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69" activeTab="0"/>
  </bookViews>
  <sheets>
    <sheet name="4-SAI" sheetId="1" r:id="rId1"/>
  </sheets>
  <definedNames>
    <definedName name="_xlnm.Print_Area" localSheetId="0">'4-SAI'!$B:$K</definedName>
    <definedName name="_xlnm.Print_Titles" localSheetId="0">'4-SAI'!$7:$8</definedName>
    <definedName name="Excel_BuiltIn_Print_Titles_1">'4-SAI'!$A$7:$IH$8</definedName>
  </definedNames>
  <calcPr fullCalcOnLoad="1"/>
</workbook>
</file>

<file path=xl/sharedStrings.xml><?xml version="1.0" encoding="utf-8"?>
<sst xmlns="http://schemas.openxmlformats.org/spreadsheetml/2006/main" count="53" uniqueCount="53">
  <si>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</si>
  <si>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</si>
  <si>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</si>
  <si>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</si>
  <si>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</si>
  <si>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</si>
  <si>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</si>
  <si>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</si>
  <si>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</si>
  <si>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Projekta "Saules ielas,ozolniekos, Ozolnieku pagastā, Ozolnieku novadā seguma atjaunošanas darbi un Gājēju celiņa no Ozolnieku Tautas nama līdz Meliorācijas ielai 2, Ozolniekos, Ozolnieku pagastā, Ozolnieku novadā I kārtas rekonstrukcijas darbi" īstenošanai</t>
  </si>
  <si>
    <t>Projekta "Ozolnieku vidusskolas labiekārtošanas darbi" īstenošanai</t>
  </si>
  <si>
    <t>"Prioritārā investīciju projekta īstenošanai"</t>
  </si>
  <si>
    <t>"PII Zīlīte teritorijas labiekārtošanas projekta" īstenošanai</t>
  </si>
  <si>
    <t>Gājēju ietve no Saules līdz Ausekļa ielai</t>
  </si>
  <si>
    <t>Ozolnieku novada PII investīciju projektam</t>
  </si>
  <si>
    <t>Kopielas seguma un ielas apgaismojuma izbūve</t>
  </si>
  <si>
    <t>Salgales PS ēdnīcas telpu remontam</t>
  </si>
  <si>
    <t>Ozolnieku novada izglītības iestāžu labiekārtošanas darbi</t>
  </si>
  <si>
    <t>Konteinera tipa katlu mājas izbūve</t>
  </si>
  <si>
    <t>PII Saulīte aktu zāles atjaunošana</t>
  </si>
  <si>
    <t>Bruģēta laukuma pie Teteles PS izbūve</t>
  </si>
  <si>
    <t>Ūdensvada, saimnieciskās un lietus kanalizācijas tīklu izbūve Celtniecības ielā</t>
  </si>
  <si>
    <t>Zemgales ielas seguma atjaunošana</t>
  </si>
  <si>
    <t>Izglītības iestāžu investīciju projektu īstenošanai</t>
  </si>
  <si>
    <t>Ūdensapgādes un kanalizācijas tīklu izbūve, Rubeņu un Akmeņu ceļu pārbūve</t>
  </si>
  <si>
    <t>Autoceļa P100 Jelgava-Dalbe un Eglaines/Skolas ielas krustojuma izbūve</t>
  </si>
  <si>
    <t>izglītības iestāžu investīciju projekts</t>
  </si>
  <si>
    <t>Apgaismojuma izbūve Ozolnieku slēpošanas trasē</t>
  </si>
  <si>
    <t>Lietus kanalizācijas tīklu, apgaismojuma un ielas kanalizācijas izbūve Saules ielā Ozolniekos</t>
  </si>
  <si>
    <t>Ceļu un ielu labiekārtošanas investīciju projektu īstenošanai</t>
  </si>
  <si>
    <t>Studiju kredīts</t>
  </si>
  <si>
    <t>Ūdens ieguves, sagatavošanas un uzglabāšanas ietaišu izbūve, notekūdeņu attīrīšanas ietaišu izbūve, ūdens un kanalizācijas tīklu rekonstrukcija un paplašināšana Ozolnieku ciemā, Ozolnieku novadā</t>
  </si>
  <si>
    <t>Šķeldas katlumājas izbūve ozolniekos</t>
  </si>
  <si>
    <t>Siltumtīklu izbūve ozolniekos</t>
  </si>
  <si>
    <t>Nosaukums</t>
  </si>
  <si>
    <t>Nr.p.k.</t>
  </si>
  <si>
    <t>I</t>
  </si>
  <si>
    <t>II</t>
  </si>
  <si>
    <t>Uzņemtās saistības kopā</t>
  </si>
  <si>
    <t>III</t>
  </si>
  <si>
    <t>Plānotie aizņēmumi (euro)</t>
  </si>
  <si>
    <t>Plānotie galvojumi (euro)</t>
  </si>
  <si>
    <t>Ūdensagādes un kanalizācijas sistēmu izbūve Garozas ciemā, Salgales pagastā, Ozolnieku novadā</t>
  </si>
  <si>
    <t>Kopā pavisam saistības (euro)</t>
  </si>
  <si>
    <t>Saistību pieaugums vai samazinājums</t>
  </si>
  <si>
    <t>X</t>
  </si>
  <si>
    <t>Saistību apjoms no plānotajiem pamatbudžeta ieņēmumiem %</t>
  </si>
  <si>
    <t>Plānotie pamatbudžeta ieņēmumi bez plānotajiem transferta ieņēmumiem no Valsts budžeta noteiktam mērķim un plānotajām iemaksām pašvaldību izlīdzināšanas fondā (euro)</t>
  </si>
  <si>
    <t>Pašvaldības aizņēmumu, galvojumu un citu ilgtermiņa saistību apmērs</t>
  </si>
  <si>
    <t>Jaunas PII būvniecība</t>
  </si>
  <si>
    <t>2.pielikums</t>
  </si>
  <si>
    <t>Ozolnieku novada pašvaldības</t>
  </si>
  <si>
    <t>23.01.2020.saistošajiem noteikumiem Nr._______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</si>
</sst>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1" applyNumberFormat="0" applyAlignment="0" applyProtection="0"/>
    <xf numFmtId="0" fontId="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41" borderId="1" applyNumberFormat="0" applyAlignment="0" applyProtection="0"/>
    <xf numFmtId="0" fontId="11" fillId="7" borderId="2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31" fillId="38" borderId="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48" borderId="0" applyNumberFormat="0" applyBorder="0" applyAlignment="0" applyProtection="0"/>
    <xf numFmtId="0" fontId="12" fillId="0" borderId="9" applyNumberFormat="0" applyFill="0" applyAlignment="0" applyProtection="0"/>
    <xf numFmtId="0" fontId="34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38" fillId="0" borderId="14" applyNumberFormat="0" applyFill="0" applyAlignment="0" applyProtection="0"/>
    <xf numFmtId="0" fontId="39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3" fontId="18" fillId="39" borderId="0" applyBorder="0" applyProtection="0">
      <alignment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0" fontId="23" fillId="0" borderId="0" xfId="142" applyFont="1" applyFill="1" applyBorder="1" applyAlignment="1" applyProtection="1">
      <alignment horizontal="center"/>
      <protection/>
    </xf>
    <xf numFmtId="0" fontId="23" fillId="0" borderId="0" xfId="142" applyFont="1" applyBorder="1" applyAlignment="1" applyProtection="1">
      <alignment horizontal="center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3" fontId="23" fillId="0" borderId="0" xfId="142" applyNumberFormat="1" applyFont="1" applyFill="1" applyBorder="1" applyAlignment="1" applyProtection="1">
      <alignment horizontal="center"/>
      <protection/>
    </xf>
    <xf numFmtId="3" fontId="20" fillId="0" borderId="0" xfId="142" applyNumberFormat="1" applyFont="1" applyBorder="1" applyProtection="1">
      <alignment/>
      <protection locked="0"/>
    </xf>
    <xf numFmtId="0" fontId="23" fillId="55" borderId="19" xfId="142" applyFont="1" applyFill="1" applyBorder="1" applyAlignment="1" applyProtection="1">
      <alignment horizontal="right" vertical="center" wrapText="1"/>
      <protection/>
    </xf>
    <xf numFmtId="0" fontId="20" fillId="55" borderId="0" xfId="142" applyFont="1" applyFill="1" applyBorder="1" applyAlignment="1" applyProtection="1">
      <alignment horizontal="right" vertical="center"/>
      <protection locked="0"/>
    </xf>
    <xf numFmtId="0" fontId="22" fillId="0" borderId="19" xfId="142" applyFont="1" applyBorder="1" applyProtection="1">
      <alignment/>
      <protection locked="0"/>
    </xf>
    <xf numFmtId="0" fontId="22" fillId="0" borderId="0" xfId="142" applyFont="1" applyProtection="1">
      <alignment/>
      <protection locked="0"/>
    </xf>
    <xf numFmtId="0" fontId="22" fillId="0" borderId="0" xfId="142" applyFont="1">
      <alignment/>
      <protection/>
    </xf>
    <xf numFmtId="0" fontId="22" fillId="0" borderId="0" xfId="142" applyFont="1" applyBorder="1" applyProtection="1">
      <alignment/>
      <protection locked="0"/>
    </xf>
    <xf numFmtId="0" fontId="25" fillId="0" borderId="0" xfId="0" applyFont="1" applyAlignment="1">
      <alignment/>
    </xf>
    <xf numFmtId="0" fontId="24" fillId="55" borderId="19" xfId="142" applyFont="1" applyFill="1" applyBorder="1" applyAlignment="1" applyProtection="1">
      <alignment horizontal="center" vertical="center"/>
      <protection locked="0"/>
    </xf>
    <xf numFmtId="49" fontId="24" fillId="0" borderId="19" xfId="142" applyNumberFormat="1" applyFont="1" applyBorder="1" applyAlignment="1" applyProtection="1">
      <alignment horizontal="center"/>
      <protection/>
    </xf>
    <xf numFmtId="0" fontId="24" fillId="0" borderId="19" xfId="142" applyFont="1" applyBorder="1" applyProtection="1">
      <alignment/>
      <protection locked="0"/>
    </xf>
    <xf numFmtId="0" fontId="24" fillId="0" borderId="0" xfId="142" applyFont="1" applyProtection="1">
      <alignment/>
      <protection locked="0"/>
    </xf>
    <xf numFmtId="0" fontId="24" fillId="0" borderId="0" xfId="142" applyFont="1">
      <alignment/>
      <protection/>
    </xf>
    <xf numFmtId="0" fontId="24" fillId="0" borderId="0" xfId="142" applyFont="1" applyBorder="1" applyProtection="1">
      <alignment/>
      <protection locked="0"/>
    </xf>
    <xf numFmtId="49" fontId="23" fillId="0" borderId="19" xfId="142" applyNumberFormat="1" applyFont="1" applyBorder="1" applyAlignment="1" applyProtection="1">
      <alignment horizontal="center" wrapText="1"/>
      <protection/>
    </xf>
    <xf numFmtId="0" fontId="23" fillId="0" borderId="19" xfId="142" applyFont="1" applyBorder="1" applyProtection="1">
      <alignment/>
      <protection locked="0"/>
    </xf>
    <xf numFmtId="0" fontId="23" fillId="0" borderId="0" xfId="142" applyFont="1" applyProtection="1">
      <alignment/>
      <protection locked="0"/>
    </xf>
    <xf numFmtId="0" fontId="23" fillId="0" borderId="0" xfId="142" applyFont="1">
      <alignment/>
      <protection/>
    </xf>
    <xf numFmtId="0" fontId="23" fillId="0" borderId="0" xfId="142" applyFont="1" applyBorder="1" applyProtection="1">
      <alignment/>
      <protection locked="0"/>
    </xf>
    <xf numFmtId="0" fontId="0" fillId="0" borderId="0" xfId="0" applyFont="1" applyAlignment="1">
      <alignment/>
    </xf>
    <xf numFmtId="0" fontId="24" fillId="0" borderId="19" xfId="142" applyFont="1" applyBorder="1" applyAlignment="1" applyProtection="1">
      <alignment horizontal="center"/>
      <protection/>
    </xf>
    <xf numFmtId="3" fontId="22" fillId="0" borderId="19" xfId="142" applyNumberFormat="1" applyFont="1" applyBorder="1" applyProtection="1">
      <alignment/>
      <protection locked="0"/>
    </xf>
    <xf numFmtId="0" fontId="22" fillId="0" borderId="19" xfId="142" applyFont="1" applyBorder="1" applyAlignment="1" applyProtection="1">
      <alignment horizontal="center"/>
      <protection locked="0"/>
    </xf>
    <xf numFmtId="2" fontId="22" fillId="0" borderId="19" xfId="142" applyNumberFormat="1" applyFont="1" applyBorder="1" applyAlignment="1" applyProtection="1">
      <alignment horizontal="center"/>
      <protection locked="0"/>
    </xf>
    <xf numFmtId="0" fontId="23" fillId="55" borderId="19" xfId="142" applyFont="1" applyFill="1" applyBorder="1" applyAlignment="1" applyProtection="1">
      <alignment horizontal="right" vertical="center"/>
      <protection locked="0"/>
    </xf>
    <xf numFmtId="0" fontId="23" fillId="0" borderId="19" xfId="142" applyFont="1" applyFill="1" applyBorder="1" applyAlignment="1" applyProtection="1">
      <alignment horizontal="center" vertical="center" wrapText="1"/>
      <protection/>
    </xf>
    <xf numFmtId="0" fontId="24" fillId="0" borderId="19" xfId="142" applyFont="1" applyFill="1" applyBorder="1" applyAlignment="1" applyProtection="1">
      <alignment horizontal="center" vertical="center" wrapText="1"/>
      <protection/>
    </xf>
    <xf numFmtId="49" fontId="23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142" applyNumberFormat="1" applyFont="1" applyFill="1" applyBorder="1" applyAlignment="1" applyProtection="1">
      <alignment horizontal="right" vertical="center"/>
      <protection locked="0"/>
    </xf>
    <xf numFmtId="3" fontId="24" fillId="0" borderId="19" xfId="142" applyNumberFormat="1" applyFont="1" applyFill="1" applyBorder="1" applyAlignment="1" applyProtection="1">
      <alignment horizontal="right" vertical="center" wrapText="1"/>
      <protection/>
    </xf>
    <xf numFmtId="49" fontId="23" fillId="0" borderId="19" xfId="142" applyNumberFormat="1" applyFont="1" applyBorder="1" applyAlignment="1" applyProtection="1">
      <alignment horizontal="left" vertical="center" wrapText="1"/>
      <protection locked="0"/>
    </xf>
    <xf numFmtId="0" fontId="22" fillId="55" borderId="19" xfId="142" applyFont="1" applyFill="1" applyBorder="1" applyAlignment="1" applyProtection="1">
      <alignment horizontal="center" vertical="center"/>
      <protection locked="0"/>
    </xf>
    <xf numFmtId="49" fontId="24" fillId="0" borderId="19" xfId="142" applyNumberFormat="1" applyFont="1" applyBorder="1" applyAlignment="1" applyProtection="1">
      <alignment horizontal="center" vertical="center" wrapText="1"/>
      <protection locked="0"/>
    </xf>
    <xf numFmtId="0" fontId="20" fillId="55" borderId="19" xfId="142" applyFont="1" applyFill="1" applyBorder="1" applyAlignment="1" applyProtection="1">
      <alignment horizontal="center" vertical="center"/>
      <protection locked="0"/>
    </xf>
    <xf numFmtId="49" fontId="23" fillId="0" borderId="19" xfId="142" applyNumberFormat="1" applyFont="1" applyBorder="1" applyAlignment="1" applyProtection="1">
      <alignment horizontal="center" vertical="center" wrapText="1"/>
      <protection locked="0"/>
    </xf>
    <xf numFmtId="3" fontId="23" fillId="0" borderId="19" xfId="14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24" fillId="0" borderId="19" xfId="142" applyNumberFormat="1" applyFont="1" applyBorder="1" applyAlignment="1" applyProtection="1">
      <alignment horizontal="center"/>
      <protection locked="0"/>
    </xf>
    <xf numFmtId="3" fontId="20" fillId="0" borderId="0" xfId="142" applyNumberFormat="1" applyFont="1" applyProtection="1">
      <alignment/>
      <protection locked="0"/>
    </xf>
    <xf numFmtId="3" fontId="22" fillId="0" borderId="19" xfId="142" applyNumberFormat="1" applyFont="1" applyBorder="1" applyAlignment="1" applyProtection="1">
      <alignment/>
      <protection locked="0"/>
    </xf>
    <xf numFmtId="0" fontId="20" fillId="0" borderId="0" xfId="142" applyFont="1" applyAlignment="1" applyProtection="1">
      <alignment horizontal="right"/>
      <protection locked="0"/>
    </xf>
    <xf numFmtId="0" fontId="21" fillId="55" borderId="0" xfId="142" applyFont="1" applyFill="1" applyBorder="1" applyAlignment="1" applyProtection="1">
      <alignment horizontal="center" vertical="center"/>
      <protection locked="0"/>
    </xf>
    <xf numFmtId="49" fontId="23" fillId="0" borderId="19" xfId="142" applyNumberFormat="1" applyFont="1" applyBorder="1" applyAlignment="1" applyProtection="1">
      <alignment horizontal="center" vertical="center" wrapText="1"/>
      <protection/>
    </xf>
    <xf numFmtId="0" fontId="23" fillId="0" borderId="19" xfId="142" applyFont="1" applyBorder="1" applyAlignment="1" applyProtection="1">
      <alignment horizontal="center" wrapText="1"/>
      <protection locked="0"/>
    </xf>
    <xf numFmtId="0" fontId="20" fillId="55" borderId="19" xfId="142" applyFont="1" applyFill="1" applyBorder="1" applyAlignment="1" applyProtection="1">
      <alignment horizontal="right" vertical="center"/>
      <protection locked="0"/>
    </xf>
    <xf numFmtId="0" fontId="22" fillId="55" borderId="19" xfId="142" applyFont="1" applyFill="1" applyBorder="1" applyAlignment="1" applyProtection="1">
      <alignment horizontal="center" vertical="center"/>
      <protection locked="0"/>
    </xf>
    <xf numFmtId="0" fontId="20" fillId="0" borderId="0" xfId="142" applyFont="1" applyAlignment="1" applyProtection="1">
      <alignment horizontal="center"/>
      <protection locked="0"/>
    </xf>
    <xf numFmtId="0" fontId="22" fillId="55" borderId="19" xfId="142" applyFont="1" applyFill="1" applyBorder="1" applyAlignment="1" applyProtection="1">
      <alignment horizontal="center" vertical="center" wrapText="1"/>
      <protection locked="0"/>
    </xf>
    <xf numFmtId="0" fontId="20" fillId="55" borderId="19" xfId="142" applyFont="1" applyFill="1" applyBorder="1" applyAlignment="1" applyProtection="1">
      <alignment horizontal="center" vertical="center" wrapText="1"/>
      <protection locked="0"/>
    </xf>
  </cellXfs>
  <cellStyles count="150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saukums" xfId="143"/>
    <cellStyle name="Note 2 2" xfId="144"/>
    <cellStyle name="Output 2 2" xfId="145"/>
    <cellStyle name="Parastais_FMLikp01_p05_221205_pap_afp_makp" xfId="146"/>
    <cellStyle name="Paskaidrojošs teksts" xfId="147"/>
    <cellStyle name="Pārbaudes šūna" xfId="148"/>
    <cellStyle name="Piezīme" xfId="149"/>
    <cellStyle name="Percent" xfId="150"/>
    <cellStyle name="Saistīta šūna" xfId="151"/>
    <cellStyle name="Slikts" xfId="152"/>
    <cellStyle name="Style 1" xfId="153"/>
    <cellStyle name="Title 2 2" xfId="154"/>
    <cellStyle name="Total 2 2" xfId="155"/>
    <cellStyle name="V?st." xfId="156"/>
    <cellStyle name="Currency" xfId="157"/>
    <cellStyle name="Currency [0]" xfId="158"/>
    <cellStyle name="Virsraksts 1" xfId="159"/>
    <cellStyle name="Virsraksts 2" xfId="160"/>
    <cellStyle name="Virsraksts 3" xfId="161"/>
    <cellStyle name="Virsraksts 4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"/>
  <sheetViews>
    <sheetView showGridLines="0" tabSelected="1" zoomScale="80" zoomScaleNormal="80" zoomScaleSheetLayoutView="100" zoomScalePageLayoutView="0" workbookViewId="0" topLeftCell="A1">
      <selection activeCell="AM31" sqref="AM31"/>
    </sheetView>
  </sheetViews>
  <sheetFormatPr defaultColWidth="9.140625" defaultRowHeight="12.75"/>
  <cols>
    <col min="1" max="1" width="9.140625" style="16" customWidth="1"/>
    <col min="2" max="2" width="33.7109375" style="2" customWidth="1"/>
    <col min="3" max="11" width="13.28125" style="3" customWidth="1"/>
    <col min="12" max="15" width="0" style="3" hidden="1" customWidth="1"/>
    <col min="16" max="16" width="0" style="4" hidden="1" customWidth="1"/>
    <col min="17" max="18" width="0" style="3" hidden="1" customWidth="1"/>
    <col min="19" max="19" width="0" style="4" hidden="1" customWidth="1"/>
    <col min="20" max="32" width="0" style="1" hidden="1" customWidth="1"/>
    <col min="33" max="33" width="15.421875" style="1" customWidth="1"/>
    <col min="34" max="243" width="9.140625" style="1" customWidth="1"/>
  </cols>
  <sheetData>
    <row r="1" spans="9:11" ht="15.75">
      <c r="I1" s="54" t="s">
        <v>50</v>
      </c>
      <c r="J1" s="54"/>
      <c r="K1" s="54"/>
    </row>
    <row r="2" spans="9:11" ht="15.75">
      <c r="I2" s="54" t="s">
        <v>51</v>
      </c>
      <c r="J2" s="54"/>
      <c r="K2" s="54"/>
    </row>
    <row r="3" spans="8:11" ht="15.75">
      <c r="H3" s="60" t="s">
        <v>52</v>
      </c>
      <c r="I3" s="60"/>
      <c r="J3" s="60"/>
      <c r="K3" s="60"/>
    </row>
    <row r="4" spans="9:11" ht="15.75">
      <c r="I4" s="54"/>
      <c r="J4" s="54"/>
      <c r="K4" s="54"/>
    </row>
    <row r="5" spans="1:11" ht="18.75">
      <c r="A5" s="55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7" spans="1:11" ht="15.75" customHeight="1">
      <c r="A7" s="58" t="s">
        <v>35</v>
      </c>
      <c r="B7" s="56" t="s">
        <v>34</v>
      </c>
      <c r="C7" s="57"/>
      <c r="D7" s="57"/>
      <c r="E7" s="57"/>
      <c r="F7" s="57"/>
      <c r="G7" s="57"/>
      <c r="H7" s="57"/>
      <c r="I7" s="57"/>
      <c r="J7" s="57"/>
      <c r="K7" s="57"/>
    </row>
    <row r="8" spans="1:19" s="7" customFormat="1" ht="45.75" customHeight="1">
      <c r="A8" s="58"/>
      <c r="B8" s="56"/>
      <c r="C8" s="39" t="s">
        <v>0</v>
      </c>
      <c r="D8" s="39" t="s">
        <v>1</v>
      </c>
      <c r="E8" s="39" t="s">
        <v>2</v>
      </c>
      <c r="F8" s="39" t="s">
        <v>3</v>
      </c>
      <c r="G8" s="39" t="s">
        <v>4</v>
      </c>
      <c r="H8" s="39" t="s">
        <v>5</v>
      </c>
      <c r="I8" s="39" t="s">
        <v>6</v>
      </c>
      <c r="J8" s="39" t="s">
        <v>7</v>
      </c>
      <c r="K8" s="40" t="s">
        <v>8</v>
      </c>
      <c r="L8" s="5"/>
      <c r="M8" s="5"/>
      <c r="N8" s="5"/>
      <c r="O8" s="5"/>
      <c r="P8" s="6"/>
      <c r="Q8" s="5"/>
      <c r="R8" s="5"/>
      <c r="S8" s="6"/>
    </row>
    <row r="9" spans="1:19" s="9" customFormat="1" ht="89.25">
      <c r="A9" s="15">
        <v>1</v>
      </c>
      <c r="B9" s="41" t="s">
        <v>9</v>
      </c>
      <c r="C9" s="42">
        <v>19729</v>
      </c>
      <c r="D9" s="42">
        <v>19658</v>
      </c>
      <c r="E9" s="42">
        <v>19583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f aca="true" t="shared" si="0" ref="K9:K33">SUM(C9:J9)</f>
        <v>58970</v>
      </c>
      <c r="L9" s="8"/>
      <c r="M9" s="8"/>
      <c r="N9" s="8"/>
      <c r="O9" s="8"/>
      <c r="P9" s="8"/>
      <c r="Q9" s="8"/>
      <c r="R9" s="8"/>
      <c r="S9" s="8"/>
    </row>
    <row r="10" spans="1:19" s="9" customFormat="1" ht="25.5">
      <c r="A10" s="15">
        <v>2</v>
      </c>
      <c r="B10" s="41" t="s">
        <v>10</v>
      </c>
      <c r="C10" s="42">
        <v>4841</v>
      </c>
      <c r="D10" s="42">
        <v>4824</v>
      </c>
      <c r="E10" s="42">
        <v>4806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f t="shared" si="0"/>
        <v>14471</v>
      </c>
      <c r="L10" s="13">
        <f>SUM(C10:K10)</f>
        <v>28942</v>
      </c>
      <c r="M10" s="8"/>
      <c r="N10" s="8"/>
      <c r="O10" s="8"/>
      <c r="P10" s="8"/>
      <c r="Q10" s="8"/>
      <c r="R10" s="8"/>
      <c r="S10" s="8"/>
    </row>
    <row r="11" spans="1:19" s="9" customFormat="1" ht="25.5">
      <c r="A11" s="15">
        <v>3</v>
      </c>
      <c r="B11" s="41" t="s">
        <v>11</v>
      </c>
      <c r="C11" s="42">
        <v>31694</v>
      </c>
      <c r="D11" s="42">
        <v>31584</v>
      </c>
      <c r="E11" s="42">
        <v>31500</v>
      </c>
      <c r="F11" s="42">
        <v>31500</v>
      </c>
      <c r="G11" s="42">
        <v>62841</v>
      </c>
      <c r="H11" s="42">
        <v>0</v>
      </c>
      <c r="I11" s="42">
        <v>0</v>
      </c>
      <c r="J11" s="42">
        <v>0</v>
      </c>
      <c r="K11" s="43">
        <f t="shared" si="0"/>
        <v>189119</v>
      </c>
      <c r="L11" s="8"/>
      <c r="M11" s="8"/>
      <c r="N11" s="8"/>
      <c r="O11" s="8"/>
      <c r="P11" s="8"/>
      <c r="Q11" s="8"/>
      <c r="R11" s="8"/>
      <c r="S11" s="8"/>
    </row>
    <row r="12" spans="1:19" s="9" customFormat="1" ht="25.5">
      <c r="A12" s="15">
        <v>4</v>
      </c>
      <c r="B12" s="41" t="s">
        <v>12</v>
      </c>
      <c r="C12" s="42">
        <v>3355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f t="shared" si="0"/>
        <v>3355</v>
      </c>
      <c r="L12" s="8"/>
      <c r="M12" s="8"/>
      <c r="N12" s="8"/>
      <c r="O12" s="8"/>
      <c r="P12" s="8"/>
      <c r="Q12" s="8"/>
      <c r="R12" s="8"/>
      <c r="S12" s="8"/>
    </row>
    <row r="13" spans="1:19" s="9" customFormat="1" ht="12.75">
      <c r="A13" s="15">
        <v>5</v>
      </c>
      <c r="B13" s="41" t="s">
        <v>13</v>
      </c>
      <c r="C13" s="42">
        <v>11150</v>
      </c>
      <c r="D13" s="42">
        <v>11150</v>
      </c>
      <c r="E13" s="42">
        <v>11150</v>
      </c>
      <c r="F13" s="42">
        <v>5600</v>
      </c>
      <c r="G13" s="42">
        <v>0</v>
      </c>
      <c r="H13" s="42">
        <v>0</v>
      </c>
      <c r="I13" s="42">
        <v>0</v>
      </c>
      <c r="J13" s="42">
        <v>0</v>
      </c>
      <c r="K13" s="43">
        <f t="shared" si="0"/>
        <v>39050</v>
      </c>
      <c r="L13" s="8"/>
      <c r="M13" s="8"/>
      <c r="N13" s="8"/>
      <c r="O13" s="8"/>
      <c r="P13" s="8"/>
      <c r="Q13" s="8"/>
      <c r="R13" s="8"/>
      <c r="S13" s="8"/>
    </row>
    <row r="14" spans="1:19" s="9" customFormat="1" ht="25.5">
      <c r="A14" s="15">
        <v>6</v>
      </c>
      <c r="B14" s="41" t="s">
        <v>14</v>
      </c>
      <c r="C14" s="42">
        <v>10012</v>
      </c>
      <c r="D14" s="42">
        <v>10012</v>
      </c>
      <c r="E14" s="42">
        <v>10012</v>
      </c>
      <c r="F14" s="42">
        <v>5006</v>
      </c>
      <c r="G14" s="42">
        <v>0</v>
      </c>
      <c r="H14" s="42">
        <v>0</v>
      </c>
      <c r="I14" s="42">
        <v>0</v>
      </c>
      <c r="J14" s="42">
        <v>0</v>
      </c>
      <c r="K14" s="43">
        <f t="shared" si="0"/>
        <v>35042</v>
      </c>
      <c r="L14" s="8"/>
      <c r="M14" s="8"/>
      <c r="N14" s="8"/>
      <c r="O14" s="8"/>
      <c r="P14" s="8"/>
      <c r="Q14" s="8"/>
      <c r="R14" s="8"/>
      <c r="S14" s="8"/>
    </row>
    <row r="15" spans="1:19" s="9" customFormat="1" ht="25.5">
      <c r="A15" s="15">
        <v>7</v>
      </c>
      <c r="B15" s="41" t="s">
        <v>15</v>
      </c>
      <c r="C15" s="42">
        <v>36622</v>
      </c>
      <c r="D15" s="42">
        <v>36592</v>
      </c>
      <c r="E15" s="42">
        <v>36542</v>
      </c>
      <c r="F15" s="42">
        <v>27419</v>
      </c>
      <c r="G15" s="42">
        <v>0</v>
      </c>
      <c r="H15" s="42">
        <v>0</v>
      </c>
      <c r="I15" s="42">
        <v>0</v>
      </c>
      <c r="J15" s="42">
        <v>0</v>
      </c>
      <c r="K15" s="43">
        <f t="shared" si="0"/>
        <v>137175</v>
      </c>
      <c r="L15" s="8"/>
      <c r="M15" s="8"/>
      <c r="N15" s="8"/>
      <c r="O15" s="8"/>
      <c r="P15" s="8"/>
      <c r="Q15" s="8"/>
      <c r="R15" s="8"/>
      <c r="S15" s="8"/>
    </row>
    <row r="16" spans="1:19" s="9" customFormat="1" ht="12.75">
      <c r="A16" s="15">
        <v>8</v>
      </c>
      <c r="B16" s="41" t="s">
        <v>16</v>
      </c>
      <c r="C16" s="42">
        <v>4194</v>
      </c>
      <c r="D16" s="42">
        <v>4194</v>
      </c>
      <c r="E16" s="42">
        <v>4194</v>
      </c>
      <c r="F16" s="42">
        <v>3147</v>
      </c>
      <c r="G16" s="42">
        <v>0</v>
      </c>
      <c r="H16" s="42">
        <v>0</v>
      </c>
      <c r="I16" s="42">
        <v>0</v>
      </c>
      <c r="J16" s="42">
        <v>0</v>
      </c>
      <c r="K16" s="43">
        <f t="shared" si="0"/>
        <v>15729</v>
      </c>
      <c r="L16" s="8"/>
      <c r="M16" s="8"/>
      <c r="N16" s="8"/>
      <c r="O16" s="8"/>
      <c r="P16" s="8"/>
      <c r="Q16" s="8"/>
      <c r="R16" s="8"/>
      <c r="S16" s="8"/>
    </row>
    <row r="17" spans="1:19" s="9" customFormat="1" ht="25.5">
      <c r="A17" s="15">
        <v>9</v>
      </c>
      <c r="B17" s="41" t="s">
        <v>17</v>
      </c>
      <c r="C17" s="42">
        <v>8594</v>
      </c>
      <c r="D17" s="42">
        <v>8594</v>
      </c>
      <c r="E17" s="42">
        <v>8594</v>
      </c>
      <c r="F17" s="42">
        <v>6438</v>
      </c>
      <c r="G17" s="42">
        <v>0</v>
      </c>
      <c r="H17" s="42">
        <v>0</v>
      </c>
      <c r="I17" s="42">
        <v>0</v>
      </c>
      <c r="J17" s="42">
        <v>0</v>
      </c>
      <c r="K17" s="43">
        <f t="shared" si="0"/>
        <v>32220</v>
      </c>
      <c r="L17" s="8"/>
      <c r="M17" s="8"/>
      <c r="N17" s="8"/>
      <c r="O17" s="8"/>
      <c r="P17" s="8"/>
      <c r="Q17" s="8"/>
      <c r="R17" s="8"/>
      <c r="S17" s="8"/>
    </row>
    <row r="18" spans="1:19" s="9" customFormat="1" ht="12.75">
      <c r="A18" s="15">
        <v>10</v>
      </c>
      <c r="B18" s="41" t="s">
        <v>18</v>
      </c>
      <c r="C18" s="42">
        <v>27968</v>
      </c>
      <c r="D18" s="42">
        <v>27963</v>
      </c>
      <c r="E18" s="42">
        <v>27867</v>
      </c>
      <c r="F18" s="42">
        <v>27867</v>
      </c>
      <c r="G18" s="42">
        <v>83725</v>
      </c>
      <c r="H18" s="42">
        <v>0</v>
      </c>
      <c r="I18" s="42">
        <v>0</v>
      </c>
      <c r="J18" s="42">
        <v>0</v>
      </c>
      <c r="K18" s="43">
        <f t="shared" si="0"/>
        <v>195390</v>
      </c>
      <c r="L18" s="8"/>
      <c r="M18" s="8"/>
      <c r="N18" s="8"/>
      <c r="O18" s="8"/>
      <c r="P18" s="8"/>
      <c r="Q18" s="8"/>
      <c r="R18" s="8"/>
      <c r="S18" s="8"/>
    </row>
    <row r="19" spans="1:19" s="9" customFormat="1" ht="15.75" customHeight="1">
      <c r="A19" s="15">
        <v>11</v>
      </c>
      <c r="B19" s="41" t="s">
        <v>19</v>
      </c>
      <c r="C19" s="42">
        <v>16571</v>
      </c>
      <c r="D19" s="42">
        <v>16514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f t="shared" si="0"/>
        <v>33085</v>
      </c>
      <c r="L19" s="8"/>
      <c r="M19" s="8"/>
      <c r="N19" s="8"/>
      <c r="O19" s="8"/>
      <c r="P19" s="8"/>
      <c r="Q19" s="8"/>
      <c r="R19" s="8"/>
      <c r="S19" s="8"/>
    </row>
    <row r="20" spans="1:19" s="9" customFormat="1" ht="12.75">
      <c r="A20" s="15">
        <v>12</v>
      </c>
      <c r="B20" s="41" t="s">
        <v>20</v>
      </c>
      <c r="C20" s="42">
        <v>11923</v>
      </c>
      <c r="D20" s="42">
        <v>11881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0"/>
        <v>23804</v>
      </c>
      <c r="L20" s="8"/>
      <c r="M20" s="8"/>
      <c r="N20" s="8"/>
      <c r="O20" s="8"/>
      <c r="P20" s="8"/>
      <c r="Q20" s="8"/>
      <c r="R20" s="8"/>
      <c r="S20" s="8"/>
    </row>
    <row r="21" spans="1:19" s="9" customFormat="1" ht="25.5">
      <c r="A21" s="15">
        <v>13</v>
      </c>
      <c r="B21" s="41" t="s">
        <v>21</v>
      </c>
      <c r="C21" s="42">
        <v>1535</v>
      </c>
      <c r="D21" s="42">
        <v>21460</v>
      </c>
      <c r="E21" s="42">
        <v>21388</v>
      </c>
      <c r="F21" s="42">
        <v>21200</v>
      </c>
      <c r="G21" s="42">
        <v>21100</v>
      </c>
      <c r="H21" s="42">
        <v>63200</v>
      </c>
      <c r="I21" s="42">
        <v>0</v>
      </c>
      <c r="J21" s="42">
        <v>0</v>
      </c>
      <c r="K21" s="43">
        <f t="shared" si="0"/>
        <v>149883</v>
      </c>
      <c r="L21" s="8"/>
      <c r="M21" s="8"/>
      <c r="N21" s="8"/>
      <c r="O21" s="8"/>
      <c r="P21" s="8"/>
      <c r="Q21" s="8"/>
      <c r="R21" s="8"/>
      <c r="S21" s="8"/>
    </row>
    <row r="22" spans="1:19" s="9" customFormat="1" ht="12.75">
      <c r="A22" s="15">
        <v>14</v>
      </c>
      <c r="B22" s="41" t="s">
        <v>22</v>
      </c>
      <c r="C22" s="42">
        <v>18584</v>
      </c>
      <c r="D22" s="42">
        <v>18520</v>
      </c>
      <c r="E22" s="42">
        <v>18450</v>
      </c>
      <c r="F22" s="42">
        <v>18300</v>
      </c>
      <c r="G22" s="42">
        <v>18150</v>
      </c>
      <c r="H22" s="42">
        <v>18150</v>
      </c>
      <c r="I22" s="42">
        <v>19200</v>
      </c>
      <c r="J22" s="42">
        <v>0</v>
      </c>
      <c r="K22" s="43">
        <f t="shared" si="0"/>
        <v>129354</v>
      </c>
      <c r="L22" s="8"/>
      <c r="M22" s="8"/>
      <c r="N22" s="8"/>
      <c r="O22" s="8"/>
      <c r="P22" s="8"/>
      <c r="Q22" s="8"/>
      <c r="R22" s="8"/>
      <c r="S22" s="8"/>
    </row>
    <row r="23" spans="1:19" s="9" customFormat="1" ht="25.5">
      <c r="A23" s="15">
        <v>15</v>
      </c>
      <c r="B23" s="41" t="s">
        <v>23</v>
      </c>
      <c r="C23" s="42">
        <v>2252</v>
      </c>
      <c r="D23" s="42">
        <v>2252</v>
      </c>
      <c r="E23" s="42">
        <v>24321</v>
      </c>
      <c r="F23" s="42">
        <v>24095</v>
      </c>
      <c r="G23" s="42">
        <v>24095</v>
      </c>
      <c r="H23" s="42">
        <v>24095</v>
      </c>
      <c r="I23" s="42">
        <v>24095</v>
      </c>
      <c r="J23" s="42">
        <v>109938</v>
      </c>
      <c r="K23" s="43">
        <f t="shared" si="0"/>
        <v>235143</v>
      </c>
      <c r="L23" s="8"/>
      <c r="M23" s="8"/>
      <c r="N23" s="8"/>
      <c r="O23" s="8"/>
      <c r="P23" s="8"/>
      <c r="Q23" s="8"/>
      <c r="R23" s="8"/>
      <c r="S23" s="8"/>
    </row>
    <row r="24" spans="1:19" s="9" customFormat="1" ht="25.5">
      <c r="A24" s="15">
        <v>16</v>
      </c>
      <c r="B24" s="41" t="s">
        <v>24</v>
      </c>
      <c r="C24" s="42">
        <v>1889</v>
      </c>
      <c r="D24" s="42">
        <v>20587</v>
      </c>
      <c r="E24" s="42">
        <v>20587</v>
      </c>
      <c r="F24" s="42">
        <v>20587</v>
      </c>
      <c r="G24" s="42">
        <v>20587</v>
      </c>
      <c r="H24" s="42">
        <v>20587</v>
      </c>
      <c r="I24" s="42">
        <v>20587</v>
      </c>
      <c r="J24" s="42">
        <v>70072</v>
      </c>
      <c r="K24" s="43">
        <f t="shared" si="0"/>
        <v>195483</v>
      </c>
      <c r="L24" s="8"/>
      <c r="M24" s="8"/>
      <c r="N24" s="8"/>
      <c r="O24" s="8"/>
      <c r="P24" s="8"/>
      <c r="Q24" s="8"/>
      <c r="R24" s="8"/>
      <c r="S24" s="8"/>
    </row>
    <row r="25" spans="1:19" s="9" customFormat="1" ht="25.5">
      <c r="A25" s="15">
        <v>17</v>
      </c>
      <c r="B25" s="41" t="s">
        <v>25</v>
      </c>
      <c r="C25" s="42">
        <v>6726</v>
      </c>
      <c r="D25" s="42">
        <v>6661</v>
      </c>
      <c r="E25" s="42">
        <v>6595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3">
        <f t="shared" si="0"/>
        <v>19982</v>
      </c>
      <c r="L25" s="8"/>
      <c r="M25" s="8"/>
      <c r="N25" s="8"/>
      <c r="O25" s="8"/>
      <c r="P25" s="8"/>
      <c r="Q25" s="8"/>
      <c r="R25" s="8"/>
      <c r="S25" s="8"/>
    </row>
    <row r="26" spans="1:19" s="9" customFormat="1" ht="12.75">
      <c r="A26" s="15">
        <v>18</v>
      </c>
      <c r="B26" s="41" t="s">
        <v>26</v>
      </c>
      <c r="C26" s="42">
        <v>1112</v>
      </c>
      <c r="D26" s="42">
        <v>12116</v>
      </c>
      <c r="E26" s="42">
        <v>12116</v>
      </c>
      <c r="F26" s="42">
        <v>12116</v>
      </c>
      <c r="G26" s="42">
        <v>12116</v>
      </c>
      <c r="H26" s="42">
        <v>12116</v>
      </c>
      <c r="I26" s="42">
        <v>12116</v>
      </c>
      <c r="J26" s="42">
        <v>41237</v>
      </c>
      <c r="K26" s="43">
        <f t="shared" si="0"/>
        <v>115045</v>
      </c>
      <c r="L26" s="8"/>
      <c r="M26" s="8"/>
      <c r="N26" s="8"/>
      <c r="O26" s="8"/>
      <c r="P26" s="8"/>
      <c r="Q26" s="8"/>
      <c r="R26" s="8"/>
      <c r="S26" s="8"/>
    </row>
    <row r="27" spans="1:19" s="9" customFormat="1" ht="25.5">
      <c r="A27" s="15">
        <v>19</v>
      </c>
      <c r="B27" s="41" t="s">
        <v>27</v>
      </c>
      <c r="C27" s="42">
        <v>653</v>
      </c>
      <c r="D27" s="42">
        <v>7188</v>
      </c>
      <c r="E27" s="42">
        <v>7188</v>
      </c>
      <c r="F27" s="42">
        <v>7188</v>
      </c>
      <c r="G27" s="42">
        <v>7188</v>
      </c>
      <c r="H27" s="42">
        <v>7188</v>
      </c>
      <c r="I27" s="42">
        <v>7188</v>
      </c>
      <c r="J27" s="42">
        <v>23854</v>
      </c>
      <c r="K27" s="43">
        <f t="shared" si="0"/>
        <v>67635</v>
      </c>
      <c r="L27" s="8"/>
      <c r="M27" s="8"/>
      <c r="N27" s="8"/>
      <c r="O27" s="8"/>
      <c r="P27" s="8"/>
      <c r="Q27" s="8"/>
      <c r="R27" s="8"/>
      <c r="S27" s="8"/>
    </row>
    <row r="28" spans="1:19" s="9" customFormat="1" ht="38.25">
      <c r="A28" s="15">
        <v>20</v>
      </c>
      <c r="B28" s="41" t="s">
        <v>28</v>
      </c>
      <c r="C28" s="42">
        <v>704</v>
      </c>
      <c r="D28" s="42">
        <v>7785</v>
      </c>
      <c r="E28" s="42">
        <v>7714</v>
      </c>
      <c r="F28" s="42">
        <v>7714</v>
      </c>
      <c r="G28" s="42">
        <v>7714</v>
      </c>
      <c r="H28" s="42">
        <v>7714</v>
      </c>
      <c r="I28" s="42">
        <v>7714</v>
      </c>
      <c r="J28" s="42">
        <v>26199</v>
      </c>
      <c r="K28" s="43">
        <f t="shared" si="0"/>
        <v>73258</v>
      </c>
      <c r="L28" s="8"/>
      <c r="M28" s="8"/>
      <c r="N28" s="8"/>
      <c r="O28" s="8"/>
      <c r="P28" s="8"/>
      <c r="Q28" s="8"/>
      <c r="R28" s="8"/>
      <c r="S28" s="8"/>
    </row>
    <row r="29" spans="1:19" s="9" customFormat="1" ht="25.5">
      <c r="A29" s="15">
        <v>21</v>
      </c>
      <c r="B29" s="41" t="s">
        <v>29</v>
      </c>
      <c r="C29" s="42">
        <v>725</v>
      </c>
      <c r="D29" s="42">
        <v>6094</v>
      </c>
      <c r="E29" s="42">
        <v>11434</v>
      </c>
      <c r="F29" s="42">
        <v>16819</v>
      </c>
      <c r="G29" s="42">
        <v>16819</v>
      </c>
      <c r="H29" s="42">
        <v>16819</v>
      </c>
      <c r="I29" s="42">
        <v>16819</v>
      </c>
      <c r="J29" s="42">
        <v>209907</v>
      </c>
      <c r="K29" s="43">
        <f t="shared" si="0"/>
        <v>295436</v>
      </c>
      <c r="L29" s="8"/>
      <c r="M29" s="8"/>
      <c r="N29" s="8"/>
      <c r="O29" s="8"/>
      <c r="P29" s="8"/>
      <c r="Q29" s="8"/>
      <c r="R29" s="8"/>
      <c r="S29" s="8"/>
    </row>
    <row r="30" spans="1:19" s="12" customFormat="1" ht="15.75">
      <c r="A30" s="15">
        <v>22</v>
      </c>
      <c r="B30" s="44" t="s">
        <v>30</v>
      </c>
      <c r="C30" s="42">
        <v>427</v>
      </c>
      <c r="D30" s="42">
        <v>427</v>
      </c>
      <c r="E30" s="42">
        <v>427</v>
      </c>
      <c r="F30" s="42">
        <v>427</v>
      </c>
      <c r="G30" s="42">
        <v>212</v>
      </c>
      <c r="H30" s="42">
        <v>0</v>
      </c>
      <c r="I30" s="42"/>
      <c r="J30" s="42">
        <v>0</v>
      </c>
      <c r="K30" s="43">
        <f t="shared" si="0"/>
        <v>1920</v>
      </c>
      <c r="L30" s="10"/>
      <c r="M30" s="10"/>
      <c r="N30" s="10"/>
      <c r="O30" s="10"/>
      <c r="P30" s="11"/>
      <c r="Q30" s="10"/>
      <c r="R30" s="10"/>
      <c r="S30" s="11"/>
    </row>
    <row r="31" spans="1:19" s="12" customFormat="1" ht="76.5">
      <c r="A31" s="15">
        <v>23</v>
      </c>
      <c r="B31" s="44" t="s">
        <v>31</v>
      </c>
      <c r="C31" s="42">
        <v>92680</v>
      </c>
      <c r="D31" s="42">
        <v>226584</v>
      </c>
      <c r="E31" s="42">
        <v>234064</v>
      </c>
      <c r="F31" s="42">
        <v>0</v>
      </c>
      <c r="G31" s="42">
        <v>0</v>
      </c>
      <c r="H31" s="42">
        <v>0</v>
      </c>
      <c r="I31" s="42"/>
      <c r="J31" s="42">
        <v>0</v>
      </c>
      <c r="K31" s="43">
        <f t="shared" si="0"/>
        <v>553328</v>
      </c>
      <c r="L31" s="10"/>
      <c r="M31" s="10"/>
      <c r="N31" s="10"/>
      <c r="O31" s="10"/>
      <c r="P31" s="11"/>
      <c r="Q31" s="10"/>
      <c r="R31" s="10"/>
      <c r="S31" s="11"/>
    </row>
    <row r="32" spans="1:19" s="12" customFormat="1" ht="15.75">
      <c r="A32" s="15">
        <v>24</v>
      </c>
      <c r="B32" s="44" t="s">
        <v>32</v>
      </c>
      <c r="C32" s="42">
        <v>70667</v>
      </c>
      <c r="D32" s="42">
        <v>69048</v>
      </c>
      <c r="E32" s="42">
        <v>67430</v>
      </c>
      <c r="F32" s="42">
        <v>65930</v>
      </c>
      <c r="G32" s="42">
        <v>65930</v>
      </c>
      <c r="H32" s="42">
        <v>65930</v>
      </c>
      <c r="I32" s="42"/>
      <c r="J32" s="42">
        <v>797760</v>
      </c>
      <c r="K32" s="43">
        <f t="shared" si="0"/>
        <v>1202695</v>
      </c>
      <c r="L32" s="10"/>
      <c r="M32" s="10"/>
      <c r="N32" s="10"/>
      <c r="O32" s="10"/>
      <c r="P32" s="11"/>
      <c r="Q32" s="10"/>
      <c r="R32" s="10"/>
      <c r="S32" s="11"/>
    </row>
    <row r="33" spans="1:19" s="12" customFormat="1" ht="15.75">
      <c r="A33" s="15">
        <v>25</v>
      </c>
      <c r="B33" s="44" t="s">
        <v>33</v>
      </c>
      <c r="C33" s="42">
        <v>40938</v>
      </c>
      <c r="D33" s="42">
        <v>40035</v>
      </c>
      <c r="E33" s="42">
        <v>39135</v>
      </c>
      <c r="F33" s="42">
        <v>38238</v>
      </c>
      <c r="G33" s="42">
        <v>37000</v>
      </c>
      <c r="H33" s="42">
        <v>37000</v>
      </c>
      <c r="I33" s="42"/>
      <c r="J33" s="42">
        <v>436219</v>
      </c>
      <c r="K33" s="43">
        <f t="shared" si="0"/>
        <v>668565</v>
      </c>
      <c r="L33" s="10"/>
      <c r="M33" s="10"/>
      <c r="N33" s="10"/>
      <c r="O33" s="10"/>
      <c r="P33" s="11"/>
      <c r="Q33" s="10"/>
      <c r="R33" s="10"/>
      <c r="S33" s="11"/>
    </row>
    <row r="34" spans="1:33" ht="15.75">
      <c r="A34" s="45" t="s">
        <v>36</v>
      </c>
      <c r="B34" s="46" t="s">
        <v>38</v>
      </c>
      <c r="C34" s="43">
        <f aca="true" t="shared" si="1" ref="C34:K34">SUM(C9:C33)</f>
        <v>425545</v>
      </c>
      <c r="D34" s="43">
        <f t="shared" si="1"/>
        <v>621723</v>
      </c>
      <c r="E34" s="43">
        <f t="shared" si="1"/>
        <v>625097</v>
      </c>
      <c r="F34" s="43">
        <f t="shared" si="1"/>
        <v>339591</v>
      </c>
      <c r="G34" s="43">
        <f t="shared" si="1"/>
        <v>377477</v>
      </c>
      <c r="H34" s="43">
        <f t="shared" si="1"/>
        <v>272799</v>
      </c>
      <c r="I34" s="43">
        <f t="shared" si="1"/>
        <v>107719</v>
      </c>
      <c r="J34" s="43">
        <f t="shared" si="1"/>
        <v>1715186</v>
      </c>
      <c r="K34" s="43">
        <f t="shared" si="1"/>
        <v>4485137</v>
      </c>
      <c r="AG34" s="14"/>
    </row>
    <row r="35" spans="1:243" s="50" customFormat="1" ht="15.75">
      <c r="A35" s="47"/>
      <c r="B35" s="48" t="s">
        <v>49</v>
      </c>
      <c r="C35" s="49">
        <v>2250</v>
      </c>
      <c r="D35" s="49">
        <v>2250</v>
      </c>
      <c r="E35" s="49">
        <v>2250</v>
      </c>
      <c r="F35" s="49">
        <v>77000</v>
      </c>
      <c r="G35" s="49">
        <v>77000</v>
      </c>
      <c r="H35" s="49">
        <v>77000</v>
      </c>
      <c r="I35" s="49">
        <v>77000</v>
      </c>
      <c r="J35" s="49">
        <v>1989000</v>
      </c>
      <c r="K35" s="49">
        <f>C35+D35+E35+F35+G35+H35+I35+J35</f>
        <v>2303750</v>
      </c>
      <c r="L35" s="52">
        <f>SUM(C35:K35)</f>
        <v>4607500</v>
      </c>
      <c r="M35" s="3"/>
      <c r="N35" s="3"/>
      <c r="O35" s="3"/>
      <c r="P35" s="4"/>
      <c r="Q35" s="3"/>
      <c r="R35" s="3"/>
      <c r="S35" s="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4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21" customFormat="1" ht="12.75">
      <c r="A36" s="22" t="s">
        <v>37</v>
      </c>
      <c r="B36" s="23" t="s">
        <v>40</v>
      </c>
      <c r="C36" s="51">
        <f aca="true" t="shared" si="2" ref="C36:K36">C35</f>
        <v>2250</v>
      </c>
      <c r="D36" s="51">
        <f t="shared" si="2"/>
        <v>2250</v>
      </c>
      <c r="E36" s="51">
        <f t="shared" si="2"/>
        <v>2250</v>
      </c>
      <c r="F36" s="51">
        <f t="shared" si="2"/>
        <v>77000</v>
      </c>
      <c r="G36" s="51">
        <f t="shared" si="2"/>
        <v>77000</v>
      </c>
      <c r="H36" s="51">
        <f t="shared" si="2"/>
        <v>77000</v>
      </c>
      <c r="I36" s="51">
        <f t="shared" si="2"/>
        <v>77000</v>
      </c>
      <c r="J36" s="51">
        <f t="shared" si="2"/>
        <v>1989000</v>
      </c>
      <c r="K36" s="51">
        <f t="shared" si="2"/>
        <v>2303750</v>
      </c>
      <c r="L36" s="25"/>
      <c r="M36" s="25"/>
      <c r="N36" s="25"/>
      <c r="O36" s="25"/>
      <c r="P36" s="26"/>
      <c r="Q36" s="25"/>
      <c r="R36" s="25"/>
      <c r="S36" s="2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s="33" customFormat="1" ht="38.25">
      <c r="A37" s="38">
        <v>26</v>
      </c>
      <c r="B37" s="28" t="s">
        <v>42</v>
      </c>
      <c r="C37" s="29">
        <v>1710</v>
      </c>
      <c r="D37" s="29">
        <v>1710</v>
      </c>
      <c r="E37" s="29">
        <v>1710</v>
      </c>
      <c r="F37" s="29">
        <v>24505</v>
      </c>
      <c r="G37" s="29">
        <v>24505</v>
      </c>
      <c r="H37" s="29">
        <v>24505</v>
      </c>
      <c r="I37" s="29">
        <v>24505</v>
      </c>
      <c r="J37" s="29">
        <v>615000</v>
      </c>
      <c r="K37" s="29">
        <f>SUM(C37:J37)</f>
        <v>718150</v>
      </c>
      <c r="L37" s="30"/>
      <c r="M37" s="30"/>
      <c r="N37" s="30"/>
      <c r="O37" s="30"/>
      <c r="P37" s="31"/>
      <c r="Q37" s="30"/>
      <c r="R37" s="30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</row>
    <row r="38" spans="1:243" s="21" customFormat="1" ht="12.75">
      <c r="A38" s="22" t="s">
        <v>39</v>
      </c>
      <c r="B38" s="34" t="s">
        <v>41</v>
      </c>
      <c r="C38" s="24">
        <f aca="true" t="shared" si="3" ref="C38:J38">SUM(C37)</f>
        <v>1710</v>
      </c>
      <c r="D38" s="24">
        <f t="shared" si="3"/>
        <v>1710</v>
      </c>
      <c r="E38" s="24">
        <f t="shared" si="3"/>
        <v>1710</v>
      </c>
      <c r="F38" s="24">
        <f t="shared" si="3"/>
        <v>24505</v>
      </c>
      <c r="G38" s="24">
        <f t="shared" si="3"/>
        <v>24505</v>
      </c>
      <c r="H38" s="24">
        <f t="shared" si="3"/>
        <v>24505</v>
      </c>
      <c r="I38" s="24">
        <f t="shared" si="3"/>
        <v>24505</v>
      </c>
      <c r="J38" s="24">
        <f t="shared" si="3"/>
        <v>615000</v>
      </c>
      <c r="K38" s="24">
        <f>SUM(C38:J38)</f>
        <v>718150</v>
      </c>
      <c r="L38" s="25"/>
      <c r="M38" s="25"/>
      <c r="N38" s="25"/>
      <c r="O38" s="25"/>
      <c r="P38" s="26"/>
      <c r="Q38" s="25"/>
      <c r="R38" s="25"/>
      <c r="S38" s="2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s="21" customFormat="1" ht="15.75">
      <c r="A39" s="59" t="s">
        <v>43</v>
      </c>
      <c r="B39" s="59"/>
      <c r="C39" s="35">
        <f>C34+C36+C38</f>
        <v>429505</v>
      </c>
      <c r="D39" s="17">
        <f aca="true" t="shared" si="4" ref="D39:K39">D34+D36+D38</f>
        <v>625683</v>
      </c>
      <c r="E39" s="17">
        <f t="shared" si="4"/>
        <v>629057</v>
      </c>
      <c r="F39" s="17">
        <f t="shared" si="4"/>
        <v>441096</v>
      </c>
      <c r="G39" s="17">
        <f t="shared" si="4"/>
        <v>478982</v>
      </c>
      <c r="H39" s="17">
        <f t="shared" si="4"/>
        <v>374304</v>
      </c>
      <c r="I39" s="17">
        <f t="shared" si="4"/>
        <v>209224</v>
      </c>
      <c r="J39" s="17">
        <f t="shared" si="4"/>
        <v>4319186</v>
      </c>
      <c r="K39" s="17">
        <f t="shared" si="4"/>
        <v>7507037</v>
      </c>
      <c r="L39" s="18"/>
      <c r="M39" s="18"/>
      <c r="N39" s="18"/>
      <c r="O39" s="18"/>
      <c r="P39" s="19"/>
      <c r="Q39" s="18"/>
      <c r="R39" s="18"/>
      <c r="S39" s="1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s="21" customFormat="1" ht="15.75">
      <c r="A40" s="59" t="s">
        <v>44</v>
      </c>
      <c r="B40" s="59"/>
      <c r="C40" s="36" t="s">
        <v>45</v>
      </c>
      <c r="D40" s="35">
        <f aca="true" t="shared" si="5" ref="D40:I40">D39-C39</f>
        <v>196178</v>
      </c>
      <c r="E40" s="17">
        <f t="shared" si="5"/>
        <v>3374</v>
      </c>
      <c r="F40" s="17">
        <f t="shared" si="5"/>
        <v>-187961</v>
      </c>
      <c r="G40" s="17">
        <f t="shared" si="5"/>
        <v>37886</v>
      </c>
      <c r="H40" s="17">
        <f t="shared" si="5"/>
        <v>-104678</v>
      </c>
      <c r="I40" s="17">
        <f t="shared" si="5"/>
        <v>-165080</v>
      </c>
      <c r="J40" s="17"/>
      <c r="K40" s="17"/>
      <c r="L40" s="18"/>
      <c r="M40" s="18"/>
      <c r="N40" s="18"/>
      <c r="O40" s="18"/>
      <c r="P40" s="19"/>
      <c r="Q40" s="18"/>
      <c r="R40" s="18"/>
      <c r="S40" s="1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s="21" customFormat="1" ht="44.25" customHeight="1">
      <c r="A41" s="61" t="s">
        <v>46</v>
      </c>
      <c r="B41" s="61"/>
      <c r="C41" s="37">
        <f>C39*100/K42</f>
        <v>3.588531937395343</v>
      </c>
      <c r="D41" s="37">
        <f>D39*100/K42</f>
        <v>5.227607194759852</v>
      </c>
      <c r="E41" s="37">
        <f>E39*100/K42</f>
        <v>5.2557971035077635</v>
      </c>
      <c r="F41" s="37">
        <f>F39*100/K42</f>
        <v>3.6853752190482907</v>
      </c>
      <c r="G41" s="37">
        <f>G39*100/K42</f>
        <v>4.0019143070220276</v>
      </c>
      <c r="H41" s="37">
        <f>H39*100/K42</f>
        <v>3.127325312382455</v>
      </c>
      <c r="I41" s="37">
        <f>I39*100/K42</f>
        <v>1.748075123850952</v>
      </c>
      <c r="J41" s="17"/>
      <c r="K41" s="17"/>
      <c r="L41" s="18"/>
      <c r="M41" s="18"/>
      <c r="N41" s="18"/>
      <c r="O41" s="18"/>
      <c r="P41" s="19"/>
      <c r="Q41" s="18"/>
      <c r="R41" s="18"/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11" ht="39" customHeight="1">
      <c r="A42" s="62" t="s">
        <v>47</v>
      </c>
      <c r="B42" s="62"/>
      <c r="C42" s="62"/>
      <c r="D42" s="62"/>
      <c r="E42" s="62"/>
      <c r="F42" s="62"/>
      <c r="G42" s="62"/>
      <c r="H42" s="62"/>
      <c r="I42" s="62"/>
      <c r="J42" s="62"/>
      <c r="K42" s="53">
        <v>11968822</v>
      </c>
    </row>
  </sheetData>
  <sheetProtection selectLockedCells="1" selectUnlockedCells="1"/>
  <mergeCells count="12">
    <mergeCell ref="A39:B39"/>
    <mergeCell ref="H3:K3"/>
    <mergeCell ref="A40:B40"/>
    <mergeCell ref="A41:B41"/>
    <mergeCell ref="A42:J42"/>
    <mergeCell ref="I1:K1"/>
    <mergeCell ref="A5:K5"/>
    <mergeCell ref="B7:B8"/>
    <mergeCell ref="C7:K7"/>
    <mergeCell ref="I2:K2"/>
    <mergeCell ref="I4:K4"/>
    <mergeCell ref="A7:A8"/>
  </mergeCells>
  <printOptions/>
  <pageMargins left="0.7875" right="0.7875" top="1.18125" bottom="0.7875" header="0.5118055555555555" footer="0.31527777777777777"/>
  <pageSetup firstPageNumber="1" useFirstPageNumber="1" fitToHeight="0" fitToWidth="1" horizontalDpi="300" verticalDpi="300" orientation="landscape" paperSize="9" scale="85" r:id="rId1"/>
  <headerFooter alignWithMargins="0">
    <oddFooter>&amp;L&amp;"Times New Roman,Regular"Ozolnieku novads&amp;R&amp;"Times New Roman,Regular"2019, Decembris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 Liepa</dc:creator>
  <cp:keywords/>
  <dc:description/>
  <cp:lastModifiedBy>Anita Bībere</cp:lastModifiedBy>
  <cp:lastPrinted>2020-01-14T08:28:48Z</cp:lastPrinted>
  <dcterms:created xsi:type="dcterms:W3CDTF">2020-01-07T10:00:35Z</dcterms:created>
  <dcterms:modified xsi:type="dcterms:W3CDTF">2020-01-14T09:16:52Z</dcterms:modified>
  <cp:category/>
  <cp:version/>
  <cp:contentType/>
  <cp:contentStatus/>
</cp:coreProperties>
</file>