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.pielikums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<sst xmlns="http://schemas.openxmlformats.org/spreadsheetml/2006/main" count="55" uniqueCount="55">
  <si>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01.000  IENĀKUMA NODOKĻI</t>
  </si>
  <si>
    <t>04.000  ĪPAŠUMA NODOKĻI</t>
  </si>
  <si>
    <t>08.000  IEŅĒMUMI NO UZŅĒMĒJDARBĪBAS UN ĪPAŠUMA</t>
  </si>
  <si>
    <t>09.000  VALSTS (PAŠVALDĪBU) NODEVAS UN KANCELEJAS NODEVAS</t>
  </si>
  <si>
    <t>10.000  NAUDAS SODI UN SANKCIJAS</t>
  </si>
  <si>
    <t>12.000  PĀRĒJIE NENODOKĻU IEŅĒMUMI</t>
  </si>
  <si>
    <t>13.000  IEŅĒMUMI NO VALSTS (PAŠVALDĪBAS) ĪPAŠUMA PĀRDOŠANAS UN NO NODOKĻU P</t>
  </si>
  <si>
    <t>18.000  VALSTS BUDŽETA TRANSFERTI</t>
  </si>
  <si>
    <t>19.000  PAŠVALDĪBU BUDŽETU TRANSFERTI</t>
  </si>
  <si>
    <t>21.000  BUDŽETA IESTĀŽU IEŅĒMUMI</t>
  </si>
  <si>
    <t>Pašvaldības policija</t>
  </si>
  <si>
    <t>Bāriņtiesa</t>
  </si>
  <si>
    <t>Būvvalde</t>
  </si>
  <si>
    <t>Ozolnieku Tautas nams</t>
  </si>
  <si>
    <t>Ānes kultūras nams</t>
  </si>
  <si>
    <t>Izglītības nodaļa</t>
  </si>
  <si>
    <t>Sociālais dienests</t>
  </si>
  <si>
    <t>1.0. Nodokļu ieņēmumi</t>
  </si>
  <si>
    <t>2.0. Nenodokļu ieņēmumi</t>
  </si>
  <si>
    <t>3.0. Maksas pakalpojumi un citi pašu ieņēmumi</t>
  </si>
  <si>
    <t>5.Transferti</t>
  </si>
  <si>
    <t>17.000  No valsts budžeta daļēji finansēto atvasināto publisko personu un budžeta nefinansēto iestāžu transferti</t>
  </si>
  <si>
    <t>Kopā ieņēmumi</t>
  </si>
  <si>
    <t>Ieņēmumu veids</t>
  </si>
  <si>
    <t>Kultūras nodaļa</t>
  </si>
  <si>
    <t>Jaunatnes lietu nodaļa</t>
  </si>
  <si>
    <t>Dzimtsarakstu nodaļa</t>
  </si>
  <si>
    <t>1.pielikums</t>
  </si>
  <si>
    <t>Pārvalde</t>
  </si>
  <si>
    <t>Teritoriju un mājokļu apsaimniekošana Ozolniekos</t>
  </si>
  <si>
    <t>Teritoriju un mājokļu apsaimniekošana Salgalē</t>
  </si>
  <si>
    <t>Kapu saimniecība</t>
  </si>
  <si>
    <t>Sporta nodaļas vadība un organizatori</t>
  </si>
  <si>
    <t>SK Mālzeme</t>
  </si>
  <si>
    <t>Ozolnieku novada centrālā bibliotēka</t>
  </si>
  <si>
    <t>Vainu bibliotēka</t>
  </si>
  <si>
    <t>Ānes bibliotēka</t>
  </si>
  <si>
    <t>Garozas bibliotēka</t>
  </si>
  <si>
    <t>PII Zīlīte</t>
  </si>
  <si>
    <t>PII Bitīte</t>
  </si>
  <si>
    <t>PII Saulīte</t>
  </si>
  <si>
    <t>PII Pūcīte</t>
  </si>
  <si>
    <t>Teteles PS</t>
  </si>
  <si>
    <t>Ozoonieku VSK</t>
  </si>
  <si>
    <t>Garozas PS</t>
  </si>
  <si>
    <t>Salgales PS</t>
  </si>
  <si>
    <t>OzooniekMS</t>
  </si>
  <si>
    <t>Salgales MMS</t>
  </si>
  <si>
    <t>Sporta skola</t>
  </si>
  <si>
    <t>SAC Zemgale</t>
  </si>
  <si>
    <t>Bezdarbnieku darba praktizēšana</t>
  </si>
  <si>
    <t>Pavisam</t>
  </si>
  <si>
    <t xml:space="preserve"> Pamatbudžeta ieņēmumu kopsavilkums 2018.gadā</t>
  </si>
  <si>
    <t>13.Saeimas vēlēšanas</t>
  </si>
  <si>
    <t>Ozolnieku SC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</si>
</sst>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32" fillId="0" borderId="4" applyNumberFormat="0" applyFill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right" vertical="top" wrapText="1"/>
      <protection/>
    </xf>
    <xf numFmtId="0" fontId="6" fillId="34" borderId="0" xfId="0" applyFont="1" applyFill="1" applyAlignment="1">
      <alignment/>
    </xf>
    <xf numFmtId="0" fontId="3" fillId="34" borderId="3" xfId="0" applyFont="1" applyFill="1" applyBorder="1" applyAlignment="1">
      <alignment/>
    </xf>
    <xf numFmtId="0" fontId="2" fillId="34" borderId="3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3" fillId="34" borderId="11" xfId="0" applyNumberFormat="1" applyFont="1" applyFill="1" applyBorder="1" applyAlignment="1" applyProtection="1">
      <alignment horizontal="right" vertical="top" wrapText="1"/>
      <protection/>
    </xf>
    <xf numFmtId="0" fontId="7" fillId="34" borderId="12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>
      <alignment/>
    </xf>
    <xf numFmtId="186" fontId="7" fillId="34" borderId="3" xfId="0" applyNumberFormat="1" applyFont="1" applyFill="1" applyBorder="1" applyAlignment="1" applyProtection="1">
      <alignment horizontal="center" vertical="top" wrapText="1"/>
      <protection/>
    </xf>
    <xf numFmtId="184" fontId="7" fillId="34" borderId="3" xfId="0" applyNumberFormat="1" applyFont="1" applyFill="1" applyBorder="1" applyAlignment="1" applyProtection="1">
      <alignment horizontal="center" vertical="top" wrapText="1"/>
      <protection/>
    </xf>
    <xf numFmtId="186" fontId="7" fillId="34" borderId="3" xfId="0" applyNumberFormat="1" applyFont="1" applyFill="1" applyBorder="1" applyAlignment="1">
      <alignment horizontal="center"/>
    </xf>
    <xf numFmtId="0" fontId="3" fillId="34" borderId="3" xfId="0" applyFont="1" applyFill="1" applyBorder="1" applyAlignment="1">
      <alignment horizontal="right"/>
    </xf>
    <xf numFmtId="185" fontId="7" fillId="34" borderId="3" xfId="0" applyNumberFormat="1" applyFont="1" applyFill="1" applyBorder="1" applyAlignment="1" applyProtection="1">
      <alignment horizontal="center" vertical="top" wrapText="1"/>
      <protection/>
    </xf>
    <xf numFmtId="0" fontId="8" fillId="34" borderId="3" xfId="0" applyNumberFormat="1" applyFont="1" applyFill="1" applyBorder="1" applyAlignment="1" applyProtection="1">
      <alignment horizontal="right" vertical="top" wrapText="1"/>
      <protection/>
    </xf>
    <xf numFmtId="186" fontId="7" fillId="35" borderId="3" xfId="0" applyNumberFormat="1" applyFont="1" applyFill="1" applyBorder="1" applyAlignment="1" applyProtection="1">
      <alignment horizontal="center" vertical="top" wrapText="1"/>
      <protection/>
    </xf>
    <xf numFmtId="0" fontId="2" fillId="35" borderId="3" xfId="0" applyNumberFormat="1" applyFont="1" applyFill="1" applyBorder="1" applyAlignment="1" applyProtection="1">
      <alignment horizontal="right" vertical="top" wrapText="1"/>
      <protection/>
    </xf>
    <xf numFmtId="0" fontId="3" fillId="35" borderId="3" xfId="0" applyNumberFormat="1" applyFont="1" applyFill="1" applyBorder="1" applyAlignment="1" applyProtection="1">
      <alignment horizontal="right" vertical="top" wrapText="1"/>
      <protection/>
    </xf>
    <xf numFmtId="0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3" fillId="35" borderId="0" xfId="0" applyNumberFormat="1" applyFont="1" applyFill="1" applyBorder="1" applyAlignment="1" applyProtection="1">
      <alignment horizontal="left" vertical="top" wrapText="1"/>
      <protection/>
    </xf>
    <xf numFmtId="0" fontId="2" fillId="35" borderId="3" xfId="0" applyNumberFormat="1" applyFont="1" applyFill="1" applyBorder="1" applyAlignment="1" applyProtection="1">
      <alignment horizontal="left" vertical="top" wrapText="1"/>
      <protection/>
    </xf>
    <xf numFmtId="0" fontId="3" fillId="35" borderId="3" xfId="0" applyNumberFormat="1" applyFont="1" applyFill="1" applyBorder="1" applyAlignment="1" applyProtection="1">
      <alignment horizontal="left" vertical="top" wrapText="1"/>
      <protection/>
    </xf>
    <xf numFmtId="0" fontId="5" fillId="35" borderId="3" xfId="0" applyNumberFormat="1" applyFont="1" applyFill="1" applyBorder="1" applyAlignment="1" applyProtection="1">
      <alignment horizontal="left" vertical="top" wrapText="1"/>
      <protection/>
    </xf>
    <xf numFmtId="186" fontId="7" fillId="35" borderId="3" xfId="0" applyNumberFormat="1" applyFont="1" applyFill="1" applyBorder="1" applyAlignment="1" applyProtection="1">
      <alignment horizontal="right" vertical="top" wrapText="1"/>
      <protection/>
    </xf>
    <xf numFmtId="0" fontId="3" fillId="35" borderId="0" xfId="0" applyNumberFormat="1" applyFont="1" applyFill="1" applyBorder="1" applyAlignment="1" applyProtection="1">
      <alignment horizontal="right" vertical="top" wrapText="1"/>
      <protection/>
    </xf>
    <xf numFmtId="0" fontId="5" fillId="35" borderId="3" xfId="0" applyNumberFormat="1" applyFont="1" applyFill="1" applyBorder="1" applyAlignment="1" applyProtection="1">
      <alignment horizontal="right" vertical="top" wrapText="1"/>
      <protection/>
    </xf>
    <xf numFmtId="0" fontId="4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center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3" sqref="I3"/>
    </sheetView>
  </sheetViews>
  <sheetFormatPr defaultColWidth="9.140625" defaultRowHeight="12.75"/>
  <cols>
    <col min="1" max="1" width="50.140625" style="2" customWidth="1"/>
    <col min="2" max="2" width="14.7109375" style="2" customWidth="1"/>
    <col min="3" max="3" width="8.421875" style="2" customWidth="1"/>
    <col min="4" max="4" width="9.8515625" style="2" customWidth="1"/>
    <col min="5" max="5" width="10.28125" style="2" bestFit="1" customWidth="1"/>
    <col min="6" max="6" width="7.00390625" style="2" bestFit="1" customWidth="1"/>
    <col min="7" max="7" width="8.8515625" style="2" customWidth="1"/>
    <col min="8" max="8" width="11.00390625" style="2" customWidth="1"/>
    <col min="9" max="9" width="8.28125" style="2" bestFit="1" customWidth="1"/>
    <col min="10" max="10" width="9.7109375" style="2" customWidth="1"/>
    <col min="11" max="12" width="10.00390625" style="2" customWidth="1"/>
    <col min="13" max="13" width="9.140625" style="2" customWidth="1"/>
    <col min="14" max="14" width="8.28125" style="2" bestFit="1" customWidth="1"/>
    <col min="15" max="15" width="9.421875" style="2" customWidth="1"/>
    <col min="16" max="17" width="8.28125" style="2" bestFit="1" customWidth="1"/>
    <col min="18" max="18" width="8.57421875" style="2" bestFit="1" customWidth="1"/>
    <col min="19" max="19" width="9.421875" style="2" customWidth="1"/>
    <col min="20" max="20" width="7.8515625" style="2" customWidth="1"/>
    <col min="21" max="21" width="9.28125" style="2" bestFit="1" customWidth="1"/>
    <col min="22" max="22" width="9.8515625" style="2" bestFit="1" customWidth="1"/>
    <col min="23" max="23" width="9.00390625" style="2" bestFit="1" customWidth="1"/>
    <col min="24" max="25" width="8.28125" style="2" bestFit="1" customWidth="1"/>
    <col min="26" max="26" width="9.7109375" style="2" customWidth="1"/>
    <col min="27" max="27" width="8.00390625" style="2" bestFit="1" customWidth="1"/>
    <col min="28" max="28" width="8.140625" style="2" bestFit="1" customWidth="1"/>
    <col min="29" max="32" width="8.140625" style="2" customWidth="1"/>
    <col min="33" max="33" width="8.8515625" style="2" customWidth="1"/>
    <col min="34" max="34" width="8.140625" style="2" customWidth="1"/>
    <col min="35" max="35" width="9.28125" style="2" customWidth="1"/>
    <col min="36" max="36" width="11.57421875" style="2" customWidth="1"/>
    <col min="37" max="37" width="8.140625" style="2" customWidth="1"/>
    <col min="38" max="16384" width="9.140625" style="2" customWidth="1"/>
  </cols>
  <sheetData>
    <row r="1" spans="1:5" ht="15.75">
      <c r="A1" s="31" t="s">
        <v>27</v>
      </c>
      <c r="B1" s="30"/>
      <c r="C1" s="31"/>
      <c r="D1" s="31"/>
      <c r="E1" s="31"/>
    </row>
    <row r="2" spans="1:5" ht="15.75">
      <c r="A2" s="35"/>
      <c r="B2" s="32"/>
      <c r="C2" s="32"/>
      <c r="D2" s="31"/>
      <c r="E2" s="31"/>
    </row>
    <row r="3" spans="1:5" ht="15.75">
      <c r="A3" s="30"/>
      <c r="B3" s="30"/>
      <c r="C3" s="31"/>
      <c r="D3" s="31"/>
      <c r="E3" s="31"/>
    </row>
    <row r="4" spans="1:37" s="4" customFormat="1" ht="33.75" customHeight="1">
      <c r="A4" s="33"/>
      <c r="B4" s="33"/>
      <c r="C4" s="34"/>
      <c r="D4" s="34"/>
      <c r="E4" s="34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4" customFormat="1" ht="15.75">
      <c r="A5" s="37" t="s">
        <v>52</v>
      </c>
      <c r="B5" s="37"/>
      <c r="C5" s="37"/>
      <c r="D5" s="37"/>
      <c r="E5" s="3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4" customFormat="1" ht="15">
      <c r="A6" s="29"/>
      <c r="B6" s="29"/>
      <c r="C6" s="29"/>
      <c r="D6" s="29"/>
      <c r="E6" s="2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11" customFormat="1" ht="63">
      <c r="A7" s="21" t="s">
        <v>23</v>
      </c>
      <c r="B7" s="21" t="s">
        <v>51</v>
      </c>
      <c r="C7" s="10" t="s">
        <v>28</v>
      </c>
      <c r="D7" s="10" t="s">
        <v>53</v>
      </c>
      <c r="E7" s="10" t="s">
        <v>10</v>
      </c>
      <c r="F7" s="10" t="s">
        <v>26</v>
      </c>
      <c r="G7" s="10" t="s">
        <v>12</v>
      </c>
      <c r="H7" s="10" t="s">
        <v>29</v>
      </c>
      <c r="I7" s="10" t="s">
        <v>30</v>
      </c>
      <c r="J7" s="10" t="s">
        <v>31</v>
      </c>
      <c r="K7" s="10" t="s">
        <v>32</v>
      </c>
      <c r="L7" s="10" t="s">
        <v>54</v>
      </c>
      <c r="M7" s="10" t="s">
        <v>33</v>
      </c>
      <c r="N7" s="10" t="s">
        <v>24</v>
      </c>
      <c r="O7" s="10" t="s">
        <v>34</v>
      </c>
      <c r="P7" s="10" t="s">
        <v>35</v>
      </c>
      <c r="Q7" s="10" t="s">
        <v>36</v>
      </c>
      <c r="R7" s="10" t="s">
        <v>37</v>
      </c>
      <c r="S7" s="10" t="s">
        <v>13</v>
      </c>
      <c r="T7" s="10" t="s">
        <v>14</v>
      </c>
      <c r="U7" s="10" t="s">
        <v>38</v>
      </c>
      <c r="V7" s="10" t="s">
        <v>39</v>
      </c>
      <c r="W7" s="10" t="s">
        <v>40</v>
      </c>
      <c r="X7" s="10" t="s">
        <v>41</v>
      </c>
      <c r="Y7" s="10" t="s">
        <v>42</v>
      </c>
      <c r="Z7" s="10" t="s">
        <v>43</v>
      </c>
      <c r="AA7" s="10" t="s">
        <v>44</v>
      </c>
      <c r="AB7" s="10" t="s">
        <v>45</v>
      </c>
      <c r="AC7" s="10" t="s">
        <v>46</v>
      </c>
      <c r="AD7" s="10" t="s">
        <v>47</v>
      </c>
      <c r="AE7" s="10" t="s">
        <v>48</v>
      </c>
      <c r="AF7" s="10" t="s">
        <v>15</v>
      </c>
      <c r="AG7" s="10" t="s">
        <v>25</v>
      </c>
      <c r="AH7" s="10" t="s">
        <v>49</v>
      </c>
      <c r="AI7" s="10" t="s">
        <v>11</v>
      </c>
      <c r="AJ7" s="10" t="s">
        <v>50</v>
      </c>
      <c r="AK7" s="10" t="s">
        <v>16</v>
      </c>
    </row>
    <row r="8" spans="1:37" s="14" customFormat="1" ht="10.5">
      <c r="A8" s="18"/>
      <c r="B8" s="26"/>
      <c r="C8" s="12">
        <v>1.111</v>
      </c>
      <c r="D8" s="12">
        <v>1.611</v>
      </c>
      <c r="E8" s="12">
        <v>3.11</v>
      </c>
      <c r="F8" s="12">
        <v>3.13</v>
      </c>
      <c r="G8" s="12">
        <v>4.43</v>
      </c>
      <c r="H8" s="16">
        <v>6.6111</v>
      </c>
      <c r="I8" s="16">
        <v>6.6112</v>
      </c>
      <c r="J8" s="12">
        <v>6.612</v>
      </c>
      <c r="K8" s="13">
        <v>8.11127</v>
      </c>
      <c r="L8" s="13">
        <v>8.112</v>
      </c>
      <c r="M8" s="12">
        <v>8.113</v>
      </c>
      <c r="N8" s="12">
        <v>8.201</v>
      </c>
      <c r="O8" s="12">
        <v>8.211</v>
      </c>
      <c r="P8" s="12">
        <v>8.212</v>
      </c>
      <c r="Q8" s="12">
        <v>8.213</v>
      </c>
      <c r="R8" s="12">
        <v>8.215</v>
      </c>
      <c r="S8" s="12">
        <v>8.231</v>
      </c>
      <c r="T8" s="12">
        <v>8.232</v>
      </c>
      <c r="U8" s="12">
        <v>9.111</v>
      </c>
      <c r="V8" s="12">
        <v>9.112</v>
      </c>
      <c r="W8" s="12">
        <v>9.113</v>
      </c>
      <c r="X8" s="12">
        <v>9.117</v>
      </c>
      <c r="Y8" s="12">
        <v>9.211</v>
      </c>
      <c r="Z8" s="12">
        <v>9.212</v>
      </c>
      <c r="AA8" s="12">
        <v>9.214</v>
      </c>
      <c r="AB8" s="12">
        <v>9.215</v>
      </c>
      <c r="AC8" s="12">
        <v>9.511</v>
      </c>
      <c r="AD8" s="12">
        <v>9.512</v>
      </c>
      <c r="AE8" s="12">
        <v>9.513</v>
      </c>
      <c r="AF8" s="12">
        <v>9.818</v>
      </c>
      <c r="AG8" s="12">
        <v>9.819</v>
      </c>
      <c r="AH8" s="12">
        <v>10.201</v>
      </c>
      <c r="AI8" s="12">
        <v>10.4</v>
      </c>
      <c r="AJ8" s="12">
        <v>10.5</v>
      </c>
      <c r="AK8" s="12">
        <v>10.911</v>
      </c>
    </row>
    <row r="9" spans="1:37" s="1" customFormat="1" ht="12.75">
      <c r="A9" s="22" t="s">
        <v>17</v>
      </c>
      <c r="B9" s="27">
        <f>B11+B10</f>
        <v>8116107</v>
      </c>
      <c r="C9" s="9">
        <f>C10+C11</f>
        <v>7088095</v>
      </c>
      <c r="D9" s="8">
        <f aca="true" t="shared" si="0" ref="D9:R9">SUM(D10:D11)</f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9">
        <f t="shared" si="0"/>
        <v>1016128</v>
      </c>
      <c r="I9" s="8">
        <f t="shared" si="0"/>
        <v>11884</v>
      </c>
      <c r="J9" s="8">
        <f t="shared" si="0"/>
        <v>0</v>
      </c>
      <c r="K9" s="8"/>
      <c r="L9" s="8">
        <f>L10+L11</f>
        <v>0</v>
      </c>
      <c r="M9" s="8"/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2.75">
      <c r="A10" s="23" t="s">
        <v>0</v>
      </c>
      <c r="B10" s="19">
        <f>SUM(C10:AK10)</f>
        <v>7088095</v>
      </c>
      <c r="C10" s="6">
        <v>7088095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s="23" t="s">
        <v>1</v>
      </c>
      <c r="B11" s="19">
        <f>SUM(C11:AK11)</f>
        <v>1028012</v>
      </c>
      <c r="C11" s="6"/>
      <c r="D11" s="6"/>
      <c r="E11" s="6"/>
      <c r="F11" s="6"/>
      <c r="G11" s="6"/>
      <c r="H11" s="6">
        <v>1016128</v>
      </c>
      <c r="I11" s="6">
        <v>11884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1" customFormat="1" ht="12.75">
      <c r="A12" s="24" t="s">
        <v>18</v>
      </c>
      <c r="B12" s="20">
        <f>B13+B14+B15+B16+B17</f>
        <v>236188</v>
      </c>
      <c r="C12" s="3">
        <f aca="true" t="shared" si="1" ref="C12:AB12">SUM(C13:C17)</f>
        <v>23297</v>
      </c>
      <c r="D12" s="3">
        <f t="shared" si="1"/>
        <v>0</v>
      </c>
      <c r="E12" s="3">
        <f t="shared" si="1"/>
        <v>10823</v>
      </c>
      <c r="F12" s="3">
        <f t="shared" si="1"/>
        <v>1346</v>
      </c>
      <c r="G12" s="3">
        <f t="shared" si="1"/>
        <v>2931</v>
      </c>
      <c r="H12" s="3">
        <f t="shared" si="1"/>
        <v>171267</v>
      </c>
      <c r="I12" s="3">
        <f t="shared" si="1"/>
        <v>21266</v>
      </c>
      <c r="J12" s="3">
        <f t="shared" si="1"/>
        <v>0</v>
      </c>
      <c r="K12" s="3">
        <f t="shared" si="1"/>
        <v>0</v>
      </c>
      <c r="L12" s="3">
        <f>L13+L14+L15+L16+L17</f>
        <v>0</v>
      </c>
      <c r="M12" s="3">
        <f t="shared" si="1"/>
        <v>0</v>
      </c>
      <c r="N12" s="3">
        <f t="shared" si="1"/>
        <v>1125</v>
      </c>
      <c r="O12" s="3">
        <f t="shared" si="1"/>
        <v>0</v>
      </c>
      <c r="P12" s="3">
        <f t="shared" si="1"/>
        <v>0</v>
      </c>
      <c r="Q12" s="3">
        <f t="shared" si="1"/>
        <v>0</v>
      </c>
      <c r="R12" s="3">
        <f t="shared" si="1"/>
        <v>0</v>
      </c>
      <c r="S12" s="3">
        <f t="shared" si="1"/>
        <v>7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  <c r="Y12" s="3">
        <f t="shared" si="1"/>
        <v>0</v>
      </c>
      <c r="Z12" s="3">
        <f t="shared" si="1"/>
        <v>0</v>
      </c>
      <c r="AA12" s="3">
        <f t="shared" si="1"/>
        <v>0</v>
      </c>
      <c r="AB12" s="3">
        <f t="shared" si="1"/>
        <v>0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23" t="s">
        <v>2</v>
      </c>
      <c r="B13" s="19">
        <f>SUM(C13:AK13)</f>
        <v>9124</v>
      </c>
      <c r="C13" s="6"/>
      <c r="D13" s="6"/>
      <c r="E13" s="6"/>
      <c r="F13" s="6"/>
      <c r="G13" s="6"/>
      <c r="H13" s="6">
        <v>7675</v>
      </c>
      <c r="I13" s="6">
        <v>1449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5.5">
      <c r="A14" s="23" t="s">
        <v>3</v>
      </c>
      <c r="B14" s="19">
        <f>SUM(C14:AK14)</f>
        <v>9868</v>
      </c>
      <c r="C14" s="6">
        <v>30</v>
      </c>
      <c r="D14" s="6"/>
      <c r="E14" s="6"/>
      <c r="F14" s="6">
        <v>1346</v>
      </c>
      <c r="G14" s="6">
        <v>2931</v>
      </c>
      <c r="H14" s="6">
        <v>1396</v>
      </c>
      <c r="I14" s="6">
        <v>65</v>
      </c>
      <c r="J14" s="6"/>
      <c r="K14" s="6"/>
      <c r="L14" s="6"/>
      <c r="M14" s="6"/>
      <c r="N14" s="6">
        <v>1125</v>
      </c>
      <c r="O14" s="6"/>
      <c r="P14" s="6"/>
      <c r="Q14" s="6"/>
      <c r="R14" s="6"/>
      <c r="S14" s="6">
        <v>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>
        <v>0</v>
      </c>
      <c r="AI14" s="6">
        <v>2968</v>
      </c>
      <c r="AJ14" s="6"/>
      <c r="AK14" s="6"/>
    </row>
    <row r="15" spans="1:37" ht="12.75">
      <c r="A15" s="23" t="s">
        <v>4</v>
      </c>
      <c r="B15" s="19">
        <f>SUM(C15:AK15)</f>
        <v>11996</v>
      </c>
      <c r="C15" s="6"/>
      <c r="D15" s="6"/>
      <c r="E15" s="6">
        <v>10823</v>
      </c>
      <c r="F15" s="6"/>
      <c r="G15" s="6"/>
      <c r="H15" s="6">
        <v>1173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s="23" t="s">
        <v>5</v>
      </c>
      <c r="B16" s="19">
        <f>SUM(C16:AK16)</f>
        <v>44418</v>
      </c>
      <c r="C16" s="6">
        <v>23267</v>
      </c>
      <c r="D16" s="6"/>
      <c r="E16" s="6"/>
      <c r="F16" s="6"/>
      <c r="G16" s="6"/>
      <c r="H16" s="6">
        <v>19993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>
        <v>1158</v>
      </c>
      <c r="AI16" s="6"/>
      <c r="AJ16" s="6"/>
      <c r="AK16" s="6"/>
    </row>
    <row r="17" spans="1:37" ht="25.5">
      <c r="A17" s="23" t="s">
        <v>6</v>
      </c>
      <c r="B17" s="19">
        <f>SUM(C17:AK17)</f>
        <v>160782</v>
      </c>
      <c r="C17" s="6">
        <v>0</v>
      </c>
      <c r="D17" s="6"/>
      <c r="E17" s="6"/>
      <c r="F17" s="6"/>
      <c r="G17" s="6"/>
      <c r="H17" s="6">
        <v>141030</v>
      </c>
      <c r="I17" s="6">
        <v>19752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" customFormat="1" ht="12.75">
      <c r="A18" s="24" t="s">
        <v>19</v>
      </c>
      <c r="B18" s="20">
        <f>B19</f>
        <v>1579346</v>
      </c>
      <c r="C18" s="17">
        <f>C19</f>
        <v>0</v>
      </c>
      <c r="D18" s="3">
        <f aca="true" t="shared" si="2" ref="D18:M18">SUM(D19:D19)</f>
        <v>0</v>
      </c>
      <c r="E18" s="3">
        <f t="shared" si="2"/>
        <v>0</v>
      </c>
      <c r="F18" s="3">
        <f t="shared" si="2"/>
        <v>1631</v>
      </c>
      <c r="G18" s="3">
        <f t="shared" si="2"/>
        <v>1738</v>
      </c>
      <c r="H18" s="3">
        <f t="shared" si="2"/>
        <v>42109</v>
      </c>
      <c r="I18" s="3">
        <f t="shared" si="2"/>
        <v>2371</v>
      </c>
      <c r="J18" s="3">
        <f t="shared" si="2"/>
        <v>1794</v>
      </c>
      <c r="K18" s="3">
        <f t="shared" si="2"/>
        <v>0</v>
      </c>
      <c r="L18" s="3">
        <f>L19</f>
        <v>77321</v>
      </c>
      <c r="M18" s="3">
        <f t="shared" si="2"/>
        <v>8553</v>
      </c>
      <c r="N18" s="3">
        <f aca="true" t="shared" si="3" ref="N18:AK18">SUM(N19)</f>
        <v>0</v>
      </c>
      <c r="O18" s="3">
        <f t="shared" si="3"/>
        <v>62</v>
      </c>
      <c r="P18" s="3"/>
      <c r="Q18" s="3"/>
      <c r="R18" s="3">
        <f t="shared" si="3"/>
        <v>0</v>
      </c>
      <c r="S18" s="3">
        <f t="shared" si="3"/>
        <v>16214</v>
      </c>
      <c r="T18" s="3">
        <f t="shared" si="3"/>
        <v>905</v>
      </c>
      <c r="U18" s="3">
        <f t="shared" si="3"/>
        <v>138</v>
      </c>
      <c r="V18" s="3">
        <f t="shared" si="3"/>
        <v>0</v>
      </c>
      <c r="W18" s="3">
        <f t="shared" si="3"/>
        <v>4228</v>
      </c>
      <c r="X18" s="3">
        <f t="shared" si="3"/>
        <v>7608</v>
      </c>
      <c r="Y18" s="3">
        <f t="shared" si="3"/>
        <v>3017</v>
      </c>
      <c r="Z18" s="3">
        <f t="shared" si="3"/>
        <v>12480</v>
      </c>
      <c r="AA18" s="3">
        <f t="shared" si="3"/>
        <v>1117</v>
      </c>
      <c r="AB18" s="3">
        <f t="shared" si="3"/>
        <v>3493</v>
      </c>
      <c r="AC18" s="3">
        <f t="shared" si="3"/>
        <v>16703</v>
      </c>
      <c r="AD18" s="3">
        <f t="shared" si="3"/>
        <v>6811</v>
      </c>
      <c r="AE18" s="3">
        <f t="shared" si="3"/>
        <v>2383</v>
      </c>
      <c r="AF18" s="3">
        <f t="shared" si="3"/>
        <v>55</v>
      </c>
      <c r="AG18" s="3">
        <f t="shared" si="3"/>
        <v>0</v>
      </c>
      <c r="AH18" s="3">
        <f t="shared" si="3"/>
        <v>1368344</v>
      </c>
      <c r="AI18" s="3">
        <f t="shared" si="3"/>
        <v>0</v>
      </c>
      <c r="AJ18" s="3">
        <f t="shared" si="3"/>
        <v>0</v>
      </c>
      <c r="AK18" s="3">
        <f t="shared" si="3"/>
        <v>269</v>
      </c>
    </row>
    <row r="19" spans="1:37" ht="12.75">
      <c r="A19" s="23" t="s">
        <v>9</v>
      </c>
      <c r="B19" s="19">
        <f>SUM(C19:AK19)</f>
        <v>1579346</v>
      </c>
      <c r="C19" s="6"/>
      <c r="D19" s="6"/>
      <c r="E19" s="6"/>
      <c r="F19" s="6">
        <v>1631</v>
      </c>
      <c r="G19" s="6">
        <v>1738</v>
      </c>
      <c r="H19" s="6">
        <v>42109</v>
      </c>
      <c r="I19" s="6">
        <v>2371</v>
      </c>
      <c r="J19" s="6">
        <v>1794</v>
      </c>
      <c r="K19" s="6"/>
      <c r="L19" s="6">
        <v>77321</v>
      </c>
      <c r="M19" s="6">
        <v>8553</v>
      </c>
      <c r="N19" s="6"/>
      <c r="O19" s="6">
        <v>62</v>
      </c>
      <c r="P19" s="6">
        <v>2</v>
      </c>
      <c r="Q19" s="6"/>
      <c r="R19" s="6"/>
      <c r="S19" s="6">
        <v>16214</v>
      </c>
      <c r="T19" s="6">
        <v>905</v>
      </c>
      <c r="U19" s="6">
        <v>138</v>
      </c>
      <c r="V19" s="6"/>
      <c r="W19" s="6">
        <v>4228</v>
      </c>
      <c r="X19" s="6">
        <v>7608</v>
      </c>
      <c r="Y19" s="6">
        <v>3017</v>
      </c>
      <c r="Z19" s="6">
        <v>12480</v>
      </c>
      <c r="AA19" s="6">
        <v>1117</v>
      </c>
      <c r="AB19" s="6">
        <v>3493</v>
      </c>
      <c r="AC19" s="6">
        <v>16703</v>
      </c>
      <c r="AD19" s="6">
        <v>6811</v>
      </c>
      <c r="AE19" s="6">
        <v>2383</v>
      </c>
      <c r="AF19" s="6">
        <v>55</v>
      </c>
      <c r="AG19" s="6"/>
      <c r="AH19" s="6">
        <v>1368344</v>
      </c>
      <c r="AI19" s="6"/>
      <c r="AJ19" s="6"/>
      <c r="AK19" s="6">
        <v>269</v>
      </c>
    </row>
    <row r="20" spans="1:37" s="1" customFormat="1" ht="12.75">
      <c r="A20" s="24" t="s">
        <v>20</v>
      </c>
      <c r="B20" s="20">
        <f>B21+B22+B23</f>
        <v>4526363</v>
      </c>
      <c r="C20" s="3">
        <f>C21+C22+C23</f>
        <v>580771</v>
      </c>
      <c r="D20" s="3">
        <f aca="true" t="shared" si="4" ref="D20:AK20">D21+D22+D23</f>
        <v>11205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763914</v>
      </c>
      <c r="I20" s="3">
        <f t="shared" si="4"/>
        <v>0</v>
      </c>
      <c r="J20" s="3">
        <f t="shared" si="4"/>
        <v>0</v>
      </c>
      <c r="K20" s="3">
        <f t="shared" si="4"/>
        <v>43095</v>
      </c>
      <c r="L20" s="3"/>
      <c r="M20" s="3">
        <f t="shared" si="4"/>
        <v>0</v>
      </c>
      <c r="N20" s="3">
        <f t="shared" si="4"/>
        <v>3306</v>
      </c>
      <c r="O20" s="3">
        <f t="shared" si="4"/>
        <v>0</v>
      </c>
      <c r="P20" s="3">
        <f t="shared" si="4"/>
        <v>0</v>
      </c>
      <c r="Q20" s="3">
        <f t="shared" si="4"/>
        <v>0</v>
      </c>
      <c r="R20" s="3">
        <f t="shared" si="4"/>
        <v>0</v>
      </c>
      <c r="S20" s="3">
        <f t="shared" si="4"/>
        <v>2898</v>
      </c>
      <c r="T20" s="3">
        <f t="shared" si="4"/>
        <v>0</v>
      </c>
      <c r="U20" s="3">
        <f t="shared" si="4"/>
        <v>145686</v>
      </c>
      <c r="V20" s="3">
        <f t="shared" si="4"/>
        <v>48398</v>
      </c>
      <c r="W20" s="3">
        <f t="shared" si="4"/>
        <v>89610</v>
      </c>
      <c r="X20" s="3">
        <f t="shared" si="4"/>
        <v>39061</v>
      </c>
      <c r="Y20" s="3">
        <f t="shared" si="4"/>
        <v>337173</v>
      </c>
      <c r="Z20" s="3">
        <f t="shared" si="4"/>
        <v>1024362</v>
      </c>
      <c r="AA20" s="3">
        <f t="shared" si="4"/>
        <v>260222</v>
      </c>
      <c r="AB20" s="3">
        <f t="shared" si="4"/>
        <v>193910</v>
      </c>
      <c r="AC20" s="3">
        <f t="shared" si="4"/>
        <v>67464</v>
      </c>
      <c r="AD20" s="3">
        <f t="shared" si="4"/>
        <v>34908</v>
      </c>
      <c r="AE20" s="3">
        <f t="shared" si="4"/>
        <v>0</v>
      </c>
      <c r="AF20" s="3">
        <f t="shared" si="4"/>
        <v>46794</v>
      </c>
      <c r="AG20" s="3">
        <f t="shared" si="4"/>
        <v>14985</v>
      </c>
      <c r="AH20" s="3">
        <f t="shared" si="4"/>
        <v>761061</v>
      </c>
      <c r="AI20" s="3">
        <f t="shared" si="4"/>
        <v>0</v>
      </c>
      <c r="AJ20" s="3">
        <f t="shared" si="4"/>
        <v>11600</v>
      </c>
      <c r="AK20" s="3">
        <f t="shared" si="4"/>
        <v>45940</v>
      </c>
    </row>
    <row r="21" spans="1:37" ht="25.5">
      <c r="A21" s="23" t="s">
        <v>21</v>
      </c>
      <c r="B21" s="19">
        <f>SUM(C21:AK21)</f>
        <v>9684</v>
      </c>
      <c r="C21" s="6">
        <v>7500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v>2184</v>
      </c>
    </row>
    <row r="22" spans="1:37" ht="12.75">
      <c r="A22" s="23" t="s">
        <v>7</v>
      </c>
      <c r="B22" s="19">
        <f>SUM(C22:AK22)</f>
        <v>3540774</v>
      </c>
      <c r="C22" s="6">
        <v>573271</v>
      </c>
      <c r="D22" s="6">
        <v>11205</v>
      </c>
      <c r="E22" s="6"/>
      <c r="F22" s="6"/>
      <c r="G22" s="6"/>
      <c r="H22" s="6">
        <v>763914</v>
      </c>
      <c r="I22" s="6"/>
      <c r="J22" s="6"/>
      <c r="K22" s="6">
        <v>43095</v>
      </c>
      <c r="L22" s="6"/>
      <c r="M22" s="6"/>
      <c r="N22" s="6">
        <v>3306</v>
      </c>
      <c r="O22" s="6"/>
      <c r="P22" s="6"/>
      <c r="Q22" s="6"/>
      <c r="R22" s="6"/>
      <c r="S22" s="6">
        <v>2898</v>
      </c>
      <c r="T22" s="6"/>
      <c r="U22" s="6">
        <v>121471</v>
      </c>
      <c r="V22" s="6">
        <v>38328</v>
      </c>
      <c r="W22" s="6">
        <v>61635</v>
      </c>
      <c r="X22" s="6">
        <v>30781</v>
      </c>
      <c r="Y22" s="6">
        <v>310900</v>
      </c>
      <c r="Z22" s="6">
        <v>990967</v>
      </c>
      <c r="AA22" s="6">
        <v>189312</v>
      </c>
      <c r="AB22" s="6">
        <v>150685</v>
      </c>
      <c r="AC22" s="6">
        <v>67178</v>
      </c>
      <c r="AD22" s="6">
        <v>34803</v>
      </c>
      <c r="AE22" s="6"/>
      <c r="AF22" s="6">
        <v>46794</v>
      </c>
      <c r="AG22" s="6">
        <v>14985</v>
      </c>
      <c r="AH22" s="6">
        <v>29890</v>
      </c>
      <c r="AI22" s="6"/>
      <c r="AJ22" s="6">
        <v>11600</v>
      </c>
      <c r="AK22" s="6">
        <v>43756</v>
      </c>
    </row>
    <row r="23" spans="1:37" ht="12.75">
      <c r="A23" s="23" t="s">
        <v>8</v>
      </c>
      <c r="B23" s="19">
        <f>SUM(C23:AK23)</f>
        <v>975905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24215</v>
      </c>
      <c r="V23" s="6">
        <v>10070</v>
      </c>
      <c r="W23" s="6">
        <v>27975</v>
      </c>
      <c r="X23" s="6">
        <v>8280</v>
      </c>
      <c r="Y23" s="6">
        <v>26273</v>
      </c>
      <c r="Z23" s="6">
        <v>33395</v>
      </c>
      <c r="AA23" s="6">
        <v>70910</v>
      </c>
      <c r="AB23" s="6">
        <v>43225</v>
      </c>
      <c r="AC23" s="6">
        <v>286</v>
      </c>
      <c r="AD23" s="6">
        <v>105</v>
      </c>
      <c r="AE23" s="6"/>
      <c r="AF23" s="6"/>
      <c r="AG23" s="6"/>
      <c r="AH23" s="6">
        <v>731171</v>
      </c>
      <c r="AI23" s="6"/>
      <c r="AJ23" s="6"/>
      <c r="AK23" s="6"/>
    </row>
    <row r="24" spans="1:37" s="1" customFormat="1" ht="15.75">
      <c r="A24" s="25" t="s">
        <v>22</v>
      </c>
      <c r="B24" s="28">
        <f>B9+B12+B18+B20</f>
        <v>14458004</v>
      </c>
      <c r="C24" s="15">
        <f>C9+C12+C18+C20</f>
        <v>7692163</v>
      </c>
      <c r="D24" s="5">
        <f aca="true" t="shared" si="5" ref="D24:AK24">SUM(D9:D23)-D9-D12-D18-D20</f>
        <v>11205</v>
      </c>
      <c r="E24" s="5">
        <f t="shared" si="5"/>
        <v>10823</v>
      </c>
      <c r="F24" s="5">
        <f t="shared" si="5"/>
        <v>2977</v>
      </c>
      <c r="G24" s="5">
        <f t="shared" si="5"/>
        <v>4669</v>
      </c>
      <c r="H24" s="15">
        <f t="shared" si="5"/>
        <v>1993418</v>
      </c>
      <c r="I24" s="5">
        <f t="shared" si="5"/>
        <v>35521</v>
      </c>
      <c r="J24" s="5">
        <f t="shared" si="5"/>
        <v>1794</v>
      </c>
      <c r="K24" s="5">
        <f t="shared" si="5"/>
        <v>43095</v>
      </c>
      <c r="L24" s="5">
        <f>L18</f>
        <v>77321</v>
      </c>
      <c r="M24" s="5">
        <f t="shared" si="5"/>
        <v>8553</v>
      </c>
      <c r="N24" s="5">
        <f t="shared" si="5"/>
        <v>4431</v>
      </c>
      <c r="O24" s="5">
        <f t="shared" si="5"/>
        <v>62</v>
      </c>
      <c r="P24" s="5">
        <f t="shared" si="5"/>
        <v>2</v>
      </c>
      <c r="Q24" s="5">
        <f t="shared" si="5"/>
        <v>0</v>
      </c>
      <c r="R24" s="5">
        <f t="shared" si="5"/>
        <v>0</v>
      </c>
      <c r="S24" s="5">
        <f t="shared" si="5"/>
        <v>19119</v>
      </c>
      <c r="T24" s="5">
        <f t="shared" si="5"/>
        <v>905</v>
      </c>
      <c r="U24" s="5">
        <f t="shared" si="5"/>
        <v>145824</v>
      </c>
      <c r="V24" s="5">
        <f t="shared" si="5"/>
        <v>48398</v>
      </c>
      <c r="W24" s="5">
        <f t="shared" si="5"/>
        <v>93838</v>
      </c>
      <c r="X24" s="5">
        <f t="shared" si="5"/>
        <v>46669</v>
      </c>
      <c r="Y24" s="5">
        <f t="shared" si="5"/>
        <v>340190</v>
      </c>
      <c r="Z24" s="5">
        <f t="shared" si="5"/>
        <v>1036842</v>
      </c>
      <c r="AA24" s="5">
        <f t="shared" si="5"/>
        <v>261339</v>
      </c>
      <c r="AB24" s="5">
        <f t="shared" si="5"/>
        <v>197403</v>
      </c>
      <c r="AC24" s="5">
        <f t="shared" si="5"/>
        <v>84167</v>
      </c>
      <c r="AD24" s="5">
        <f t="shared" si="5"/>
        <v>41719</v>
      </c>
      <c r="AE24" s="5">
        <f t="shared" si="5"/>
        <v>2383</v>
      </c>
      <c r="AF24" s="5">
        <f t="shared" si="5"/>
        <v>46849</v>
      </c>
      <c r="AG24" s="5">
        <f t="shared" si="5"/>
        <v>14985</v>
      </c>
      <c r="AH24" s="5">
        <f t="shared" si="5"/>
        <v>2130563</v>
      </c>
      <c r="AI24" s="5">
        <f t="shared" si="5"/>
        <v>2968</v>
      </c>
      <c r="AJ24" s="5">
        <f t="shared" si="5"/>
        <v>11600</v>
      </c>
      <c r="AK24" s="5">
        <f t="shared" si="5"/>
        <v>46209</v>
      </c>
    </row>
  </sheetData>
  <sheetProtection/>
  <mergeCells count="2">
    <mergeCell ref="Y4:AK4"/>
    <mergeCell ref="A5:E5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2019-01-17T07:46:57Z</cp:lastPrinted>
  <dcterms:created xsi:type="dcterms:W3CDTF">2017-02-16T08:06:46Z</dcterms:created>
  <dcterms:modified xsi:type="dcterms:W3CDTF">2019-01-17T07:47:03Z</dcterms:modified>
  <cp:category/>
  <cp:version/>
  <cp:contentType/>
  <cp:contentStatus/>
</cp:coreProperties>
</file>