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rba dators\Ceļu saraksti 2019\2021\"/>
    </mc:Choice>
  </mc:AlternateContent>
  <xr:revisionPtr revIDLastSave="0" documentId="8_{139C7B5B-798C-4094-8279-80FC79D17185}" xr6:coauthVersionLast="45" xr6:coauthVersionMax="45" xr10:uidLastSave="{00000000-0000-0000-0000-000000000000}"/>
  <bookViews>
    <workbookView xWindow="6390" yWindow="2865" windowWidth="21600" windowHeight="11385" xr2:uid="{00000000-000D-0000-FFFF-FFFF00000000}"/>
  </bookViews>
  <sheets>
    <sheet name="1.pielik" sheetId="1" r:id="rId1"/>
    <sheet name="2.pieli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4" i="2" l="1"/>
  <c r="V34" i="2"/>
  <c r="U34" i="2"/>
  <c r="T34" i="2"/>
  <c r="E34" i="2"/>
  <c r="W132" i="1" l="1"/>
  <c r="F137" i="1" s="1"/>
  <c r="F144" i="1" s="1"/>
  <c r="X132" i="1"/>
  <c r="L132" i="1"/>
  <c r="K132" i="1"/>
  <c r="H132" i="1"/>
  <c r="L72" i="1"/>
  <c r="K72" i="1"/>
  <c r="H72" i="1"/>
  <c r="W72" i="1"/>
  <c r="X72" i="1"/>
  <c r="F71" i="1"/>
  <c r="T71" i="1" s="1"/>
  <c r="S71" i="1"/>
  <c r="U71" i="1"/>
  <c r="V71" i="1"/>
  <c r="F70" i="1"/>
  <c r="S70" i="1" s="1"/>
  <c r="V13" i="1"/>
  <c r="V14" i="1"/>
  <c r="V15" i="1"/>
  <c r="V17" i="1"/>
  <c r="V18" i="1"/>
  <c r="V19" i="1"/>
  <c r="V21" i="1"/>
  <c r="V23" i="1"/>
  <c r="V24" i="1"/>
  <c r="V25" i="1"/>
  <c r="V26" i="1"/>
  <c r="V27" i="1"/>
  <c r="T13" i="1"/>
  <c r="T16" i="1"/>
  <c r="T20" i="1"/>
  <c r="T22" i="1"/>
  <c r="T24" i="1"/>
  <c r="T27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V47" i="1"/>
  <c r="V48" i="1"/>
  <c r="V49" i="1"/>
  <c r="V50" i="1"/>
  <c r="V52" i="1"/>
  <c r="V53" i="1"/>
  <c r="V54" i="1"/>
  <c r="V55" i="1"/>
  <c r="V56" i="1"/>
  <c r="V60" i="1"/>
  <c r="V61" i="1"/>
  <c r="V62" i="1"/>
  <c r="V63" i="1"/>
  <c r="V64" i="1"/>
  <c r="V65" i="1"/>
  <c r="V67" i="1"/>
  <c r="V70" i="1"/>
  <c r="T46" i="1"/>
  <c r="T51" i="1"/>
  <c r="T55" i="1"/>
  <c r="T57" i="1"/>
  <c r="T58" i="1"/>
  <c r="T59" i="1"/>
  <c r="T61" i="1"/>
  <c r="T66" i="1"/>
  <c r="T68" i="1"/>
  <c r="T69" i="1"/>
  <c r="T70" i="1"/>
  <c r="S46" i="1"/>
  <c r="S47" i="1"/>
  <c r="S48" i="1"/>
  <c r="S49" i="1"/>
  <c r="S50" i="1"/>
  <c r="S51" i="1"/>
  <c r="S52" i="1"/>
  <c r="S53" i="1"/>
  <c r="S54" i="1"/>
  <c r="S56" i="1"/>
  <c r="S57" i="1"/>
  <c r="S58" i="1"/>
  <c r="S59" i="1"/>
  <c r="S60" i="1"/>
  <c r="S62" i="1"/>
  <c r="S63" i="1"/>
  <c r="S64" i="1"/>
  <c r="S65" i="1"/>
  <c r="S66" i="1"/>
  <c r="S67" i="1"/>
  <c r="S68" i="1"/>
  <c r="S69" i="1"/>
  <c r="V87" i="1"/>
  <c r="V88" i="1"/>
  <c r="V89" i="1"/>
  <c r="V91" i="1"/>
  <c r="V92" i="1"/>
  <c r="V93" i="1"/>
  <c r="V94" i="1"/>
  <c r="V97" i="1"/>
  <c r="V98" i="1"/>
  <c r="V99" i="1"/>
  <c r="V100" i="1"/>
  <c r="V104" i="1"/>
  <c r="V107" i="1"/>
  <c r="V108" i="1"/>
  <c r="V114" i="1"/>
  <c r="V116" i="1"/>
  <c r="V118" i="1"/>
  <c r="V119" i="1"/>
  <c r="V124" i="1"/>
  <c r="V129" i="1"/>
  <c r="V130" i="1"/>
  <c r="V131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T88" i="1"/>
  <c r="T90" i="1"/>
  <c r="T93" i="1"/>
  <c r="T95" i="1"/>
  <c r="T96" i="1"/>
  <c r="T98" i="1"/>
  <c r="T99" i="1"/>
  <c r="T101" i="1"/>
  <c r="T102" i="1"/>
  <c r="T103" i="1"/>
  <c r="T105" i="1"/>
  <c r="T106" i="1"/>
  <c r="T109" i="1"/>
  <c r="T110" i="1"/>
  <c r="T111" i="1"/>
  <c r="T112" i="1"/>
  <c r="T113" i="1"/>
  <c r="T115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30" i="1"/>
  <c r="T131" i="1"/>
  <c r="S87" i="1"/>
  <c r="S89" i="1"/>
  <c r="S90" i="1"/>
  <c r="S91" i="1"/>
  <c r="S92" i="1"/>
  <c r="S94" i="1"/>
  <c r="S95" i="1"/>
  <c r="S96" i="1"/>
  <c r="S97" i="1"/>
  <c r="S98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20" i="1"/>
  <c r="S121" i="1"/>
  <c r="S122" i="1"/>
  <c r="S123" i="1"/>
  <c r="S125" i="1"/>
  <c r="S126" i="1"/>
  <c r="S127" i="1"/>
  <c r="S128" i="1"/>
  <c r="S129" i="1"/>
  <c r="S131" i="1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W36" i="2"/>
  <c r="W37" i="2"/>
  <c r="W38" i="2"/>
  <c r="V22" i="2"/>
  <c r="V23" i="2"/>
  <c r="V24" i="2"/>
  <c r="V25" i="2"/>
  <c r="V26" i="2"/>
  <c r="V27" i="2"/>
  <c r="V28" i="2"/>
  <c r="V29" i="2"/>
  <c r="V30" i="2"/>
  <c r="V31" i="2"/>
  <c r="V32" i="2"/>
  <c r="V33" i="2"/>
  <c r="V35" i="2"/>
  <c r="V36" i="2"/>
  <c r="V37" i="2"/>
  <c r="V38" i="2"/>
  <c r="U22" i="2"/>
  <c r="U23" i="2"/>
  <c r="U24" i="2"/>
  <c r="U25" i="2"/>
  <c r="U26" i="2"/>
  <c r="U27" i="2"/>
  <c r="U28" i="2"/>
  <c r="U29" i="2"/>
  <c r="U30" i="2"/>
  <c r="U31" i="2"/>
  <c r="U32" i="2"/>
  <c r="U33" i="2"/>
  <c r="U35" i="2"/>
  <c r="U36" i="2"/>
  <c r="U37" i="2"/>
  <c r="U38" i="2"/>
  <c r="T23" i="2"/>
  <c r="T24" i="2"/>
  <c r="T25" i="2"/>
  <c r="T26" i="2"/>
  <c r="T27" i="2"/>
  <c r="T28" i="2"/>
  <c r="T29" i="2"/>
  <c r="T30" i="2"/>
  <c r="T31" i="2"/>
  <c r="T32" i="2"/>
  <c r="T33" i="2"/>
  <c r="T35" i="2"/>
  <c r="T36" i="2"/>
  <c r="T37" i="2"/>
  <c r="T38" i="2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S86" i="1"/>
  <c r="U86" i="1"/>
  <c r="T86" i="1"/>
  <c r="F47" i="1"/>
  <c r="T47" i="1" s="1"/>
  <c r="F48" i="1"/>
  <c r="T48" i="1" s="1"/>
  <c r="F49" i="1"/>
  <c r="T49" i="1" s="1"/>
  <c r="F50" i="1"/>
  <c r="T50" i="1" s="1"/>
  <c r="F51" i="1"/>
  <c r="V51" i="1" s="1"/>
  <c r="F52" i="1"/>
  <c r="T52" i="1" s="1"/>
  <c r="F53" i="1"/>
  <c r="T53" i="1" s="1"/>
  <c r="F54" i="1"/>
  <c r="T54" i="1" s="1"/>
  <c r="F55" i="1"/>
  <c r="S55" i="1" s="1"/>
  <c r="F56" i="1"/>
  <c r="T56" i="1" s="1"/>
  <c r="F57" i="1"/>
  <c r="V57" i="1" s="1"/>
  <c r="F58" i="1"/>
  <c r="V58" i="1" s="1"/>
  <c r="F59" i="1"/>
  <c r="V59" i="1" s="1"/>
  <c r="F60" i="1"/>
  <c r="T60" i="1" s="1"/>
  <c r="F61" i="1"/>
  <c r="S61" i="1" s="1"/>
  <c r="F62" i="1"/>
  <c r="T62" i="1" s="1"/>
  <c r="F63" i="1"/>
  <c r="T63" i="1" s="1"/>
  <c r="F64" i="1"/>
  <c r="T64" i="1" s="1"/>
  <c r="F65" i="1"/>
  <c r="T65" i="1" s="1"/>
  <c r="F66" i="1"/>
  <c r="V66" i="1" s="1"/>
  <c r="F67" i="1"/>
  <c r="T67" i="1" s="1"/>
  <c r="F68" i="1"/>
  <c r="V68" i="1" s="1"/>
  <c r="F69" i="1"/>
  <c r="V69" i="1" s="1"/>
  <c r="V45" i="1"/>
  <c r="U45" i="1"/>
  <c r="S45" i="1"/>
  <c r="U27" i="1"/>
  <c r="AB20" i="2"/>
  <c r="AC20" i="2"/>
  <c r="AD20" i="2"/>
  <c r="AB21" i="2"/>
  <c r="AC21" i="2"/>
  <c r="AD21" i="2"/>
  <c r="AC22" i="2"/>
  <c r="AD22" i="2"/>
  <c r="AB23" i="2"/>
  <c r="AC23" i="2"/>
  <c r="AD23" i="2"/>
  <c r="AB24" i="2"/>
  <c r="AC24" i="2"/>
  <c r="AD24" i="2"/>
  <c r="AB25" i="2"/>
  <c r="AC25" i="2"/>
  <c r="AD25" i="2"/>
  <c r="AA26" i="2"/>
  <c r="AC26" i="2"/>
  <c r="AD26" i="2"/>
  <c r="AA27" i="2"/>
  <c r="AB27" i="2"/>
  <c r="AC27" i="2"/>
  <c r="AB28" i="2"/>
  <c r="AC28" i="2"/>
  <c r="AD28" i="2"/>
  <c r="AA29" i="2"/>
  <c r="AC29" i="2"/>
  <c r="AD29" i="2"/>
  <c r="AA30" i="2"/>
  <c r="AC30" i="2"/>
  <c r="AD30" i="2"/>
  <c r="AB31" i="2"/>
  <c r="AC31" i="2"/>
  <c r="AD31" i="2"/>
  <c r="AB32" i="2"/>
  <c r="AC32" i="2"/>
  <c r="AD32" i="2"/>
  <c r="AB33" i="2"/>
  <c r="AC33" i="2"/>
  <c r="AD33" i="2"/>
  <c r="AA35" i="2"/>
  <c r="AB35" i="2"/>
  <c r="AC35" i="2"/>
  <c r="AD35" i="2"/>
  <c r="AA36" i="2"/>
  <c r="AC36" i="2"/>
  <c r="AD36" i="2"/>
  <c r="AA37" i="2"/>
  <c r="AC37" i="2"/>
  <c r="AD37" i="2"/>
  <c r="AA38" i="2"/>
  <c r="AC38" i="2"/>
  <c r="AD38" i="2"/>
  <c r="T20" i="2"/>
  <c r="U20" i="2"/>
  <c r="V20" i="2"/>
  <c r="W20" i="2"/>
  <c r="T21" i="2"/>
  <c r="U21" i="2"/>
  <c r="V21" i="2"/>
  <c r="W21" i="2"/>
  <c r="T22" i="2"/>
  <c r="E20" i="2"/>
  <c r="AA20" i="2" s="1"/>
  <c r="E21" i="2"/>
  <c r="AA21" i="2" s="1"/>
  <c r="E22" i="2"/>
  <c r="AA22" i="2" s="1"/>
  <c r="AB22" i="2"/>
  <c r="E23" i="2"/>
  <c r="AA23" i="2" s="1"/>
  <c r="E24" i="2"/>
  <c r="AA24" i="2" s="1"/>
  <c r="E25" i="2"/>
  <c r="AA25" i="2" s="1"/>
  <c r="E26" i="2"/>
  <c r="AB26" i="2" s="1"/>
  <c r="E27" i="2"/>
  <c r="AD27" i="2" s="1"/>
  <c r="E28" i="2"/>
  <c r="AA28" i="2" s="1"/>
  <c r="E29" i="2"/>
  <c r="AB29" i="2" s="1"/>
  <c r="E30" i="2"/>
  <c r="AB30" i="2" s="1"/>
  <c r="E31" i="2"/>
  <c r="AA31" i="2" s="1"/>
  <c r="E32" i="2"/>
  <c r="AA32" i="2" s="1"/>
  <c r="E33" i="2"/>
  <c r="AA33" i="2" s="1"/>
  <c r="E36" i="2"/>
  <c r="AB36" i="2" s="1"/>
  <c r="E37" i="2"/>
  <c r="AB37" i="2" s="1"/>
  <c r="E38" i="2"/>
  <c r="AB38" i="2" s="1"/>
  <c r="E19" i="2"/>
  <c r="AA19" i="2" s="1"/>
  <c r="F88" i="1"/>
  <c r="S88" i="1" s="1"/>
  <c r="F129" i="1"/>
  <c r="T129" i="1" s="1"/>
  <c r="F128" i="1"/>
  <c r="V128" i="1" s="1"/>
  <c r="F127" i="1"/>
  <c r="V127" i="1" s="1"/>
  <c r="F126" i="1"/>
  <c r="V126" i="1" s="1"/>
  <c r="F124" i="1"/>
  <c r="S124" i="1" s="1"/>
  <c r="F123" i="1"/>
  <c r="V123" i="1" s="1"/>
  <c r="F122" i="1"/>
  <c r="V122" i="1" s="1"/>
  <c r="F121" i="1"/>
  <c r="V121" i="1" s="1"/>
  <c r="F120" i="1"/>
  <c r="V120" i="1" s="1"/>
  <c r="F119" i="1"/>
  <c r="S119" i="1" s="1"/>
  <c r="F118" i="1"/>
  <c r="S118" i="1" s="1"/>
  <c r="F117" i="1"/>
  <c r="V117" i="1" s="1"/>
  <c r="F116" i="1"/>
  <c r="T116" i="1" s="1"/>
  <c r="F115" i="1"/>
  <c r="V115" i="1" s="1"/>
  <c r="F114" i="1"/>
  <c r="T114" i="1" s="1"/>
  <c r="F113" i="1"/>
  <c r="V113" i="1" s="1"/>
  <c r="F112" i="1"/>
  <c r="V112" i="1" s="1"/>
  <c r="F111" i="1"/>
  <c r="V111" i="1" s="1"/>
  <c r="F110" i="1"/>
  <c r="V110" i="1" s="1"/>
  <c r="F109" i="1"/>
  <c r="V109" i="1" s="1"/>
  <c r="F108" i="1"/>
  <c r="T108" i="1" s="1"/>
  <c r="F104" i="1"/>
  <c r="T104" i="1" s="1"/>
  <c r="F103" i="1"/>
  <c r="V103" i="1" s="1"/>
  <c r="F89" i="1"/>
  <c r="T89" i="1" s="1"/>
  <c r="F90" i="1"/>
  <c r="V90" i="1" s="1"/>
  <c r="F91" i="1"/>
  <c r="T91" i="1" s="1"/>
  <c r="F92" i="1"/>
  <c r="T92" i="1" s="1"/>
  <c r="F93" i="1"/>
  <c r="S93" i="1" s="1"/>
  <c r="F94" i="1"/>
  <c r="T94" i="1" s="1"/>
  <c r="F95" i="1"/>
  <c r="V95" i="1" s="1"/>
  <c r="F96" i="1"/>
  <c r="V96" i="1" s="1"/>
  <c r="F97" i="1"/>
  <c r="T97" i="1" s="1"/>
  <c r="F99" i="1"/>
  <c r="S99" i="1" s="1"/>
  <c r="F100" i="1"/>
  <c r="T100" i="1" s="1"/>
  <c r="F101" i="1"/>
  <c r="V101" i="1" s="1"/>
  <c r="F102" i="1"/>
  <c r="V102" i="1" s="1"/>
  <c r="F26" i="1"/>
  <c r="T26" i="1" s="1"/>
  <c r="F25" i="1"/>
  <c r="T25" i="1" s="1"/>
  <c r="F24" i="1"/>
  <c r="S24" i="1" s="1"/>
  <c r="F23" i="1"/>
  <c r="T23" i="1" s="1"/>
  <c r="F22" i="1"/>
  <c r="V22" i="1" s="1"/>
  <c r="F21" i="1"/>
  <c r="T21" i="1" s="1"/>
  <c r="F20" i="1"/>
  <c r="V20" i="1" s="1"/>
  <c r="F19" i="1"/>
  <c r="T19" i="1" s="1"/>
  <c r="S12" i="1"/>
  <c r="W19" i="2"/>
  <c r="AD19" i="2"/>
  <c r="V19" i="2"/>
  <c r="AC19" i="2"/>
  <c r="U19" i="2"/>
  <c r="AB19" i="2"/>
  <c r="T19" i="2"/>
  <c r="L39" i="2"/>
  <c r="K39" i="2"/>
  <c r="H39" i="2"/>
  <c r="F39" i="2"/>
  <c r="K28" i="1"/>
  <c r="L28" i="1"/>
  <c r="H28" i="1"/>
  <c r="V12" i="1"/>
  <c r="U12" i="1"/>
  <c r="F12" i="1"/>
  <c r="T12" i="1" s="1"/>
  <c r="F13" i="1"/>
  <c r="S13" i="1" s="1"/>
  <c r="F14" i="1"/>
  <c r="T14" i="1" s="1"/>
  <c r="F15" i="1"/>
  <c r="T15" i="1" s="1"/>
  <c r="F16" i="1"/>
  <c r="V16" i="1" s="1"/>
  <c r="F17" i="1"/>
  <c r="T17" i="1" s="1"/>
  <c r="F18" i="1"/>
  <c r="T18" i="1" s="1"/>
  <c r="F27" i="1"/>
  <c r="F45" i="1"/>
  <c r="F46" i="1"/>
  <c r="V46" i="1" s="1"/>
  <c r="F86" i="1"/>
  <c r="F87" i="1"/>
  <c r="T87" i="1" s="1"/>
  <c r="F105" i="1"/>
  <c r="V105" i="1" s="1"/>
  <c r="F106" i="1"/>
  <c r="V106" i="1" s="1"/>
  <c r="F107" i="1"/>
  <c r="T107" i="1" s="1"/>
  <c r="F125" i="1"/>
  <c r="V125" i="1" s="1"/>
  <c r="F130" i="1"/>
  <c r="S130" i="1" s="1"/>
  <c r="B28" i="1"/>
  <c r="B72" i="1"/>
  <c r="W28" i="1"/>
  <c r="X28" i="1"/>
  <c r="AE39" i="2"/>
  <c r="Y39" i="2"/>
  <c r="AF39" i="2"/>
  <c r="X39" i="2"/>
  <c r="AA39" i="2" l="1"/>
  <c r="E40" i="2" s="1"/>
  <c r="E39" i="2"/>
  <c r="T39" i="2"/>
  <c r="F40" i="2" s="1"/>
  <c r="U39" i="2"/>
  <c r="F41" i="2" s="1"/>
  <c r="V39" i="2"/>
  <c r="F42" i="2" s="1"/>
  <c r="AD39" i="2"/>
  <c r="E43" i="2" s="1"/>
  <c r="W39" i="2"/>
  <c r="F43" i="2" s="1"/>
  <c r="AB39" i="2"/>
  <c r="E41" i="2" s="1"/>
  <c r="AC39" i="2"/>
  <c r="E42" i="2" s="1"/>
  <c r="H139" i="1"/>
  <c r="L139" i="1"/>
  <c r="F72" i="1"/>
  <c r="V28" i="1"/>
  <c r="F32" i="1" s="1"/>
  <c r="V72" i="1"/>
  <c r="F76" i="1" s="1"/>
  <c r="U28" i="1"/>
  <c r="F31" i="1" s="1"/>
  <c r="K139" i="1"/>
  <c r="F132" i="1"/>
  <c r="B139" i="1"/>
  <c r="T45" i="1"/>
  <c r="T72" i="1" s="1"/>
  <c r="F74" i="1" s="1"/>
  <c r="U72" i="1"/>
  <c r="F75" i="1" s="1"/>
  <c r="S28" i="1"/>
  <c r="F29" i="1" s="1"/>
  <c r="T28" i="1"/>
  <c r="F30" i="1" s="1"/>
  <c r="S72" i="1"/>
  <c r="F73" i="1" s="1"/>
  <c r="T132" i="1"/>
  <c r="F134" i="1" s="1"/>
  <c r="U132" i="1"/>
  <c r="F135" i="1" s="1"/>
  <c r="F28" i="1"/>
  <c r="S132" i="1"/>
  <c r="F133" i="1" s="1"/>
  <c r="V86" i="1"/>
  <c r="V132" i="1" s="1"/>
  <c r="F136" i="1" s="1"/>
  <c r="F140" i="1" l="1"/>
  <c r="F142" i="1"/>
  <c r="F143" i="1"/>
  <c r="F141" i="1"/>
  <c r="F139" i="1"/>
</calcChain>
</file>

<file path=xl/sharedStrings.xml><?xml version="1.0" encoding="utf-8"?>
<sst xmlns="http://schemas.openxmlformats.org/spreadsheetml/2006/main" count="441" uniqueCount="202">
  <si>
    <t>km</t>
  </si>
  <si>
    <t>Ceļa nosaukums</t>
  </si>
  <si>
    <t>Ceļu raksturojošie parametri</t>
  </si>
  <si>
    <t>Garums (km)</t>
  </si>
  <si>
    <t>no</t>
  </si>
  <si>
    <t>līdz</t>
  </si>
  <si>
    <t>gab.</t>
  </si>
  <si>
    <t>t.sk. melnais</t>
  </si>
  <si>
    <t>grants (šķembas)</t>
  </si>
  <si>
    <t>bruģakmens</t>
  </si>
  <si>
    <t>bez seguma</t>
  </si>
  <si>
    <t>melnais</t>
  </si>
  <si>
    <t>Pavisam ceļi kopā:</t>
  </si>
  <si>
    <t>Kopā</t>
  </si>
  <si>
    <t>Brauktuves laukums (m2)</t>
  </si>
  <si>
    <t>Iesniegums pašvaldības ceļu reģistrācijai</t>
  </si>
  <si>
    <t>(vārds,uzvārds)</t>
  </si>
  <si>
    <t>APSTIPRINU</t>
  </si>
  <si>
    <t>(amats,vārds,uzvārds un paraksts)</t>
  </si>
  <si>
    <t>Iesniegums pašvaldības ielu reģistrācijai</t>
  </si>
  <si>
    <t>Jelgavas novada domes priekšsēdētājs</t>
  </si>
  <si>
    <t>Ziedonis Caune</t>
  </si>
  <si>
    <t>54620060357, 54620060358</t>
  </si>
  <si>
    <t>54620070101, 54620100984</t>
  </si>
  <si>
    <t>54620070091, 54620080096</t>
  </si>
  <si>
    <t>54620100001, 54620100682, 54620100680</t>
  </si>
  <si>
    <t>02 Skolas iela</t>
  </si>
  <si>
    <t>03 Bērzu iela</t>
  </si>
  <si>
    <t>04 Ziedu iela</t>
  </si>
  <si>
    <t>05 Saules iela</t>
  </si>
  <si>
    <t>06 Krasta iela</t>
  </si>
  <si>
    <t>07 Dārza iela</t>
  </si>
  <si>
    <t>08 Lauka iela</t>
  </si>
  <si>
    <t>18 Graudu iela</t>
  </si>
  <si>
    <t>19 Kooperatīva iela</t>
  </si>
  <si>
    <t>13 Būriņu ceļš</t>
  </si>
  <si>
    <t>50 Zvejnieki - Baloži</t>
  </si>
  <si>
    <t>32 Bāči - Jānīšu karjers</t>
  </si>
  <si>
    <t>91 Jurģi - Pikšas</t>
  </si>
  <si>
    <t>42 Vēsmas - Rapas</t>
  </si>
  <si>
    <t>43 Līgotnes - Brakmaņi - Baloži</t>
  </si>
  <si>
    <t>82 Zvejnieki - Vanadziņi</t>
  </si>
  <si>
    <t>63 Apiņi - Cimāles</t>
  </si>
  <si>
    <t>58 Rūķi - Upmaļi</t>
  </si>
  <si>
    <t>59 Rūķi - Eņģeļi</t>
  </si>
  <si>
    <t>61 Svētvaldes - Tīreļu iela</t>
  </si>
  <si>
    <t>64 Liepas - Apiņi</t>
  </si>
  <si>
    <t>65 Liepas - Stūrmaņi</t>
  </si>
  <si>
    <t>83 Avotiņi - Auces dambis</t>
  </si>
  <si>
    <t>87 Launadziņi - Upzemnieki</t>
  </si>
  <si>
    <t>93 Pikšas - Auces upe</t>
  </si>
  <si>
    <t>16 Akāciju ceļš</t>
  </si>
  <si>
    <t>15 Plūmju ceļš</t>
  </si>
  <si>
    <t>14 Vītolu ceļš</t>
  </si>
  <si>
    <t>34 Pluņķi - Lāčplēši</t>
  </si>
  <si>
    <t>33 Līgotnes - Pluņķi</t>
  </si>
  <si>
    <t>39 Līgotnes - Lāčplēši</t>
  </si>
  <si>
    <t>92 Rubeņu ferma - Auces Ozoliņi</t>
  </si>
  <si>
    <t>81 Kaķīši - Sesku krogs</t>
  </si>
  <si>
    <t>69 Birzītes - Dūmiņi</t>
  </si>
  <si>
    <t>17 Vidus ceļš</t>
  </si>
  <si>
    <t>22 Tukuma šoseja - Kliģi</t>
  </si>
  <si>
    <t>23 Eniņi - Jauneniņi</t>
  </si>
  <si>
    <t>24 Mazeniņi - Jauneži</t>
  </si>
  <si>
    <t>54 Tukuma šoseja - Bajāri</t>
  </si>
  <si>
    <t>25 Tukuma šoseja - Līvbērzes baznīca</t>
  </si>
  <si>
    <t>26 Tukuma šoseja - mācītājmāja</t>
  </si>
  <si>
    <t>27 Tukuma šoseja - Līvbērzes stacija</t>
  </si>
  <si>
    <t>29 Pārupji - Saukas</t>
  </si>
  <si>
    <t>30 Jānīšu pagrieziens - Saukas</t>
  </si>
  <si>
    <t>31 Pārupji - Zemgaļi</t>
  </si>
  <si>
    <t>88 Zariņi - Rentes</t>
  </si>
  <si>
    <t>38 Lāčplēši - Mūrnieki</t>
  </si>
  <si>
    <t>46 Tirzītes - Zīles</t>
  </si>
  <si>
    <t>47 Kalnciema ceļš - Vilkavēju Daujāti</t>
  </si>
  <si>
    <t>96 Vikmaņi</t>
  </si>
  <si>
    <t>80 Smīziņi - Jaunbirzuļi</t>
  </si>
  <si>
    <t>98 Jaunbirzuļi - Lejas</t>
  </si>
  <si>
    <t>79 Griezes</t>
  </si>
  <si>
    <t>78 Saulstari - Ķirpji</t>
  </si>
  <si>
    <t>99 Rūķi - Būriņu ceļš</t>
  </si>
  <si>
    <t>77 Brieži</t>
  </si>
  <si>
    <t>76 Kaigu ceļš - Ozoliņu kapi</t>
  </si>
  <si>
    <t>75 Mieriņi - 4.līnija</t>
  </si>
  <si>
    <t>68 Dzintari - Bērzlauki</t>
  </si>
  <si>
    <t>57 Upmaļu ceļš - Meždobeļi</t>
  </si>
  <si>
    <t>55 Jaunciema kapi</t>
  </si>
  <si>
    <t>72 Apiņu karjers</t>
  </si>
  <si>
    <t>66 Svētvaldes - Virši</t>
  </si>
  <si>
    <t>101 Kalnciema ceļš - Aizupes pamatskola</t>
  </si>
  <si>
    <t>105 Atvaru ceļš</t>
  </si>
  <si>
    <t>Līvbērzes ciems</t>
  </si>
  <si>
    <t>Vārpas ciems</t>
  </si>
  <si>
    <t>09 Ceriņu iela</t>
  </si>
  <si>
    <t>10 Laumu iela</t>
  </si>
  <si>
    <t>11 Dzintaru iela</t>
  </si>
  <si>
    <t>Y-278344,47 X- 477709,29</t>
  </si>
  <si>
    <t>Y- 281101,99 X- 475050,63</t>
  </si>
  <si>
    <t>Y- 283295,23 X-477521,46</t>
  </si>
  <si>
    <t>Dz.betons</t>
  </si>
  <si>
    <t>``</t>
  </si>
  <si>
    <t>Tērvetes upe</t>
  </si>
  <si>
    <t>Auces pieteka</t>
  </si>
  <si>
    <t>Svētes upe (Apiņu tilts)</t>
  </si>
  <si>
    <t xml:space="preserve"> </t>
  </si>
  <si>
    <t>Kopā :</t>
  </si>
  <si>
    <t>54620060363, 54620070100</t>
  </si>
  <si>
    <r>
      <t xml:space="preserve">54620090126, 54620090127, 54620090152, </t>
    </r>
    <r>
      <rPr>
        <b/>
        <sz val="10"/>
        <rFont val="Times New Roman"/>
        <family val="1"/>
        <charset val="186"/>
      </rPr>
      <t>54620090014, 54620090095, 54620090012</t>
    </r>
  </si>
  <si>
    <r>
      <t xml:space="preserve">54620090125, 54620090090, </t>
    </r>
    <r>
      <rPr>
        <b/>
        <sz val="10"/>
        <rFont val="Times New Roman"/>
        <family val="1"/>
        <charset val="186"/>
      </rPr>
      <t>54620090062, 54620090093</t>
    </r>
  </si>
  <si>
    <t>54620060283,54620060187, 54620060032, 54620060035</t>
  </si>
  <si>
    <t>54620030154, 54620030145</t>
  </si>
  <si>
    <t>40 Galiņi - Upītes</t>
  </si>
  <si>
    <t>54620100976, 54620100002</t>
  </si>
  <si>
    <r>
      <t xml:space="preserve">54620100951, </t>
    </r>
    <r>
      <rPr>
        <b/>
        <sz val="10"/>
        <rFont val="Times New Roman"/>
        <family val="1"/>
        <charset val="186"/>
      </rPr>
      <t>54620101023</t>
    </r>
  </si>
  <si>
    <t>54620100967, 54620100903</t>
  </si>
  <si>
    <r>
      <t xml:space="preserve">54620070090, </t>
    </r>
    <r>
      <rPr>
        <b/>
        <sz val="10"/>
        <rFont val="Times New Roman"/>
        <family val="1"/>
        <charset val="186"/>
      </rPr>
      <t>54620070033</t>
    </r>
  </si>
  <si>
    <t>54620060389, 54620060372, 54620060354</t>
  </si>
  <si>
    <r>
      <t xml:space="preserve">54620080097, </t>
    </r>
    <r>
      <rPr>
        <b/>
        <sz val="10"/>
        <rFont val="Times New Roman"/>
        <family val="1"/>
        <charset val="186"/>
      </rPr>
      <t>54620080072</t>
    </r>
  </si>
  <si>
    <r>
      <t xml:space="preserve">54620100970, </t>
    </r>
    <r>
      <rPr>
        <b/>
        <sz val="10"/>
        <rFont val="Times New Roman"/>
        <family val="1"/>
        <charset val="186"/>
      </rPr>
      <t>54620100922, 54620100904, 54620100583</t>
    </r>
  </si>
  <si>
    <t>54620080099, 54620080093, 54620080076</t>
  </si>
  <si>
    <t xml:space="preserve">Estrādes iela </t>
  </si>
  <si>
    <r>
      <t xml:space="preserve">54620010065, </t>
    </r>
    <r>
      <rPr>
        <b/>
        <sz val="10"/>
        <rFont val="Times New Roman"/>
        <family val="1"/>
        <charset val="186"/>
      </rPr>
      <t>54620010048</t>
    </r>
  </si>
  <si>
    <t>54620030161, 54620040033</t>
  </si>
  <si>
    <t>Jelgavas novada ceļu būvinženieris ………………………………………………………………...Edgars Jumītis</t>
  </si>
  <si>
    <t>Reģistrēja .........................................................................................................................        Juris Derevjanko</t>
  </si>
  <si>
    <r>
      <t xml:space="preserve">(akciju sabiedrības "Latvijas Valsts ceļi" </t>
    </r>
    <r>
      <rPr>
        <u/>
        <sz val="8"/>
        <rFont val="Times New Roman"/>
        <family val="1"/>
        <charset val="186"/>
      </rPr>
      <t>Jelgavas</t>
    </r>
    <r>
      <rPr>
        <sz val="8"/>
        <rFont val="Times New Roman"/>
        <family val="1"/>
        <charset val="186"/>
      </rPr>
      <t xml:space="preserve"> nodaļas vadītāja vārds, uzvārds un paraksts)</t>
    </r>
  </si>
  <si>
    <t>Kūdras purvs - Mellene</t>
  </si>
  <si>
    <t>betona plātnes</t>
  </si>
  <si>
    <t>ceļš</t>
  </si>
  <si>
    <t>adrese (km)</t>
  </si>
  <si>
    <t>Nr.p.k.</t>
  </si>
  <si>
    <t>garums (km)</t>
  </si>
  <si>
    <t>seguma veids</t>
  </si>
  <si>
    <t>nosaukums</t>
  </si>
  <si>
    <t>adrese</t>
  </si>
  <si>
    <t>tilts vai satiksmes pārvads</t>
  </si>
  <si>
    <t>garums (m)</t>
  </si>
  <si>
    <r>
      <t>brauktuves laukums (m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</si>
  <si>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r>
      <t>divlīmeņu nobrauktuves brauktuves laukums (m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</t>
    </r>
  </si>
  <si>
    <t>konstrukcijas materiāls</t>
  </si>
  <si>
    <t>gājēju un velosipēdu ceļa laukums (m2)**</t>
  </si>
  <si>
    <t>īpašuma kadastra
 numurs</t>
  </si>
  <si>
    <t>Kadastra objekta identifikators*</t>
  </si>
  <si>
    <t>zemes vienības/lineārās inženierbūves kadastra apzīmējums</t>
  </si>
  <si>
    <t xml:space="preserve">Datums: </t>
  </si>
  <si>
    <t>Datums:</t>
  </si>
  <si>
    <t>54620010081, 54620010080, 54620010005, 54620010056, 54620010033</t>
  </si>
  <si>
    <t>54620020037, 54620020002, 54620020017</t>
  </si>
  <si>
    <t>62 Svētvaldes - SIA "Laflora" purvs</t>
  </si>
  <si>
    <t>89 Dzelzceļa pārbrauktuve - Pikšas</t>
  </si>
  <si>
    <t>54620070094, 54620070097</t>
  </si>
  <si>
    <t>54620070094, 54620070095, 54620070097, 54620080098</t>
  </si>
  <si>
    <t>45 Jaunzommeri - kvartāls Nr.182</t>
  </si>
  <si>
    <t>41 Pievedceļš Kalnciema karjeram</t>
  </si>
  <si>
    <t>54620090131, 54620090162</t>
  </si>
  <si>
    <t>54620090131, 54620050088</t>
  </si>
  <si>
    <r>
      <t xml:space="preserve">54620010070, 54620010002, 54620010025, 54620010016, </t>
    </r>
    <r>
      <rPr>
        <sz val="10"/>
        <rFont val="Times New Roman"/>
        <family val="1"/>
        <charset val="186"/>
      </rPr>
      <t>54620010054,</t>
    </r>
    <r>
      <rPr>
        <b/>
        <sz val="10"/>
        <rFont val="Times New Roman"/>
        <family val="1"/>
        <charset val="186"/>
      </rPr>
      <t xml:space="preserve"> 54620010029, 54620010011</t>
    </r>
  </si>
  <si>
    <r>
      <t xml:space="preserve">54620010070, 54620010002, 54620010011, 54620010015, </t>
    </r>
    <r>
      <rPr>
        <sz val="10"/>
        <rFont val="Times New Roman"/>
        <family val="1"/>
        <charset val="186"/>
      </rPr>
      <t>54620090110</t>
    </r>
    <r>
      <rPr>
        <b/>
        <sz val="10"/>
        <rFont val="Times New Roman"/>
        <family val="1"/>
        <charset val="186"/>
      </rPr>
      <t>, 54620010005, 54620010010</t>
    </r>
  </si>
  <si>
    <r>
      <t xml:space="preserve">54620010039, </t>
    </r>
    <r>
      <rPr>
        <b/>
        <sz val="10"/>
        <rFont val="Times New Roman"/>
        <family val="1"/>
        <charset val="186"/>
      </rPr>
      <t>54620010001,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54620010004, 54620010003</t>
    </r>
  </si>
  <si>
    <r>
      <t xml:space="preserve">54620010075, </t>
    </r>
    <r>
      <rPr>
        <b/>
        <sz val="10"/>
        <rFont val="Times New Roman"/>
        <family val="1"/>
        <charset val="186"/>
      </rPr>
      <t>54620010001, 54620010004, 54620010080</t>
    </r>
  </si>
  <si>
    <t>54620010082, 54620010003, 54620010052, 54620010056, 54620010033</t>
  </si>
  <si>
    <r>
      <t xml:space="preserve">54620010065, </t>
    </r>
    <r>
      <rPr>
        <b/>
        <sz val="10"/>
        <rFont val="Times New Roman"/>
        <family val="1"/>
        <charset val="186"/>
      </rPr>
      <t>54620010013</t>
    </r>
  </si>
  <si>
    <r>
      <t xml:space="preserve">54620020035, </t>
    </r>
    <r>
      <rPr>
        <b/>
        <sz val="10"/>
        <rFont val="Times New Roman"/>
        <family val="1"/>
        <charset val="186"/>
      </rPr>
      <t>54620020042, 54620020008</t>
    </r>
  </si>
  <si>
    <r>
      <t xml:space="preserve">54620020038, </t>
    </r>
    <r>
      <rPr>
        <b/>
        <sz val="10"/>
        <rFont val="Times New Roman"/>
        <family val="1"/>
        <charset val="186"/>
      </rPr>
      <t>54620020001, 54620020002</t>
    </r>
  </si>
  <si>
    <t>54620060283, 54620060187, 54620060032, 54620060035</t>
  </si>
  <si>
    <t>35 Jānīšu karjera pievedceļš</t>
  </si>
  <si>
    <t>51 Pievedceļš Dārzniecības laukiem</t>
  </si>
  <si>
    <t>90 Pievedceļš Daujātiem</t>
  </si>
  <si>
    <t>54620100885, 54620010039</t>
  </si>
  <si>
    <r>
      <t xml:space="preserve">54620100970, </t>
    </r>
    <r>
      <rPr>
        <b/>
        <sz val="10"/>
        <rFont val="Times New Roman"/>
        <family val="1"/>
        <charset val="186"/>
      </rPr>
      <t>54620100147,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54620100373, 54620100583</t>
    </r>
  </si>
  <si>
    <t>73 Mazsvētes - Gobas (Granti)</t>
  </si>
  <si>
    <r>
      <t xml:space="preserve">54620070102, </t>
    </r>
    <r>
      <rPr>
        <b/>
        <sz val="10"/>
        <rFont val="Times New Roman"/>
        <family val="1"/>
        <charset val="186"/>
      </rPr>
      <t>54620070044</t>
    </r>
    <r>
      <rPr>
        <sz val="10"/>
        <rFont val="Times New Roman"/>
        <family val="1"/>
        <charset val="186"/>
      </rPr>
      <t xml:space="preserve">, </t>
    </r>
    <r>
      <rPr>
        <b/>
        <sz val="10"/>
        <rFont val="Times New Roman"/>
        <family val="1"/>
        <charset val="186"/>
      </rPr>
      <t>54620070028, 54620070023</t>
    </r>
    <r>
      <rPr>
        <sz val="10"/>
        <rFont val="Times New Roman"/>
        <family val="1"/>
        <charset val="186"/>
      </rPr>
      <t xml:space="preserve">, </t>
    </r>
    <r>
      <rPr>
        <b/>
        <sz val="10"/>
        <rFont val="Times New Roman"/>
        <family val="1"/>
        <charset val="186"/>
      </rPr>
      <t>54620070022</t>
    </r>
  </si>
  <si>
    <r>
      <t xml:space="preserve">54620070102, </t>
    </r>
    <r>
      <rPr>
        <b/>
        <sz val="10"/>
        <rFont val="Times New Roman"/>
        <family val="1"/>
        <charset val="186"/>
      </rPr>
      <t>54620070044, 54620070028, 54620070023, 54620070022</t>
    </r>
  </si>
  <si>
    <t>70 Cimāles - Apiņu karjers</t>
  </si>
  <si>
    <t>67 Šteini - Jaunbīmaņi</t>
  </si>
  <si>
    <r>
      <t xml:space="preserve">54620050055, </t>
    </r>
    <r>
      <rPr>
        <b/>
        <sz val="10"/>
        <rFont val="Times New Roman"/>
        <family val="1"/>
        <charset val="186"/>
      </rPr>
      <t>54620050017</t>
    </r>
  </si>
  <si>
    <t>Reģistrēja ......................................................................................................................... Juris Derevjanko</t>
  </si>
  <si>
    <r>
      <t xml:space="preserve">54620090123, 54620090124,  </t>
    </r>
    <r>
      <rPr>
        <b/>
        <sz val="10"/>
        <rFont val="Times New Roman"/>
        <family val="1"/>
        <charset val="186"/>
      </rPr>
      <t xml:space="preserve">54620090002 </t>
    </r>
  </si>
  <si>
    <r>
      <t xml:space="preserve">54620090123, </t>
    </r>
    <r>
      <rPr>
        <b/>
        <sz val="10"/>
        <rFont val="Times New Roman"/>
        <family val="1"/>
        <charset val="186"/>
      </rPr>
      <t>54620090002</t>
    </r>
    <r>
      <rPr>
        <sz val="10"/>
        <rFont val="Times New Roman"/>
        <family val="1"/>
        <charset val="186"/>
      </rPr>
      <t xml:space="preserve"> </t>
    </r>
  </si>
  <si>
    <r>
      <t xml:space="preserve">54620030157, </t>
    </r>
    <r>
      <rPr>
        <b/>
        <sz val="10"/>
        <rFont val="Times New Roman"/>
        <family val="1"/>
        <charset val="186"/>
      </rPr>
      <t>54620030005</t>
    </r>
  </si>
  <si>
    <r>
      <t xml:space="preserve">54620030157, 54620030158, 54620060348, </t>
    </r>
    <r>
      <rPr>
        <b/>
        <sz val="10"/>
        <rFont val="Times New Roman"/>
        <family val="1"/>
        <charset val="186"/>
      </rPr>
      <t>54620030005</t>
    </r>
  </si>
  <si>
    <r>
      <t xml:space="preserve">54620050073, </t>
    </r>
    <r>
      <rPr>
        <b/>
        <sz val="10"/>
        <rFont val="Times New Roman"/>
        <family val="1"/>
        <charset val="186"/>
      </rPr>
      <t>54620050044</t>
    </r>
  </si>
  <si>
    <r>
      <t xml:space="preserve">54620090126,  54620090152, </t>
    </r>
    <r>
      <rPr>
        <b/>
        <sz val="10"/>
        <rFont val="Times New Roman"/>
        <family val="1"/>
        <charset val="186"/>
      </rPr>
      <t>54620090014, 54620090095, 54620090012</t>
    </r>
  </si>
  <si>
    <r>
      <t xml:space="preserve">54620090125, 54620090161, </t>
    </r>
    <r>
      <rPr>
        <b/>
        <sz val="10"/>
        <rFont val="Times New Roman"/>
        <family val="1"/>
        <charset val="186"/>
      </rPr>
      <t>54620090062, 54620090093</t>
    </r>
  </si>
  <si>
    <r>
      <t xml:space="preserve">54620010047, </t>
    </r>
    <r>
      <rPr>
        <b/>
        <sz val="10"/>
        <rFont val="Times New Roman"/>
        <family val="1"/>
        <charset val="186"/>
      </rPr>
      <t xml:space="preserve">54620080106, 54620080012, 54620080107, 54620080027, </t>
    </r>
    <r>
      <rPr>
        <sz val="10"/>
        <rFont val="Times New Roman"/>
        <family val="1"/>
        <charset val="186"/>
      </rPr>
      <t>54620080074</t>
    </r>
  </si>
  <si>
    <r>
      <t xml:space="preserve">54620080079, </t>
    </r>
    <r>
      <rPr>
        <b/>
        <sz val="10"/>
        <rFont val="Times New Roman"/>
        <family val="1"/>
        <charset val="186"/>
      </rPr>
      <t xml:space="preserve">54620080106, 54620080012, 54620080107, 54620080027, </t>
    </r>
    <r>
      <rPr>
        <sz val="10"/>
        <rFont val="Times New Roman"/>
        <family val="1"/>
        <charset val="186"/>
      </rPr>
      <t>54620080074</t>
    </r>
  </si>
  <si>
    <t>iela</t>
  </si>
  <si>
    <t>ģeodēziskās koordinātas</t>
  </si>
  <si>
    <t>Ielas
nosaukums</t>
  </si>
  <si>
    <t>tilts un satiksmes pārvads</t>
  </si>
  <si>
    <t>gājēju un velosipēdu ceļa laukums (m2)*</t>
  </si>
  <si>
    <t>īpašuma kadastra numurs</t>
  </si>
  <si>
    <t>01 Jāņa Baloža iela</t>
  </si>
  <si>
    <t>54620060367, 54620060368</t>
  </si>
  <si>
    <t>54620060238, 54620010075, 54620060354</t>
  </si>
  <si>
    <r>
      <t xml:space="preserve">Jelgavas novada pašvaldības Līvbērzes pagasta </t>
    </r>
    <r>
      <rPr>
        <b/>
        <sz val="11"/>
        <rFont val="Arial"/>
        <family val="2"/>
        <charset val="186"/>
      </rPr>
      <t>A</t>
    </r>
    <r>
      <rPr>
        <b/>
        <sz val="11"/>
        <rFont val="Times New Roman"/>
        <family val="1"/>
        <charset val="186"/>
      </rPr>
      <t xml:space="preserve"> grupas ceļu saraksts</t>
    </r>
  </si>
  <si>
    <r>
      <t xml:space="preserve">Jelgavas novada pašvaldības Līvbērzes pagasta </t>
    </r>
    <r>
      <rPr>
        <b/>
        <sz val="11"/>
        <rFont val="Arial"/>
        <family val="2"/>
        <charset val="186"/>
      </rPr>
      <t>B</t>
    </r>
    <r>
      <rPr>
        <b/>
        <sz val="11"/>
        <rFont val="Times New Roman"/>
        <family val="1"/>
        <charset val="186"/>
      </rPr>
      <t xml:space="preserve"> grupas ceļu saraksts</t>
    </r>
  </si>
  <si>
    <t>Jelgavas novada pašvaldības Līvbērzes pagasta ielu saraksts</t>
  </si>
  <si>
    <t xml:space="preserve">                                                                                                                                  Līvbērzes un Vārpas ciems</t>
  </si>
  <si>
    <r>
      <t>54620040038,</t>
    </r>
    <r>
      <rPr>
        <sz val="10"/>
        <color rgb="FFFF0000"/>
        <rFont val="Times New Roman"/>
        <family val="1"/>
        <charset val="186"/>
      </rPr>
      <t xml:space="preserve">  </t>
    </r>
    <r>
      <rPr>
        <sz val="10"/>
        <rFont val="Times New Roman"/>
        <family val="1"/>
        <charset val="186"/>
      </rPr>
      <t>54620070098</t>
    </r>
  </si>
  <si>
    <r>
      <t xml:space="preserve">Jelgavas novada pašvaldības Līvbērzes pagasta </t>
    </r>
    <r>
      <rPr>
        <b/>
        <sz val="11"/>
        <rFont val="Arial"/>
        <family val="2"/>
        <charset val="186"/>
      </rPr>
      <t>C</t>
    </r>
    <r>
      <rPr>
        <b/>
        <sz val="11"/>
        <rFont val="Times New Roman"/>
        <family val="1"/>
        <charset val="186"/>
      </rPr>
      <t xml:space="preserve"> grupas ceļu saraksts</t>
    </r>
  </si>
  <si>
    <t>Jelgavas novada domes priekšsēdētājs..............................................................Ziedonis Caune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</si>
</sst>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u/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2" fontId="4" fillId="0" borderId="0" xfId="0" applyNumberFormat="1" applyFont="1" applyBorder="1" applyAlignment="1"/>
    <xf numFmtId="2" fontId="4" fillId="0" borderId="20" xfId="0" applyNumberFormat="1" applyFont="1" applyBorder="1" applyAlignment="1"/>
    <xf numFmtId="2" fontId="2" fillId="0" borderId="0" xfId="0" applyNumberFormat="1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0" fontId="3" fillId="0" borderId="2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30" xfId="0" applyNumberFormat="1" applyFont="1" applyBorder="1" applyAlignment="1">
      <alignment horizontal="center" wrapText="1"/>
    </xf>
    <xf numFmtId="165" fontId="2" fillId="0" borderId="31" xfId="0" applyNumberFormat="1" applyFont="1" applyBorder="1" applyAlignment="1">
      <alignment horizontal="center" wrapText="1"/>
    </xf>
    <xf numFmtId="165" fontId="2" fillId="0" borderId="17" xfId="0" applyNumberFormat="1" applyFont="1" applyBorder="1" applyAlignment="1">
      <alignment horizontal="center" wrapText="1"/>
    </xf>
    <xf numFmtId="165" fontId="2" fillId="0" borderId="7" xfId="0" applyNumberFormat="1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2" fillId="0" borderId="31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" fontId="2" fillId="0" borderId="0" xfId="0" applyNumberFormat="1" applyFont="1" applyBorder="1"/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4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64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5" fontId="2" fillId="0" borderId="15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 wrapText="1"/>
    </xf>
    <xf numFmtId="165" fontId="2" fillId="0" borderId="30" xfId="0" applyNumberFormat="1" applyFont="1" applyFill="1" applyBorder="1" applyAlignment="1">
      <alignment horizontal="center" wrapText="1"/>
    </xf>
    <xf numFmtId="165" fontId="2" fillId="0" borderId="3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 wrapText="1"/>
    </xf>
    <xf numFmtId="1" fontId="2" fillId="0" borderId="31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4" fillId="2" borderId="37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29" xfId="0" applyNumberFormat="1" applyFont="1" applyFill="1" applyBorder="1" applyAlignment="1">
      <alignment horizontal="center" vertical="center" wrapText="1"/>
    </xf>
    <xf numFmtId="0" fontId="4" fillId="2" borderId="36" xfId="0" applyNumberFormat="1" applyFont="1" applyFill="1" applyBorder="1" applyAlignment="1">
      <alignment horizontal="center" vertical="center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left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53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7"/>
  <sheetViews>
    <sheetView tabSelected="1" topLeftCell="A139" zoomScaleNormal="100" workbookViewId="0">
      <selection activeCell="C156" sqref="C156"/>
    </sheetView>
  </sheetViews>
  <sheetFormatPr defaultColWidth="9.140625" defaultRowHeight="12.75" x14ac:dyDescent="0.2"/>
  <cols>
    <col min="1" max="1" width="2.5703125" style="100" customWidth="1"/>
    <col min="2" max="2" width="3.28515625" style="110" bestFit="1" customWidth="1"/>
    <col min="3" max="3" width="22" style="32" bestFit="1" customWidth="1"/>
    <col min="4" max="4" width="7.42578125" style="147" bestFit="1" customWidth="1"/>
    <col min="5" max="5" width="6.85546875" style="147" customWidth="1"/>
    <col min="6" max="6" width="9.140625" style="147" customWidth="1"/>
    <col min="7" max="7" width="14.140625" style="147" bestFit="1" customWidth="1"/>
    <col min="8" max="8" width="10.42578125" style="1" customWidth="1"/>
    <col min="9" max="9" width="7" style="1" customWidth="1"/>
    <col min="10" max="10" width="10.7109375" style="1" bestFit="1" customWidth="1"/>
    <col min="11" max="11" width="7" style="1" customWidth="1"/>
    <col min="12" max="12" width="9.85546875" style="1" customWidth="1"/>
    <col min="13" max="13" width="11.28515625" style="1" customWidth="1"/>
    <col min="14" max="14" width="10.5703125" style="1" customWidth="1"/>
    <col min="15" max="15" width="10.5703125" style="110" customWidth="1"/>
    <col min="16" max="16" width="12" style="55" customWidth="1"/>
    <col min="17" max="17" width="13.28515625" style="55" customWidth="1"/>
    <col min="18" max="18" width="6.140625" style="1" customWidth="1"/>
    <col min="19" max="19" width="10.28515625" style="1" bestFit="1" customWidth="1"/>
    <col min="20" max="20" width="14.140625" style="1" bestFit="1" customWidth="1"/>
    <col min="21" max="21" width="10.28515625" style="1" bestFit="1" customWidth="1"/>
    <col min="22" max="22" width="9.85546875" style="1" bestFit="1" customWidth="1"/>
    <col min="23" max="23" width="11.85546875" style="1" customWidth="1"/>
    <col min="24" max="16384" width="9.140625" style="1"/>
  </cols>
  <sheetData>
    <row r="1" spans="2:24" x14ac:dyDescent="0.2">
      <c r="D1" s="174"/>
      <c r="E1" s="174"/>
      <c r="F1" s="174"/>
      <c r="G1" s="174"/>
      <c r="H1" s="32"/>
      <c r="I1" s="32"/>
      <c r="J1" s="32"/>
      <c r="K1" s="32"/>
      <c r="L1" s="32"/>
      <c r="M1" s="32"/>
      <c r="N1" s="32"/>
      <c r="O1" s="32"/>
    </row>
    <row r="2" spans="2:24" x14ac:dyDescent="0.2">
      <c r="B2" s="263" t="s">
        <v>15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110"/>
    </row>
    <row r="3" spans="2:24" x14ac:dyDescent="0.2">
      <c r="D3" s="174"/>
      <c r="E3" s="174"/>
      <c r="F3" s="174"/>
      <c r="G3" s="174"/>
      <c r="H3" s="32"/>
      <c r="I3" s="32"/>
      <c r="J3" s="32"/>
      <c r="K3" s="32"/>
      <c r="L3" s="32"/>
      <c r="M3" s="32"/>
      <c r="N3" s="32"/>
      <c r="O3" s="32"/>
    </row>
    <row r="4" spans="2:24" x14ac:dyDescent="0.2">
      <c r="D4" s="174"/>
      <c r="E4" s="174"/>
      <c r="F4" s="174"/>
      <c r="G4" s="174"/>
      <c r="H4" s="32"/>
      <c r="I4" s="32"/>
      <c r="J4" s="32"/>
      <c r="K4" s="32"/>
      <c r="L4" s="32"/>
      <c r="M4" s="32"/>
      <c r="N4" s="32"/>
      <c r="O4" s="32"/>
    </row>
    <row r="5" spans="2:24" ht="15" x14ac:dyDescent="0.2">
      <c r="B5" s="265" t="s">
        <v>195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146"/>
    </row>
    <row r="6" spans="2:24" ht="12.75" customHeight="1" thickBot="1" x14ac:dyDescent="0.25"/>
    <row r="7" spans="2:24" ht="26.45" customHeight="1" thickTop="1" x14ac:dyDescent="0.2">
      <c r="B7" s="266" t="s">
        <v>130</v>
      </c>
      <c r="C7" s="252" t="s">
        <v>1</v>
      </c>
      <c r="D7" s="255" t="s">
        <v>2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7"/>
      <c r="P7" s="225" t="s">
        <v>142</v>
      </c>
      <c r="Q7" s="226"/>
    </row>
    <row r="8" spans="2:24" x14ac:dyDescent="0.2">
      <c r="B8" s="267"/>
      <c r="C8" s="253"/>
      <c r="D8" s="243" t="s">
        <v>128</v>
      </c>
      <c r="E8" s="244"/>
      <c r="F8" s="244"/>
      <c r="G8" s="245"/>
      <c r="H8" s="223" t="s">
        <v>135</v>
      </c>
      <c r="I8" s="223"/>
      <c r="J8" s="223"/>
      <c r="K8" s="223"/>
      <c r="L8" s="223"/>
      <c r="M8" s="223"/>
      <c r="N8" s="223"/>
      <c r="O8" s="223" t="s">
        <v>140</v>
      </c>
      <c r="P8" s="227"/>
      <c r="Q8" s="228"/>
    </row>
    <row r="9" spans="2:24" x14ac:dyDescent="0.2">
      <c r="B9" s="267"/>
      <c r="C9" s="253"/>
      <c r="D9" s="247" t="s">
        <v>129</v>
      </c>
      <c r="E9" s="248"/>
      <c r="F9" s="248" t="s">
        <v>131</v>
      </c>
      <c r="G9" s="250" t="s">
        <v>132</v>
      </c>
      <c r="H9" s="223" t="s">
        <v>133</v>
      </c>
      <c r="I9" s="223" t="s">
        <v>134</v>
      </c>
      <c r="J9" s="223"/>
      <c r="K9" s="223" t="s">
        <v>136</v>
      </c>
      <c r="L9" s="223" t="s">
        <v>137</v>
      </c>
      <c r="M9" s="223" t="s">
        <v>138</v>
      </c>
      <c r="N9" s="223" t="s">
        <v>139</v>
      </c>
      <c r="O9" s="223"/>
      <c r="P9" s="229" t="s">
        <v>141</v>
      </c>
      <c r="Q9" s="231" t="s">
        <v>143</v>
      </c>
    </row>
    <row r="10" spans="2:24" ht="50.25" customHeight="1" thickBot="1" x14ac:dyDescent="0.25">
      <c r="B10" s="268"/>
      <c r="C10" s="254"/>
      <c r="D10" s="102" t="s">
        <v>4</v>
      </c>
      <c r="E10" s="112" t="s">
        <v>5</v>
      </c>
      <c r="F10" s="249"/>
      <c r="G10" s="251"/>
      <c r="H10" s="224"/>
      <c r="I10" s="117" t="s">
        <v>0</v>
      </c>
      <c r="J10" s="117" t="s">
        <v>187</v>
      </c>
      <c r="K10" s="224"/>
      <c r="L10" s="224"/>
      <c r="M10" s="224"/>
      <c r="N10" s="224"/>
      <c r="O10" s="224"/>
      <c r="P10" s="230"/>
      <c r="Q10" s="232"/>
      <c r="S10" s="221" t="s">
        <v>3</v>
      </c>
      <c r="T10" s="221"/>
      <c r="U10" s="221"/>
      <c r="V10" s="221"/>
      <c r="W10" s="221"/>
      <c r="X10" s="221"/>
    </row>
    <row r="11" spans="2:24" s="110" customFormat="1" ht="14.25" thickTop="1" thickBot="1" x14ac:dyDescent="0.25">
      <c r="B11" s="4">
        <v>1</v>
      </c>
      <c r="C11" s="139">
        <v>2</v>
      </c>
      <c r="D11" s="37">
        <v>3</v>
      </c>
      <c r="E11" s="38">
        <v>4</v>
      </c>
      <c r="F11" s="38">
        <v>5</v>
      </c>
      <c r="G11" s="36">
        <v>6</v>
      </c>
      <c r="H11" s="6">
        <v>7</v>
      </c>
      <c r="I11" s="3">
        <v>8</v>
      </c>
      <c r="J11" s="3">
        <v>9</v>
      </c>
      <c r="K11" s="3">
        <v>10</v>
      </c>
      <c r="L11" s="3">
        <v>11</v>
      </c>
      <c r="M11" s="3">
        <v>12</v>
      </c>
      <c r="N11" s="9">
        <v>13</v>
      </c>
      <c r="O11" s="129">
        <v>14</v>
      </c>
      <c r="P11" s="142">
        <v>15</v>
      </c>
      <c r="Q11" s="143">
        <v>16</v>
      </c>
      <c r="S11" s="111" t="s">
        <v>11</v>
      </c>
      <c r="T11" s="111" t="s">
        <v>8</v>
      </c>
      <c r="U11" s="111" t="s">
        <v>9</v>
      </c>
      <c r="V11" s="111" t="s">
        <v>10</v>
      </c>
      <c r="W11" s="111"/>
      <c r="X11" s="111"/>
    </row>
    <row r="12" spans="2:24" ht="26.25" thickTop="1" x14ac:dyDescent="0.2">
      <c r="B12" s="114">
        <v>1</v>
      </c>
      <c r="C12" s="118" t="s">
        <v>35</v>
      </c>
      <c r="D12" s="89">
        <v>0</v>
      </c>
      <c r="E12" s="90">
        <v>2.97</v>
      </c>
      <c r="F12" s="90">
        <f>E12-D12</f>
        <v>2.97</v>
      </c>
      <c r="G12" s="95" t="s">
        <v>8</v>
      </c>
      <c r="H12" s="53" t="s">
        <v>101</v>
      </c>
      <c r="I12" s="57">
        <v>0.52</v>
      </c>
      <c r="J12" s="57" t="s">
        <v>96</v>
      </c>
      <c r="K12" s="61">
        <v>28</v>
      </c>
      <c r="L12" s="76">
        <v>140</v>
      </c>
      <c r="M12" s="2"/>
      <c r="N12" s="54" t="s">
        <v>99</v>
      </c>
      <c r="O12" s="41"/>
      <c r="P12" s="148">
        <v>54620100953</v>
      </c>
      <c r="Q12" s="134">
        <v>54620100953</v>
      </c>
      <c r="S12" s="21">
        <f>IF(G12=S$11,F12,0)</f>
        <v>0</v>
      </c>
      <c r="T12" s="21">
        <f>IF(G12=T$11,F12,0)</f>
        <v>2.97</v>
      </c>
      <c r="U12" s="21">
        <f t="shared" ref="U12:U27" si="0">IF(G12=U$11,F12,0)</f>
        <v>0</v>
      </c>
      <c r="V12" s="21">
        <f>IF(G12=V$11,F12,0)</f>
        <v>0</v>
      </c>
      <c r="W12" s="21"/>
      <c r="X12" s="21"/>
    </row>
    <row r="13" spans="2:24" s="150" customFormat="1" ht="66" customHeight="1" x14ac:dyDescent="0.2">
      <c r="B13" s="199">
        <v>2</v>
      </c>
      <c r="C13" s="200" t="s">
        <v>148</v>
      </c>
      <c r="D13" s="151">
        <v>0</v>
      </c>
      <c r="E13" s="152">
        <v>2.15</v>
      </c>
      <c r="F13" s="152">
        <f t="shared" ref="F13:F27" si="1">E13-D13</f>
        <v>2.15</v>
      </c>
      <c r="G13" s="197" t="s">
        <v>11</v>
      </c>
      <c r="H13" s="154"/>
      <c r="I13" s="155"/>
      <c r="J13" s="155"/>
      <c r="K13" s="156"/>
      <c r="L13" s="157"/>
      <c r="M13" s="155"/>
      <c r="N13" s="158"/>
      <c r="O13" s="155"/>
      <c r="P13" s="201">
        <v>54620040038</v>
      </c>
      <c r="Q13" s="202" t="s">
        <v>199</v>
      </c>
      <c r="S13" s="161">
        <f t="shared" ref="S13:S27" si="2">IF(G13=S$11,F13,0)</f>
        <v>2.15</v>
      </c>
      <c r="T13" s="161">
        <f t="shared" ref="T13:T27" si="3">IF(G13=T$11,F13,0)</f>
        <v>0</v>
      </c>
      <c r="U13" s="161">
        <f t="shared" si="0"/>
        <v>0</v>
      </c>
      <c r="V13" s="161">
        <f t="shared" ref="V13:V27" si="4">IF(G13=V$11,F13,0)</f>
        <v>0</v>
      </c>
      <c r="W13" s="161"/>
      <c r="X13" s="161"/>
    </row>
    <row r="14" spans="2:24" ht="25.5" x14ac:dyDescent="0.2">
      <c r="B14" s="114">
        <v>3</v>
      </c>
      <c r="C14" s="119" t="s">
        <v>36</v>
      </c>
      <c r="D14" s="89">
        <v>0</v>
      </c>
      <c r="E14" s="90">
        <v>6.75</v>
      </c>
      <c r="F14" s="90">
        <f t="shared" si="1"/>
        <v>6.75</v>
      </c>
      <c r="G14" s="86" t="s">
        <v>8</v>
      </c>
      <c r="H14" s="7"/>
      <c r="I14" s="2"/>
      <c r="J14" s="2"/>
      <c r="K14" s="61"/>
      <c r="L14" s="76"/>
      <c r="M14" s="2"/>
      <c r="N14" s="10"/>
      <c r="O14" s="107"/>
      <c r="P14" s="132" t="s">
        <v>106</v>
      </c>
      <c r="Q14" s="135" t="s">
        <v>106</v>
      </c>
      <c r="S14" s="21">
        <f t="shared" si="2"/>
        <v>0</v>
      </c>
      <c r="T14" s="21">
        <f t="shared" si="3"/>
        <v>6.75</v>
      </c>
      <c r="U14" s="21">
        <f t="shared" si="0"/>
        <v>0</v>
      </c>
      <c r="V14" s="21">
        <f t="shared" si="4"/>
        <v>0</v>
      </c>
      <c r="W14" s="21"/>
      <c r="X14" s="21"/>
    </row>
    <row r="15" spans="2:24" x14ac:dyDescent="0.2">
      <c r="B15" s="270">
        <v>4</v>
      </c>
      <c r="C15" s="258" t="s">
        <v>37</v>
      </c>
      <c r="D15" s="89">
        <v>0</v>
      </c>
      <c r="E15" s="90">
        <v>1.77</v>
      </c>
      <c r="F15" s="90">
        <f t="shared" si="1"/>
        <v>1.77</v>
      </c>
      <c r="G15" s="86" t="s">
        <v>8</v>
      </c>
      <c r="H15" s="7"/>
      <c r="I15" s="2"/>
      <c r="J15" s="2"/>
      <c r="K15" s="61"/>
      <c r="L15" s="76"/>
      <c r="M15" s="2"/>
      <c r="N15" s="10"/>
      <c r="O15" s="107"/>
      <c r="P15" s="233">
        <v>54620020039</v>
      </c>
      <c r="Q15" s="231">
        <v>54620020039</v>
      </c>
      <c r="S15" s="21">
        <f t="shared" si="2"/>
        <v>0</v>
      </c>
      <c r="T15" s="21">
        <f t="shared" si="3"/>
        <v>1.77</v>
      </c>
      <c r="U15" s="21">
        <f t="shared" si="0"/>
        <v>0</v>
      </c>
      <c r="V15" s="21">
        <f t="shared" si="4"/>
        <v>0</v>
      </c>
      <c r="W15" s="21"/>
      <c r="X15" s="21"/>
    </row>
    <row r="16" spans="2:24" x14ac:dyDescent="0.2">
      <c r="B16" s="271"/>
      <c r="C16" s="259"/>
      <c r="D16" s="89">
        <v>1.77</v>
      </c>
      <c r="E16" s="90">
        <v>2.54</v>
      </c>
      <c r="F16" s="90">
        <f t="shared" si="1"/>
        <v>0.77</v>
      </c>
      <c r="G16" s="88" t="s">
        <v>10</v>
      </c>
      <c r="H16" s="7"/>
      <c r="I16" s="2"/>
      <c r="J16" s="2"/>
      <c r="K16" s="61"/>
      <c r="L16" s="76"/>
      <c r="M16" s="2"/>
      <c r="N16" s="10"/>
      <c r="O16" s="107"/>
      <c r="P16" s="234"/>
      <c r="Q16" s="235"/>
      <c r="S16" s="21">
        <f t="shared" si="2"/>
        <v>0</v>
      </c>
      <c r="T16" s="21">
        <f t="shared" si="3"/>
        <v>0</v>
      </c>
      <c r="U16" s="21">
        <f t="shared" si="0"/>
        <v>0</v>
      </c>
      <c r="V16" s="21">
        <f t="shared" si="4"/>
        <v>0.77</v>
      </c>
      <c r="W16" s="21"/>
      <c r="X16" s="21"/>
    </row>
    <row r="17" spans="2:25" x14ac:dyDescent="0.2">
      <c r="B17" s="114">
        <v>5</v>
      </c>
      <c r="C17" s="119" t="s">
        <v>38</v>
      </c>
      <c r="D17" s="89">
        <v>0</v>
      </c>
      <c r="E17" s="90">
        <v>1.5</v>
      </c>
      <c r="F17" s="90">
        <f t="shared" si="1"/>
        <v>1.5</v>
      </c>
      <c r="G17" s="86" t="s">
        <v>8</v>
      </c>
      <c r="H17" s="7"/>
      <c r="I17" s="2"/>
      <c r="J17" s="2"/>
      <c r="K17" s="61"/>
      <c r="L17" s="76"/>
      <c r="M17" s="2"/>
      <c r="N17" s="10"/>
      <c r="O17" s="107"/>
      <c r="P17" s="132">
        <v>54620090128</v>
      </c>
      <c r="Q17" s="135">
        <v>54620090128</v>
      </c>
      <c r="S17" s="21">
        <f t="shared" si="2"/>
        <v>0</v>
      </c>
      <c r="T17" s="21">
        <f t="shared" si="3"/>
        <v>1.5</v>
      </c>
      <c r="U17" s="21">
        <f t="shared" si="0"/>
        <v>0</v>
      </c>
      <c r="V17" s="21">
        <f t="shared" si="4"/>
        <v>0</v>
      </c>
      <c r="W17" s="21"/>
      <c r="X17" s="21"/>
    </row>
    <row r="18" spans="2:25" ht="15.6" customHeight="1" x14ac:dyDescent="0.2">
      <c r="B18" s="270">
        <v>6</v>
      </c>
      <c r="C18" s="258" t="s">
        <v>149</v>
      </c>
      <c r="D18" s="89">
        <v>0</v>
      </c>
      <c r="E18" s="90">
        <v>0.75</v>
      </c>
      <c r="F18" s="90">
        <f t="shared" si="1"/>
        <v>0.75</v>
      </c>
      <c r="G18" s="86" t="s">
        <v>8</v>
      </c>
      <c r="H18" s="7"/>
      <c r="I18" s="2"/>
      <c r="J18" s="2"/>
      <c r="K18" s="61"/>
      <c r="L18" s="76"/>
      <c r="M18" s="2"/>
      <c r="N18" s="10"/>
      <c r="O18" s="107"/>
      <c r="P18" s="233" t="s">
        <v>178</v>
      </c>
      <c r="Q18" s="231" t="s">
        <v>177</v>
      </c>
      <c r="S18" s="21">
        <f t="shared" si="2"/>
        <v>0</v>
      </c>
      <c r="T18" s="21">
        <f t="shared" si="3"/>
        <v>0.75</v>
      </c>
      <c r="U18" s="21">
        <f t="shared" si="0"/>
        <v>0</v>
      </c>
      <c r="V18" s="21">
        <f t="shared" si="4"/>
        <v>0</v>
      </c>
      <c r="W18" s="21"/>
      <c r="X18" s="21"/>
    </row>
    <row r="19" spans="2:25" x14ac:dyDescent="0.2">
      <c r="B19" s="272"/>
      <c r="C19" s="273"/>
      <c r="D19" s="91">
        <v>0.75</v>
      </c>
      <c r="E19" s="92">
        <v>1.74</v>
      </c>
      <c r="F19" s="92">
        <f t="shared" si="1"/>
        <v>0.99</v>
      </c>
      <c r="G19" s="86" t="s">
        <v>8</v>
      </c>
      <c r="H19" s="49"/>
      <c r="I19" s="50"/>
      <c r="J19" s="50"/>
      <c r="K19" s="60"/>
      <c r="L19" s="77"/>
      <c r="M19" s="50"/>
      <c r="N19" s="54"/>
      <c r="O19" s="107"/>
      <c r="P19" s="269"/>
      <c r="Q19" s="274"/>
      <c r="S19" s="21">
        <f t="shared" si="2"/>
        <v>0</v>
      </c>
      <c r="T19" s="21">
        <f t="shared" si="3"/>
        <v>0.99</v>
      </c>
      <c r="U19" s="21">
        <f t="shared" si="0"/>
        <v>0</v>
      </c>
      <c r="V19" s="21">
        <f t="shared" si="4"/>
        <v>0</v>
      </c>
      <c r="W19" s="21"/>
      <c r="X19" s="21"/>
    </row>
    <row r="20" spans="2:25" x14ac:dyDescent="0.2">
      <c r="B20" s="271"/>
      <c r="C20" s="259"/>
      <c r="D20" s="91">
        <v>1.74</v>
      </c>
      <c r="E20" s="92">
        <v>2.2999999999999998</v>
      </c>
      <c r="F20" s="92">
        <f t="shared" si="1"/>
        <v>0.55999999999999983</v>
      </c>
      <c r="G20" s="88" t="s">
        <v>10</v>
      </c>
      <c r="H20" s="49"/>
      <c r="I20" s="50"/>
      <c r="J20" s="50"/>
      <c r="K20" s="60"/>
      <c r="L20" s="77"/>
      <c r="M20" s="50"/>
      <c r="N20" s="54"/>
      <c r="O20" s="107"/>
      <c r="P20" s="234"/>
      <c r="Q20" s="235"/>
      <c r="S20" s="21">
        <f t="shared" si="2"/>
        <v>0</v>
      </c>
      <c r="T20" s="21">
        <f t="shared" si="3"/>
        <v>0</v>
      </c>
      <c r="U20" s="21">
        <f t="shared" si="0"/>
        <v>0</v>
      </c>
      <c r="V20" s="21">
        <f t="shared" si="4"/>
        <v>0.55999999999999983</v>
      </c>
      <c r="W20" s="21"/>
      <c r="X20" s="21"/>
    </row>
    <row r="21" spans="2:25" x14ac:dyDescent="0.2">
      <c r="B21" s="270">
        <v>7</v>
      </c>
      <c r="C21" s="258" t="s">
        <v>39</v>
      </c>
      <c r="D21" s="91">
        <v>0</v>
      </c>
      <c r="E21" s="92">
        <v>1.93</v>
      </c>
      <c r="F21" s="92">
        <f t="shared" si="1"/>
        <v>1.93</v>
      </c>
      <c r="G21" s="86" t="s">
        <v>8</v>
      </c>
      <c r="H21" s="49"/>
      <c r="I21" s="50"/>
      <c r="J21" s="50"/>
      <c r="K21" s="60"/>
      <c r="L21" s="77"/>
      <c r="M21" s="50"/>
      <c r="N21" s="54"/>
      <c r="O21" s="107"/>
      <c r="P21" s="233">
        <v>54620030156</v>
      </c>
      <c r="Q21" s="231">
        <v>54620030156</v>
      </c>
      <c r="S21" s="21">
        <f t="shared" si="2"/>
        <v>0</v>
      </c>
      <c r="T21" s="21">
        <f t="shared" si="3"/>
        <v>1.93</v>
      </c>
      <c r="U21" s="21">
        <f t="shared" si="0"/>
        <v>0</v>
      </c>
      <c r="V21" s="21">
        <f t="shared" si="4"/>
        <v>0</v>
      </c>
      <c r="W21" s="21"/>
      <c r="X21" s="21"/>
    </row>
    <row r="22" spans="2:25" x14ac:dyDescent="0.2">
      <c r="B22" s="271"/>
      <c r="C22" s="259"/>
      <c r="D22" s="91">
        <v>1.93</v>
      </c>
      <c r="E22" s="92">
        <v>3.92</v>
      </c>
      <c r="F22" s="92">
        <f t="shared" si="1"/>
        <v>1.99</v>
      </c>
      <c r="G22" s="88" t="s">
        <v>10</v>
      </c>
      <c r="H22" s="49"/>
      <c r="I22" s="50"/>
      <c r="J22" s="50"/>
      <c r="K22" s="60"/>
      <c r="L22" s="77"/>
      <c r="M22" s="50"/>
      <c r="N22" s="54"/>
      <c r="O22" s="107"/>
      <c r="P22" s="234"/>
      <c r="Q22" s="235"/>
      <c r="S22" s="21">
        <f t="shared" si="2"/>
        <v>0</v>
      </c>
      <c r="T22" s="21">
        <f t="shared" si="3"/>
        <v>0</v>
      </c>
      <c r="U22" s="21">
        <f t="shared" si="0"/>
        <v>0</v>
      </c>
      <c r="V22" s="21">
        <f t="shared" si="4"/>
        <v>1.99</v>
      </c>
      <c r="W22" s="21"/>
      <c r="X22" s="21"/>
    </row>
    <row r="23" spans="2:25" ht="51.95" customHeight="1" x14ac:dyDescent="0.2">
      <c r="B23" s="270">
        <v>8</v>
      </c>
      <c r="C23" s="258" t="s">
        <v>40</v>
      </c>
      <c r="D23" s="91">
        <v>0</v>
      </c>
      <c r="E23" s="92">
        <v>2.06</v>
      </c>
      <c r="F23" s="92">
        <f t="shared" si="1"/>
        <v>2.06</v>
      </c>
      <c r="G23" s="86" t="s">
        <v>8</v>
      </c>
      <c r="H23" s="49"/>
      <c r="I23" s="50"/>
      <c r="J23" s="50"/>
      <c r="K23" s="60"/>
      <c r="L23" s="77"/>
      <c r="M23" s="50"/>
      <c r="N23" s="54"/>
      <c r="O23" s="107"/>
      <c r="P23" s="233" t="s">
        <v>179</v>
      </c>
      <c r="Q23" s="231" t="s">
        <v>180</v>
      </c>
      <c r="S23" s="21">
        <f t="shared" si="2"/>
        <v>0</v>
      </c>
      <c r="T23" s="21">
        <f t="shared" si="3"/>
        <v>2.06</v>
      </c>
      <c r="U23" s="21">
        <f t="shared" si="0"/>
        <v>0</v>
      </c>
      <c r="V23" s="21">
        <f t="shared" si="4"/>
        <v>0</v>
      </c>
      <c r="W23" s="21"/>
      <c r="X23" s="21"/>
    </row>
    <row r="24" spans="2:25" x14ac:dyDescent="0.2">
      <c r="B24" s="271"/>
      <c r="C24" s="259"/>
      <c r="D24" s="91">
        <v>2.06</v>
      </c>
      <c r="E24" s="92">
        <v>4.4000000000000004</v>
      </c>
      <c r="F24" s="92">
        <f t="shared" si="1"/>
        <v>2.3400000000000003</v>
      </c>
      <c r="G24" s="88" t="s">
        <v>11</v>
      </c>
      <c r="H24" s="49"/>
      <c r="I24" s="50"/>
      <c r="J24" s="50"/>
      <c r="K24" s="60"/>
      <c r="L24" s="77"/>
      <c r="M24" s="50"/>
      <c r="N24" s="54"/>
      <c r="O24" s="107"/>
      <c r="P24" s="234"/>
      <c r="Q24" s="235"/>
      <c r="S24" s="21">
        <f t="shared" si="2"/>
        <v>2.3400000000000003</v>
      </c>
      <c r="T24" s="21">
        <f t="shared" si="3"/>
        <v>0</v>
      </c>
      <c r="U24" s="21">
        <f t="shared" si="0"/>
        <v>0</v>
      </c>
      <c r="V24" s="21">
        <f t="shared" si="4"/>
        <v>0</v>
      </c>
      <c r="W24" s="21"/>
      <c r="X24" s="21"/>
    </row>
    <row r="25" spans="2:25" ht="25.5" x14ac:dyDescent="0.2">
      <c r="B25" s="121">
        <v>9</v>
      </c>
      <c r="C25" s="168" t="s">
        <v>41</v>
      </c>
      <c r="D25" s="91">
        <v>0</v>
      </c>
      <c r="E25" s="92">
        <v>3.92</v>
      </c>
      <c r="F25" s="92">
        <f t="shared" si="1"/>
        <v>3.92</v>
      </c>
      <c r="G25" s="86" t="s">
        <v>8</v>
      </c>
      <c r="H25" s="56" t="s">
        <v>102</v>
      </c>
      <c r="I25" s="50">
        <v>1.22</v>
      </c>
      <c r="J25" s="58" t="s">
        <v>97</v>
      </c>
      <c r="K25" s="60">
        <v>16</v>
      </c>
      <c r="L25" s="77">
        <v>120</v>
      </c>
      <c r="M25" s="50"/>
      <c r="N25" s="54" t="s">
        <v>99</v>
      </c>
      <c r="O25" s="107"/>
      <c r="P25" s="132">
        <v>54620070101</v>
      </c>
      <c r="Q25" s="135" t="s">
        <v>23</v>
      </c>
      <c r="S25" s="21">
        <f t="shared" si="2"/>
        <v>0</v>
      </c>
      <c r="T25" s="21">
        <f t="shared" si="3"/>
        <v>3.92</v>
      </c>
      <c r="U25" s="21">
        <f t="shared" si="0"/>
        <v>0</v>
      </c>
      <c r="V25" s="21">
        <f t="shared" si="4"/>
        <v>0</v>
      </c>
      <c r="W25" s="21"/>
      <c r="X25" s="21"/>
    </row>
    <row r="26" spans="2:25" ht="51" x14ac:dyDescent="0.2">
      <c r="B26" s="121">
        <v>10</v>
      </c>
      <c r="C26" s="168" t="s">
        <v>42</v>
      </c>
      <c r="D26" s="91">
        <v>0</v>
      </c>
      <c r="E26" s="92">
        <v>2.6</v>
      </c>
      <c r="F26" s="92">
        <f t="shared" si="1"/>
        <v>2.6</v>
      </c>
      <c r="G26" s="86" t="s">
        <v>8</v>
      </c>
      <c r="H26" s="49" t="s">
        <v>103</v>
      </c>
      <c r="I26" s="50">
        <v>0.23</v>
      </c>
      <c r="J26" s="58" t="s">
        <v>98</v>
      </c>
      <c r="K26" s="60">
        <v>58</v>
      </c>
      <c r="L26" s="77">
        <v>406</v>
      </c>
      <c r="M26" s="50"/>
      <c r="N26" s="54" t="s">
        <v>99</v>
      </c>
      <c r="O26" s="107"/>
      <c r="P26" s="132" t="s">
        <v>150</v>
      </c>
      <c r="Q26" s="135" t="s">
        <v>151</v>
      </c>
      <c r="S26" s="21">
        <f t="shared" si="2"/>
        <v>0</v>
      </c>
      <c r="T26" s="21">
        <f t="shared" si="3"/>
        <v>2.6</v>
      </c>
      <c r="U26" s="21">
        <f t="shared" si="0"/>
        <v>0</v>
      </c>
      <c r="V26" s="21">
        <f t="shared" si="4"/>
        <v>0</v>
      </c>
      <c r="W26" s="21"/>
      <c r="X26" s="21"/>
    </row>
    <row r="27" spans="2:25" ht="13.5" thickBot="1" x14ac:dyDescent="0.25">
      <c r="B27" s="115"/>
      <c r="C27" s="120"/>
      <c r="D27" s="93"/>
      <c r="E27" s="94"/>
      <c r="F27" s="94">
        <f t="shared" si="1"/>
        <v>0</v>
      </c>
      <c r="G27" s="103"/>
      <c r="H27" s="25"/>
      <c r="I27" s="26"/>
      <c r="J27" s="26"/>
      <c r="K27" s="73"/>
      <c r="L27" s="78"/>
      <c r="M27" s="26"/>
      <c r="N27" s="27"/>
      <c r="O27" s="125"/>
      <c r="P27" s="127"/>
      <c r="Q27" s="136"/>
      <c r="S27" s="21">
        <f t="shared" si="2"/>
        <v>0</v>
      </c>
      <c r="T27" s="21">
        <f t="shared" si="3"/>
        <v>0</v>
      </c>
      <c r="U27" s="21">
        <f t="shared" si="0"/>
        <v>0</v>
      </c>
      <c r="V27" s="21">
        <f t="shared" si="4"/>
        <v>0</v>
      </c>
      <c r="W27" s="21"/>
      <c r="X27" s="21"/>
    </row>
    <row r="28" spans="2:25" ht="14.25" thickTop="1" thickBot="1" x14ac:dyDescent="0.25">
      <c r="B28" s="162">
        <f>COUNTA(B12:B27)</f>
        <v>10</v>
      </c>
      <c r="C28" s="169" t="s">
        <v>105</v>
      </c>
      <c r="D28" s="175"/>
      <c r="E28" s="175"/>
      <c r="F28" s="15">
        <f>SUM(F12:F27)</f>
        <v>33.049999999999997</v>
      </c>
      <c r="H28" s="13">
        <f>COUNTA(H12:H27)</f>
        <v>3</v>
      </c>
      <c r="J28" s="16"/>
      <c r="K28" s="75">
        <f>SUM(K12:K27)</f>
        <v>102</v>
      </c>
      <c r="L28" s="46">
        <f>SUM(L12:L27)</f>
        <v>666</v>
      </c>
      <c r="S28" s="22">
        <f t="shared" ref="S28:X28" si="5">SUM(S12:S27)</f>
        <v>4.49</v>
      </c>
      <c r="T28" s="22">
        <f t="shared" si="5"/>
        <v>25.240000000000002</v>
      </c>
      <c r="U28" s="22">
        <f t="shared" si="5"/>
        <v>0</v>
      </c>
      <c r="V28" s="22">
        <f t="shared" si="5"/>
        <v>3.32</v>
      </c>
      <c r="W28" s="22">
        <f t="shared" si="5"/>
        <v>0</v>
      </c>
      <c r="X28" s="22">
        <f t="shared" si="5"/>
        <v>0</v>
      </c>
      <c r="Y28" s="62"/>
    </row>
    <row r="29" spans="2:25" x14ac:dyDescent="0.2">
      <c r="B29" s="163" t="s">
        <v>6</v>
      </c>
      <c r="C29" s="170" t="s">
        <v>7</v>
      </c>
      <c r="D29" s="175"/>
      <c r="E29" s="175"/>
      <c r="F29" s="18">
        <f>S28</f>
        <v>4.49</v>
      </c>
      <c r="G29" s="19"/>
      <c r="H29" s="17" t="s">
        <v>6</v>
      </c>
      <c r="J29" s="16"/>
      <c r="K29" s="16"/>
      <c r="L29" s="16"/>
      <c r="S29" s="18"/>
      <c r="T29" s="18"/>
      <c r="U29" s="18"/>
      <c r="V29" s="18"/>
      <c r="W29" s="18"/>
      <c r="X29" s="18"/>
    </row>
    <row r="30" spans="2:25" x14ac:dyDescent="0.2">
      <c r="B30" s="163"/>
      <c r="C30" s="170" t="s">
        <v>8</v>
      </c>
      <c r="D30" s="175"/>
      <c r="E30" s="175"/>
      <c r="F30" s="18">
        <f>T28</f>
        <v>25.240000000000002</v>
      </c>
      <c r="G30" s="19"/>
      <c r="H30" s="16"/>
      <c r="J30" s="16"/>
      <c r="K30" s="16"/>
      <c r="L30" s="16"/>
      <c r="S30" s="18"/>
      <c r="T30" s="18"/>
      <c r="U30" s="18"/>
      <c r="V30" s="18"/>
      <c r="W30" s="18"/>
      <c r="X30" s="18"/>
    </row>
    <row r="31" spans="2:25" x14ac:dyDescent="0.2">
      <c r="B31" s="163"/>
      <c r="C31" s="170" t="s">
        <v>9</v>
      </c>
      <c r="D31" s="175"/>
      <c r="E31" s="175"/>
      <c r="F31" s="18">
        <f>U28</f>
        <v>0</v>
      </c>
      <c r="G31" s="19"/>
      <c r="H31" s="17"/>
      <c r="I31" s="17"/>
      <c r="J31" s="17"/>
      <c r="K31" s="17"/>
      <c r="L31" s="17"/>
      <c r="S31" s="18"/>
      <c r="T31" s="18"/>
      <c r="U31" s="18"/>
      <c r="V31" s="18"/>
      <c r="W31" s="18"/>
      <c r="X31" s="18"/>
    </row>
    <row r="32" spans="2:25" x14ac:dyDescent="0.2">
      <c r="C32" s="32" t="s">
        <v>10</v>
      </c>
      <c r="D32" s="175"/>
      <c r="E32" s="175"/>
      <c r="F32" s="18">
        <f>V28</f>
        <v>3.32</v>
      </c>
      <c r="G32" s="19"/>
      <c r="S32" s="18"/>
      <c r="T32" s="18"/>
      <c r="U32" s="18"/>
      <c r="V32" s="18"/>
      <c r="W32" s="18"/>
      <c r="X32" s="18"/>
    </row>
    <row r="33" spans="2:24" x14ac:dyDescent="0.2">
      <c r="D33" s="175"/>
      <c r="E33" s="175"/>
      <c r="F33" s="18"/>
      <c r="G33" s="19"/>
      <c r="S33" s="18"/>
      <c r="T33" s="18"/>
      <c r="U33" s="18"/>
      <c r="V33" s="18"/>
      <c r="W33" s="18"/>
      <c r="X33" s="18"/>
    </row>
    <row r="34" spans="2:24" x14ac:dyDescent="0.2">
      <c r="F34" s="18"/>
      <c r="G34" s="19"/>
      <c r="S34" s="18"/>
      <c r="T34" s="18"/>
      <c r="U34" s="18"/>
      <c r="V34" s="18"/>
      <c r="W34" s="18"/>
      <c r="X34" s="18"/>
    </row>
    <row r="35" spans="2:24" ht="11.1" customHeight="1" x14ac:dyDescent="0.2">
      <c r="D35" s="147" t="s">
        <v>104</v>
      </c>
      <c r="F35" s="18"/>
      <c r="G35" s="19"/>
      <c r="S35" s="18"/>
      <c r="T35" s="18"/>
      <c r="U35" s="18"/>
      <c r="V35" s="18"/>
      <c r="W35" s="18"/>
      <c r="X35" s="18"/>
    </row>
    <row r="36" spans="2:24" x14ac:dyDescent="0.2">
      <c r="F36" s="18"/>
      <c r="G36" s="19"/>
    </row>
    <row r="37" spans="2:24" x14ac:dyDescent="0.2">
      <c r="F37" s="18"/>
      <c r="G37" s="19"/>
    </row>
    <row r="38" spans="2:24" ht="15" x14ac:dyDescent="0.2">
      <c r="B38" s="265" t="s">
        <v>196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146"/>
    </row>
    <row r="39" spans="2:24" ht="13.5" thickBot="1" x14ac:dyDescent="0.25"/>
    <row r="40" spans="2:24" ht="14.1" customHeight="1" thickTop="1" x14ac:dyDescent="0.2">
      <c r="B40" s="266" t="s">
        <v>130</v>
      </c>
      <c r="C40" s="252" t="s">
        <v>1</v>
      </c>
      <c r="D40" s="255" t="s">
        <v>2</v>
      </c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7"/>
      <c r="P40" s="225" t="s">
        <v>142</v>
      </c>
      <c r="Q40" s="226"/>
    </row>
    <row r="41" spans="2:24" ht="13.5" customHeight="1" x14ac:dyDescent="0.2">
      <c r="B41" s="267"/>
      <c r="C41" s="253"/>
      <c r="D41" s="243" t="s">
        <v>128</v>
      </c>
      <c r="E41" s="244"/>
      <c r="F41" s="244"/>
      <c r="G41" s="245"/>
      <c r="H41" s="223" t="s">
        <v>135</v>
      </c>
      <c r="I41" s="223"/>
      <c r="J41" s="223"/>
      <c r="K41" s="223"/>
      <c r="L41" s="223"/>
      <c r="M41" s="223"/>
      <c r="N41" s="223"/>
      <c r="O41" s="223" t="s">
        <v>140</v>
      </c>
      <c r="P41" s="227"/>
      <c r="Q41" s="228"/>
    </row>
    <row r="42" spans="2:24" ht="12.95" customHeight="1" x14ac:dyDescent="0.2">
      <c r="B42" s="267"/>
      <c r="C42" s="253"/>
      <c r="D42" s="247" t="s">
        <v>129</v>
      </c>
      <c r="E42" s="248"/>
      <c r="F42" s="248" t="s">
        <v>131</v>
      </c>
      <c r="G42" s="250" t="s">
        <v>132</v>
      </c>
      <c r="H42" s="223" t="s">
        <v>133</v>
      </c>
      <c r="I42" s="223" t="s">
        <v>134</v>
      </c>
      <c r="J42" s="223"/>
      <c r="K42" s="223" t="s">
        <v>136</v>
      </c>
      <c r="L42" s="223" t="s">
        <v>137</v>
      </c>
      <c r="M42" s="223" t="s">
        <v>138</v>
      </c>
      <c r="N42" s="223" t="s">
        <v>139</v>
      </c>
      <c r="O42" s="223"/>
      <c r="P42" s="229" t="s">
        <v>141</v>
      </c>
      <c r="Q42" s="231" t="s">
        <v>143</v>
      </c>
    </row>
    <row r="43" spans="2:24" s="110" customFormat="1" ht="54" customHeight="1" thickBot="1" x14ac:dyDescent="0.25">
      <c r="B43" s="268"/>
      <c r="C43" s="254"/>
      <c r="D43" s="102" t="s">
        <v>4</v>
      </c>
      <c r="E43" s="112" t="s">
        <v>5</v>
      </c>
      <c r="F43" s="249"/>
      <c r="G43" s="251"/>
      <c r="H43" s="224"/>
      <c r="I43" s="117" t="s">
        <v>0</v>
      </c>
      <c r="J43" s="117" t="s">
        <v>187</v>
      </c>
      <c r="K43" s="224"/>
      <c r="L43" s="224"/>
      <c r="M43" s="224"/>
      <c r="N43" s="224"/>
      <c r="O43" s="224"/>
      <c r="P43" s="230"/>
      <c r="Q43" s="232"/>
      <c r="S43" s="264" t="s">
        <v>3</v>
      </c>
      <c r="T43" s="264"/>
      <c r="U43" s="264"/>
      <c r="V43" s="264"/>
      <c r="W43" s="264"/>
      <c r="X43" s="264"/>
    </row>
    <row r="44" spans="2:24" s="110" customFormat="1" ht="14.25" thickTop="1" thickBot="1" x14ac:dyDescent="0.25">
      <c r="B44" s="4">
        <v>1</v>
      </c>
      <c r="C44" s="139">
        <v>2</v>
      </c>
      <c r="D44" s="37">
        <v>3</v>
      </c>
      <c r="E44" s="38">
        <v>4</v>
      </c>
      <c r="F44" s="38">
        <v>5</v>
      </c>
      <c r="G44" s="36">
        <v>6</v>
      </c>
      <c r="H44" s="6">
        <v>7</v>
      </c>
      <c r="I44" s="3">
        <v>8</v>
      </c>
      <c r="J44" s="3">
        <v>9</v>
      </c>
      <c r="K44" s="3">
        <v>10</v>
      </c>
      <c r="L44" s="3">
        <v>11</v>
      </c>
      <c r="M44" s="3">
        <v>12</v>
      </c>
      <c r="N44" s="9">
        <v>13</v>
      </c>
      <c r="O44" s="129">
        <v>14</v>
      </c>
      <c r="P44" s="129">
        <v>15</v>
      </c>
      <c r="Q44" s="143">
        <v>16</v>
      </c>
      <c r="S44" s="111" t="s">
        <v>11</v>
      </c>
      <c r="T44" s="111" t="s">
        <v>8</v>
      </c>
      <c r="U44" s="111" t="s">
        <v>9</v>
      </c>
      <c r="V44" s="111" t="s">
        <v>10</v>
      </c>
      <c r="W44" s="111"/>
      <c r="X44" s="111"/>
    </row>
    <row r="45" spans="2:24" ht="18.95" customHeight="1" thickTop="1" x14ac:dyDescent="0.2">
      <c r="B45" s="278">
        <v>1</v>
      </c>
      <c r="C45" s="275" t="s">
        <v>43</v>
      </c>
      <c r="D45" s="89">
        <v>0</v>
      </c>
      <c r="E45" s="90">
        <v>1.03</v>
      </c>
      <c r="F45" s="90">
        <f>E45-D45</f>
        <v>1.03</v>
      </c>
      <c r="G45" s="95" t="s">
        <v>8</v>
      </c>
      <c r="H45" s="7"/>
      <c r="I45" s="2"/>
      <c r="J45" s="2"/>
      <c r="K45" s="61"/>
      <c r="L45" s="76"/>
      <c r="M45" s="2"/>
      <c r="N45" s="10"/>
      <c r="O45" s="41"/>
      <c r="P45" s="277" t="s">
        <v>181</v>
      </c>
      <c r="Q45" s="276" t="s">
        <v>181</v>
      </c>
      <c r="S45" s="21">
        <f>IF(G45=S$11,F45,0)</f>
        <v>0</v>
      </c>
      <c r="T45" s="21">
        <f>IF(G45=T$11,F45,0)</f>
        <v>1.03</v>
      </c>
      <c r="U45" s="21">
        <f t="shared" ref="U45:U70" si="6">IF(G45=U$11,F45,0)</f>
        <v>0</v>
      </c>
      <c r="V45" s="21">
        <f>IF(G45=V$11,F45,0)</f>
        <v>0</v>
      </c>
      <c r="W45" s="21"/>
      <c r="X45" s="21"/>
    </row>
    <row r="46" spans="2:24" x14ac:dyDescent="0.2">
      <c r="B46" s="271"/>
      <c r="C46" s="259"/>
      <c r="D46" s="89">
        <v>1.03</v>
      </c>
      <c r="E46" s="90">
        <v>1.33</v>
      </c>
      <c r="F46" s="90">
        <f t="shared" ref="F46:F70" si="7">E46-D46</f>
        <v>0.30000000000000004</v>
      </c>
      <c r="G46" s="86" t="s">
        <v>10</v>
      </c>
      <c r="H46" s="7"/>
      <c r="I46" s="2"/>
      <c r="J46" s="2"/>
      <c r="K46" s="61"/>
      <c r="L46" s="76"/>
      <c r="M46" s="2"/>
      <c r="N46" s="10"/>
      <c r="O46" s="107"/>
      <c r="P46" s="234"/>
      <c r="Q46" s="235"/>
      <c r="S46" s="21">
        <f t="shared" ref="S46:S70" si="8">IF(G46=S$11,F46,0)</f>
        <v>0</v>
      </c>
      <c r="T46" s="21">
        <f t="shared" ref="T46:T70" si="9">IF(G46=T$11,F46,0)</f>
        <v>0</v>
      </c>
      <c r="U46" s="21">
        <f t="shared" si="6"/>
        <v>0</v>
      </c>
      <c r="V46" s="21">
        <f t="shared" ref="V46:V70" si="10">IF(G46=V$11,F46,0)</f>
        <v>0.30000000000000004</v>
      </c>
      <c r="W46" s="21"/>
      <c r="X46" s="21"/>
    </row>
    <row r="47" spans="2:24" x14ac:dyDescent="0.2">
      <c r="B47" s="114">
        <v>2</v>
      </c>
      <c r="C47" s="119" t="s">
        <v>44</v>
      </c>
      <c r="D47" s="89">
        <v>0</v>
      </c>
      <c r="E47" s="90">
        <v>0.64</v>
      </c>
      <c r="F47" s="90">
        <f t="shared" si="7"/>
        <v>0.64</v>
      </c>
      <c r="G47" s="86" t="s">
        <v>8</v>
      </c>
      <c r="H47" s="7"/>
      <c r="I47" s="2"/>
      <c r="J47" s="2"/>
      <c r="K47" s="61"/>
      <c r="L47" s="76"/>
      <c r="M47" s="2"/>
      <c r="N47" s="10"/>
      <c r="O47" s="107"/>
      <c r="P47" s="131">
        <v>54620050074</v>
      </c>
      <c r="Q47" s="130">
        <v>54620050074</v>
      </c>
      <c r="S47" s="21">
        <f t="shared" si="8"/>
        <v>0</v>
      </c>
      <c r="T47" s="21">
        <f t="shared" si="9"/>
        <v>0.64</v>
      </c>
      <c r="U47" s="21">
        <f t="shared" si="6"/>
        <v>0</v>
      </c>
      <c r="V47" s="21">
        <f t="shared" si="10"/>
        <v>0</v>
      </c>
      <c r="W47" s="21"/>
      <c r="X47" s="21"/>
    </row>
    <row r="48" spans="2:24" x14ac:dyDescent="0.2">
      <c r="B48" s="114">
        <v>3</v>
      </c>
      <c r="C48" s="119" t="s">
        <v>45</v>
      </c>
      <c r="D48" s="89">
        <v>0</v>
      </c>
      <c r="E48" s="90">
        <v>6.71</v>
      </c>
      <c r="F48" s="90">
        <f t="shared" si="7"/>
        <v>6.71</v>
      </c>
      <c r="G48" s="86" t="s">
        <v>8</v>
      </c>
      <c r="H48" s="7"/>
      <c r="I48" s="2"/>
      <c r="J48" s="2"/>
      <c r="K48" s="61"/>
      <c r="L48" s="76"/>
      <c r="M48" s="2"/>
      <c r="N48" s="10"/>
      <c r="O48" s="107"/>
      <c r="P48" s="131">
        <v>54620040040</v>
      </c>
      <c r="Q48" s="128">
        <v>54620040040</v>
      </c>
      <c r="S48" s="21">
        <f t="shared" si="8"/>
        <v>0</v>
      </c>
      <c r="T48" s="21">
        <f t="shared" si="9"/>
        <v>6.71</v>
      </c>
      <c r="U48" s="21">
        <f t="shared" si="6"/>
        <v>0</v>
      </c>
      <c r="V48" s="21">
        <f t="shared" si="10"/>
        <v>0</v>
      </c>
      <c r="W48" s="21"/>
      <c r="X48" s="21"/>
    </row>
    <row r="49" spans="2:24" ht="25.5" x14ac:dyDescent="0.2">
      <c r="B49" s="114">
        <v>4</v>
      </c>
      <c r="C49" s="119" t="s">
        <v>46</v>
      </c>
      <c r="D49" s="89">
        <v>0</v>
      </c>
      <c r="E49" s="90">
        <v>2.89</v>
      </c>
      <c r="F49" s="90">
        <f t="shared" si="7"/>
        <v>2.89</v>
      </c>
      <c r="G49" s="86" t="s">
        <v>8</v>
      </c>
      <c r="H49" s="7"/>
      <c r="I49" s="2"/>
      <c r="J49" s="2"/>
      <c r="K49" s="61"/>
      <c r="L49" s="76"/>
      <c r="M49" s="2"/>
      <c r="N49" s="10"/>
      <c r="O49" s="107"/>
      <c r="P49" s="131">
        <v>54620070091</v>
      </c>
      <c r="Q49" s="128" t="s">
        <v>24</v>
      </c>
      <c r="S49" s="21">
        <f t="shared" si="8"/>
        <v>0</v>
      </c>
      <c r="T49" s="21">
        <f t="shared" si="9"/>
        <v>2.89</v>
      </c>
      <c r="U49" s="21">
        <f t="shared" si="6"/>
        <v>0</v>
      </c>
      <c r="V49" s="21">
        <f t="shared" si="10"/>
        <v>0</v>
      </c>
      <c r="W49" s="21"/>
      <c r="X49" s="21"/>
    </row>
    <row r="50" spans="2:24" ht="26.1" customHeight="1" x14ac:dyDescent="0.2">
      <c r="B50" s="270">
        <v>5</v>
      </c>
      <c r="C50" s="258" t="s">
        <v>47</v>
      </c>
      <c r="D50" s="89">
        <v>0</v>
      </c>
      <c r="E50" s="90">
        <v>0.9</v>
      </c>
      <c r="F50" s="90">
        <f t="shared" si="7"/>
        <v>0.9</v>
      </c>
      <c r="G50" s="86" t="s">
        <v>8</v>
      </c>
      <c r="H50" s="7"/>
      <c r="I50" s="2"/>
      <c r="J50" s="2"/>
      <c r="K50" s="61"/>
      <c r="L50" s="76"/>
      <c r="M50" s="2"/>
      <c r="N50" s="10"/>
      <c r="O50" s="107"/>
      <c r="P50" s="233" t="s">
        <v>117</v>
      </c>
      <c r="Q50" s="231" t="s">
        <v>117</v>
      </c>
      <c r="S50" s="21">
        <f t="shared" si="8"/>
        <v>0</v>
      </c>
      <c r="T50" s="21">
        <f t="shared" si="9"/>
        <v>0.9</v>
      </c>
      <c r="U50" s="21">
        <f t="shared" si="6"/>
        <v>0</v>
      </c>
      <c r="V50" s="21">
        <f t="shared" si="10"/>
        <v>0</v>
      </c>
      <c r="W50" s="21"/>
      <c r="X50" s="21"/>
    </row>
    <row r="51" spans="2:24" x14ac:dyDescent="0.2">
      <c r="B51" s="271"/>
      <c r="C51" s="259"/>
      <c r="D51" s="89">
        <v>0.9</v>
      </c>
      <c r="E51" s="90">
        <v>1.97</v>
      </c>
      <c r="F51" s="90">
        <f t="shared" si="7"/>
        <v>1.0699999999999998</v>
      </c>
      <c r="G51" s="86" t="s">
        <v>10</v>
      </c>
      <c r="H51" s="7"/>
      <c r="I51" s="2"/>
      <c r="J51" s="2"/>
      <c r="K51" s="61"/>
      <c r="L51" s="76"/>
      <c r="M51" s="2"/>
      <c r="N51" s="10"/>
      <c r="O51" s="107"/>
      <c r="P51" s="234"/>
      <c r="Q51" s="235"/>
      <c r="S51" s="21">
        <f t="shared" si="8"/>
        <v>0</v>
      </c>
      <c r="T51" s="21">
        <f t="shared" si="9"/>
        <v>0</v>
      </c>
      <c r="U51" s="21">
        <f t="shared" si="6"/>
        <v>0</v>
      </c>
      <c r="V51" s="21">
        <f t="shared" si="10"/>
        <v>1.0699999999999998</v>
      </c>
      <c r="W51" s="21"/>
      <c r="X51" s="21"/>
    </row>
    <row r="52" spans="2:24" x14ac:dyDescent="0.2">
      <c r="B52" s="114">
        <v>6</v>
      </c>
      <c r="C52" s="119" t="s">
        <v>48</v>
      </c>
      <c r="D52" s="89">
        <v>0</v>
      </c>
      <c r="E52" s="90">
        <v>3</v>
      </c>
      <c r="F52" s="90">
        <f t="shared" si="7"/>
        <v>3</v>
      </c>
      <c r="G52" s="86" t="s">
        <v>8</v>
      </c>
      <c r="H52" s="7"/>
      <c r="I52" s="2"/>
      <c r="J52" s="2"/>
      <c r="K52" s="61"/>
      <c r="L52" s="76"/>
      <c r="M52" s="2"/>
      <c r="N52" s="10"/>
      <c r="O52" s="107"/>
      <c r="P52" s="131">
        <v>54620060362</v>
      </c>
      <c r="Q52" s="128">
        <v>54620060362</v>
      </c>
      <c r="S52" s="21">
        <f t="shared" si="8"/>
        <v>0</v>
      </c>
      <c r="T52" s="21">
        <f t="shared" si="9"/>
        <v>3</v>
      </c>
      <c r="U52" s="21">
        <f t="shared" si="6"/>
        <v>0</v>
      </c>
      <c r="V52" s="21">
        <f t="shared" si="10"/>
        <v>0</v>
      </c>
      <c r="W52" s="21"/>
      <c r="X52" s="21"/>
    </row>
    <row r="53" spans="2:24" x14ac:dyDescent="0.2">
      <c r="B53" s="114">
        <v>7</v>
      </c>
      <c r="C53" s="119" t="s">
        <v>49</v>
      </c>
      <c r="D53" s="89">
        <v>0</v>
      </c>
      <c r="E53" s="90">
        <v>1.3</v>
      </c>
      <c r="F53" s="90">
        <f t="shared" si="7"/>
        <v>1.3</v>
      </c>
      <c r="G53" s="86" t="s">
        <v>8</v>
      </c>
      <c r="H53" s="7"/>
      <c r="I53" s="2"/>
      <c r="J53" s="2"/>
      <c r="K53" s="61"/>
      <c r="L53" s="76"/>
      <c r="M53" s="2"/>
      <c r="N53" s="10"/>
      <c r="O53" s="107"/>
      <c r="P53" s="131">
        <v>54620060361</v>
      </c>
      <c r="Q53" s="128">
        <v>54620060361</v>
      </c>
      <c r="S53" s="21">
        <f t="shared" si="8"/>
        <v>0</v>
      </c>
      <c r="T53" s="21">
        <f t="shared" si="9"/>
        <v>1.3</v>
      </c>
      <c r="U53" s="21">
        <f t="shared" si="6"/>
        <v>0</v>
      </c>
      <c r="V53" s="21">
        <f t="shared" si="10"/>
        <v>0</v>
      </c>
      <c r="W53" s="21"/>
      <c r="X53" s="21"/>
    </row>
    <row r="54" spans="2:24" ht="13.5" customHeight="1" x14ac:dyDescent="0.2">
      <c r="B54" s="114">
        <v>8</v>
      </c>
      <c r="C54" s="119" t="s">
        <v>50</v>
      </c>
      <c r="D54" s="89">
        <v>0</v>
      </c>
      <c r="E54" s="90">
        <v>1.46</v>
      </c>
      <c r="F54" s="90">
        <f t="shared" si="7"/>
        <v>1.46</v>
      </c>
      <c r="G54" s="86" t="s">
        <v>8</v>
      </c>
      <c r="H54" s="7"/>
      <c r="I54" s="2"/>
      <c r="J54" s="2"/>
      <c r="K54" s="61"/>
      <c r="L54" s="76"/>
      <c r="M54" s="2"/>
      <c r="N54" s="10"/>
      <c r="O54" s="107"/>
      <c r="P54" s="131">
        <v>54620090129</v>
      </c>
      <c r="Q54" s="128">
        <v>54620090129</v>
      </c>
      <c r="S54" s="21">
        <f t="shared" si="8"/>
        <v>0</v>
      </c>
      <c r="T54" s="21">
        <f t="shared" si="9"/>
        <v>1.46</v>
      </c>
      <c r="U54" s="21">
        <f t="shared" si="6"/>
        <v>0</v>
      </c>
      <c r="V54" s="21">
        <f t="shared" si="10"/>
        <v>0</v>
      </c>
      <c r="W54" s="21"/>
      <c r="X54" s="21"/>
    </row>
    <row r="55" spans="2:24" ht="53.45" customHeight="1" x14ac:dyDescent="0.2">
      <c r="B55" s="270">
        <v>9</v>
      </c>
      <c r="C55" s="258" t="s">
        <v>51</v>
      </c>
      <c r="D55" s="89">
        <v>0</v>
      </c>
      <c r="E55" s="90">
        <v>0.27</v>
      </c>
      <c r="F55" s="90">
        <f t="shared" si="7"/>
        <v>0.27</v>
      </c>
      <c r="G55" s="86" t="s">
        <v>11</v>
      </c>
      <c r="H55" s="7"/>
      <c r="I55" s="2"/>
      <c r="J55" s="2"/>
      <c r="K55" s="61"/>
      <c r="L55" s="76"/>
      <c r="M55" s="2"/>
      <c r="N55" s="10"/>
      <c r="O55" s="107"/>
      <c r="P55" s="233" t="s">
        <v>182</v>
      </c>
      <c r="Q55" s="231" t="s">
        <v>107</v>
      </c>
      <c r="S55" s="21">
        <f t="shared" si="8"/>
        <v>0.27</v>
      </c>
      <c r="T55" s="21">
        <f t="shared" si="9"/>
        <v>0</v>
      </c>
      <c r="U55" s="21">
        <f t="shared" si="6"/>
        <v>0</v>
      </c>
      <c r="V55" s="21">
        <f t="shared" si="10"/>
        <v>0</v>
      </c>
      <c r="W55" s="21"/>
      <c r="X55" s="21"/>
    </row>
    <row r="56" spans="2:24" x14ac:dyDescent="0.2">
      <c r="B56" s="272"/>
      <c r="C56" s="273"/>
      <c r="D56" s="89">
        <v>0.27</v>
      </c>
      <c r="E56" s="90">
        <v>1.79</v>
      </c>
      <c r="F56" s="90">
        <f t="shared" si="7"/>
        <v>1.52</v>
      </c>
      <c r="G56" s="86" t="s">
        <v>8</v>
      </c>
      <c r="H56" s="7"/>
      <c r="I56" s="2"/>
      <c r="J56" s="2"/>
      <c r="K56" s="61"/>
      <c r="L56" s="76"/>
      <c r="M56" s="2"/>
      <c r="N56" s="10"/>
      <c r="O56" s="107"/>
      <c r="P56" s="269"/>
      <c r="Q56" s="274"/>
      <c r="S56" s="21">
        <f t="shared" si="8"/>
        <v>0</v>
      </c>
      <c r="T56" s="21">
        <f t="shared" si="9"/>
        <v>1.52</v>
      </c>
      <c r="U56" s="21">
        <f t="shared" si="6"/>
        <v>0</v>
      </c>
      <c r="V56" s="21">
        <f t="shared" si="10"/>
        <v>0</v>
      </c>
      <c r="W56" s="21"/>
      <c r="X56" s="21"/>
    </row>
    <row r="57" spans="2:24" x14ac:dyDescent="0.2">
      <c r="B57" s="271"/>
      <c r="C57" s="259"/>
      <c r="D57" s="89">
        <v>1.79</v>
      </c>
      <c r="E57" s="90">
        <v>2.2400000000000002</v>
      </c>
      <c r="F57" s="90">
        <f t="shared" si="7"/>
        <v>0.45000000000000018</v>
      </c>
      <c r="G57" s="86" t="s">
        <v>10</v>
      </c>
      <c r="H57" s="7"/>
      <c r="I57" s="2"/>
      <c r="J57" s="2"/>
      <c r="K57" s="61"/>
      <c r="L57" s="76"/>
      <c r="M57" s="2"/>
      <c r="N57" s="10"/>
      <c r="O57" s="107"/>
      <c r="P57" s="234"/>
      <c r="Q57" s="235"/>
      <c r="S57" s="21">
        <f t="shared" si="8"/>
        <v>0</v>
      </c>
      <c r="T57" s="21">
        <f t="shared" si="9"/>
        <v>0</v>
      </c>
      <c r="U57" s="21">
        <f t="shared" si="6"/>
        <v>0</v>
      </c>
      <c r="V57" s="21">
        <f t="shared" si="10"/>
        <v>0.45000000000000018</v>
      </c>
      <c r="W57" s="21"/>
      <c r="X57" s="21"/>
    </row>
    <row r="58" spans="2:24" s="150" customFormat="1" ht="54" customHeight="1" x14ac:dyDescent="0.2">
      <c r="B58" s="164">
        <v>10</v>
      </c>
      <c r="C58" s="171" t="s">
        <v>52</v>
      </c>
      <c r="D58" s="151">
        <v>0</v>
      </c>
      <c r="E58" s="152">
        <v>1.82</v>
      </c>
      <c r="F58" s="152">
        <f t="shared" si="7"/>
        <v>1.82</v>
      </c>
      <c r="G58" s="153" t="s">
        <v>10</v>
      </c>
      <c r="H58" s="154"/>
      <c r="I58" s="155"/>
      <c r="J58" s="155"/>
      <c r="K58" s="156"/>
      <c r="L58" s="157"/>
      <c r="M58" s="155"/>
      <c r="N58" s="158"/>
      <c r="O58" s="155"/>
      <c r="P58" s="159" t="s">
        <v>183</v>
      </c>
      <c r="Q58" s="160" t="s">
        <v>108</v>
      </c>
      <c r="S58" s="161">
        <f t="shared" si="8"/>
        <v>0</v>
      </c>
      <c r="T58" s="161">
        <f t="shared" si="9"/>
        <v>0</v>
      </c>
      <c r="U58" s="161">
        <f t="shared" si="6"/>
        <v>0</v>
      </c>
      <c r="V58" s="161">
        <f t="shared" si="10"/>
        <v>1.82</v>
      </c>
      <c r="W58" s="161"/>
      <c r="X58" s="161"/>
    </row>
    <row r="59" spans="2:24" x14ac:dyDescent="0.2">
      <c r="B59" s="114">
        <v>11</v>
      </c>
      <c r="C59" s="119" t="s">
        <v>53</v>
      </c>
      <c r="D59" s="89">
        <v>0</v>
      </c>
      <c r="E59" s="90">
        <v>0.62</v>
      </c>
      <c r="F59" s="90">
        <f t="shared" si="7"/>
        <v>0.62</v>
      </c>
      <c r="G59" s="86" t="s">
        <v>10</v>
      </c>
      <c r="H59" s="7"/>
      <c r="I59" s="2"/>
      <c r="J59" s="2"/>
      <c r="K59" s="61"/>
      <c r="L59" s="76"/>
      <c r="M59" s="2"/>
      <c r="N59" s="10"/>
      <c r="O59" s="107"/>
      <c r="P59" s="131">
        <v>54620090122</v>
      </c>
      <c r="Q59" s="128">
        <v>54620090122</v>
      </c>
      <c r="S59" s="21">
        <f t="shared" si="8"/>
        <v>0</v>
      </c>
      <c r="T59" s="21">
        <f t="shared" si="9"/>
        <v>0</v>
      </c>
      <c r="U59" s="21">
        <f t="shared" si="6"/>
        <v>0</v>
      </c>
      <c r="V59" s="21">
        <f t="shared" si="10"/>
        <v>0.62</v>
      </c>
      <c r="W59" s="21"/>
      <c r="X59" s="21"/>
    </row>
    <row r="60" spans="2:24" ht="25.5" x14ac:dyDescent="0.2">
      <c r="B60" s="114">
        <v>12</v>
      </c>
      <c r="C60" s="119" t="s">
        <v>152</v>
      </c>
      <c r="D60" s="89">
        <v>0</v>
      </c>
      <c r="E60" s="90">
        <v>2.34</v>
      </c>
      <c r="F60" s="90">
        <f t="shared" si="7"/>
        <v>2.34</v>
      </c>
      <c r="G60" s="86" t="s">
        <v>8</v>
      </c>
      <c r="H60" s="7"/>
      <c r="I60" s="2"/>
      <c r="J60" s="2"/>
      <c r="K60" s="61"/>
      <c r="L60" s="76"/>
      <c r="M60" s="2"/>
      <c r="N60" s="10"/>
      <c r="O60" s="107"/>
      <c r="P60" s="131">
        <v>54620030159</v>
      </c>
      <c r="Q60" s="128">
        <v>54620030159</v>
      </c>
      <c r="S60" s="21">
        <f t="shared" si="8"/>
        <v>0</v>
      </c>
      <c r="T60" s="21">
        <f t="shared" si="9"/>
        <v>2.34</v>
      </c>
      <c r="U60" s="21">
        <f t="shared" si="6"/>
        <v>0</v>
      </c>
      <c r="V60" s="21">
        <f t="shared" si="10"/>
        <v>0</v>
      </c>
      <c r="W60" s="21"/>
      <c r="X60" s="21"/>
    </row>
    <row r="61" spans="2:24" ht="25.5" x14ac:dyDescent="0.2">
      <c r="B61" s="114">
        <v>13</v>
      </c>
      <c r="C61" s="119" t="s">
        <v>153</v>
      </c>
      <c r="D61" s="89">
        <v>0</v>
      </c>
      <c r="E61" s="90">
        <v>0.92</v>
      </c>
      <c r="F61" s="90">
        <f t="shared" si="7"/>
        <v>0.92</v>
      </c>
      <c r="G61" s="86" t="s">
        <v>11</v>
      </c>
      <c r="H61" s="7"/>
      <c r="I61" s="2"/>
      <c r="J61" s="2"/>
      <c r="K61" s="61"/>
      <c r="L61" s="76"/>
      <c r="M61" s="2"/>
      <c r="N61" s="10"/>
      <c r="O61" s="107"/>
      <c r="P61" s="131">
        <v>54620030161</v>
      </c>
      <c r="Q61" s="128" t="s">
        <v>122</v>
      </c>
      <c r="S61" s="21">
        <f t="shared" si="8"/>
        <v>0.92</v>
      </c>
      <c r="T61" s="21">
        <f t="shared" si="9"/>
        <v>0</v>
      </c>
      <c r="U61" s="21">
        <f t="shared" si="6"/>
        <v>0</v>
      </c>
      <c r="V61" s="21">
        <f t="shared" si="10"/>
        <v>0</v>
      </c>
      <c r="W61" s="21"/>
      <c r="X61" s="21"/>
    </row>
    <row r="62" spans="2:24" x14ac:dyDescent="0.2">
      <c r="B62" s="114">
        <v>14</v>
      </c>
      <c r="C62" s="119" t="s">
        <v>54</v>
      </c>
      <c r="D62" s="89">
        <v>0</v>
      </c>
      <c r="E62" s="90">
        <v>1.0900000000000001</v>
      </c>
      <c r="F62" s="90">
        <f t="shared" si="7"/>
        <v>1.0900000000000001</v>
      </c>
      <c r="G62" s="86" t="s">
        <v>8</v>
      </c>
      <c r="H62" s="7"/>
      <c r="I62" s="2"/>
      <c r="J62" s="2"/>
      <c r="K62" s="61"/>
      <c r="L62" s="76"/>
      <c r="M62" s="2"/>
      <c r="N62" s="10"/>
      <c r="O62" s="107"/>
      <c r="P62" s="131">
        <v>54620030165</v>
      </c>
      <c r="Q62" s="128">
        <v>54620030165</v>
      </c>
      <c r="S62" s="21">
        <f t="shared" si="8"/>
        <v>0</v>
      </c>
      <c r="T62" s="21">
        <f t="shared" si="9"/>
        <v>1.0900000000000001</v>
      </c>
      <c r="U62" s="21">
        <f t="shared" si="6"/>
        <v>0</v>
      </c>
      <c r="V62" s="21">
        <f t="shared" si="10"/>
        <v>0</v>
      </c>
      <c r="W62" s="21"/>
      <c r="X62" s="21"/>
    </row>
    <row r="63" spans="2:24" x14ac:dyDescent="0.2">
      <c r="B63" s="114">
        <v>15</v>
      </c>
      <c r="C63" s="119" t="s">
        <v>55</v>
      </c>
      <c r="D63" s="89">
        <v>0</v>
      </c>
      <c r="E63" s="90">
        <v>1.18</v>
      </c>
      <c r="F63" s="90">
        <f t="shared" si="7"/>
        <v>1.18</v>
      </c>
      <c r="G63" s="86" t="s">
        <v>8</v>
      </c>
      <c r="H63" s="7"/>
      <c r="I63" s="2"/>
      <c r="J63" s="2"/>
      <c r="K63" s="61"/>
      <c r="L63" s="76"/>
      <c r="M63" s="2"/>
      <c r="N63" s="10"/>
      <c r="O63" s="107"/>
      <c r="P63" s="131">
        <v>54620030151</v>
      </c>
      <c r="Q63" s="128">
        <v>54620030151</v>
      </c>
      <c r="S63" s="21">
        <f t="shared" si="8"/>
        <v>0</v>
      </c>
      <c r="T63" s="21">
        <f t="shared" si="9"/>
        <v>1.18</v>
      </c>
      <c r="U63" s="21">
        <f t="shared" si="6"/>
        <v>0</v>
      </c>
      <c r="V63" s="21">
        <f t="shared" si="10"/>
        <v>0</v>
      </c>
      <c r="W63" s="21"/>
      <c r="X63" s="21"/>
    </row>
    <row r="64" spans="2:24" x14ac:dyDescent="0.2">
      <c r="B64" s="270">
        <v>16</v>
      </c>
      <c r="C64" s="258" t="s">
        <v>56</v>
      </c>
      <c r="D64" s="89">
        <v>0</v>
      </c>
      <c r="E64" s="90">
        <v>0.56000000000000005</v>
      </c>
      <c r="F64" s="90">
        <f t="shared" si="7"/>
        <v>0.56000000000000005</v>
      </c>
      <c r="G64" s="86" t="s">
        <v>8</v>
      </c>
      <c r="H64" s="7"/>
      <c r="I64" s="2"/>
      <c r="J64" s="2"/>
      <c r="K64" s="61"/>
      <c r="L64" s="76"/>
      <c r="M64" s="2"/>
      <c r="N64" s="10"/>
      <c r="O64" s="107"/>
      <c r="P64" s="279">
        <v>54620010047</v>
      </c>
      <c r="Q64" s="281">
        <v>54620030142</v>
      </c>
      <c r="S64" s="21">
        <f t="shared" si="8"/>
        <v>0</v>
      </c>
      <c r="T64" s="21">
        <f t="shared" si="9"/>
        <v>0.56000000000000005</v>
      </c>
      <c r="U64" s="21">
        <f t="shared" si="6"/>
        <v>0</v>
      </c>
      <c r="V64" s="21">
        <f t="shared" si="10"/>
        <v>0</v>
      </c>
      <c r="W64" s="21"/>
      <c r="X64" s="21"/>
    </row>
    <row r="65" spans="1:28" x14ac:dyDescent="0.2">
      <c r="B65" s="271"/>
      <c r="C65" s="259"/>
      <c r="D65" s="89">
        <v>0.56000000000000005</v>
      </c>
      <c r="E65" s="90">
        <v>1.21</v>
      </c>
      <c r="F65" s="90">
        <f t="shared" si="7"/>
        <v>0.64999999999999991</v>
      </c>
      <c r="G65" s="86" t="s">
        <v>8</v>
      </c>
      <c r="H65" s="7"/>
      <c r="I65" s="2"/>
      <c r="J65" s="2"/>
      <c r="K65" s="61"/>
      <c r="L65" s="76"/>
      <c r="M65" s="2"/>
      <c r="N65" s="10"/>
      <c r="O65" s="107"/>
      <c r="P65" s="280"/>
      <c r="Q65" s="282"/>
      <c r="S65" s="21">
        <f t="shared" si="8"/>
        <v>0</v>
      </c>
      <c r="T65" s="21">
        <f t="shared" si="9"/>
        <v>0.64999999999999991</v>
      </c>
      <c r="U65" s="21">
        <f t="shared" si="6"/>
        <v>0</v>
      </c>
      <c r="V65" s="21">
        <f t="shared" si="10"/>
        <v>0</v>
      </c>
      <c r="W65" s="21"/>
      <c r="X65" s="21"/>
    </row>
    <row r="66" spans="1:28" ht="27.6" customHeight="1" x14ac:dyDescent="0.2">
      <c r="B66" s="114">
        <v>17</v>
      </c>
      <c r="C66" s="119" t="s">
        <v>57</v>
      </c>
      <c r="D66" s="89">
        <v>0</v>
      </c>
      <c r="E66" s="90">
        <v>0.84</v>
      </c>
      <c r="F66" s="90">
        <f t="shared" si="7"/>
        <v>0.84</v>
      </c>
      <c r="G66" s="86" t="s">
        <v>10</v>
      </c>
      <c r="H66" s="7"/>
      <c r="I66" s="2"/>
      <c r="J66" s="2"/>
      <c r="K66" s="61"/>
      <c r="L66" s="76"/>
      <c r="M66" s="2"/>
      <c r="N66" s="10"/>
      <c r="O66" s="107"/>
      <c r="P66" s="131" t="s">
        <v>155</v>
      </c>
      <c r="Q66" s="128" t="s">
        <v>154</v>
      </c>
      <c r="S66" s="21">
        <f t="shared" si="8"/>
        <v>0</v>
      </c>
      <c r="T66" s="21">
        <f t="shared" si="9"/>
        <v>0</v>
      </c>
      <c r="U66" s="21">
        <f t="shared" si="6"/>
        <v>0</v>
      </c>
      <c r="V66" s="21">
        <f t="shared" si="10"/>
        <v>0.84</v>
      </c>
      <c r="W66" s="21"/>
      <c r="X66" s="21"/>
    </row>
    <row r="67" spans="1:28" x14ac:dyDescent="0.2">
      <c r="B67" s="270">
        <v>18</v>
      </c>
      <c r="C67" s="258" t="s">
        <v>58</v>
      </c>
      <c r="D67" s="89">
        <v>0</v>
      </c>
      <c r="E67" s="90">
        <v>0.74</v>
      </c>
      <c r="F67" s="90">
        <f t="shared" si="7"/>
        <v>0.74</v>
      </c>
      <c r="G67" s="86" t="s">
        <v>8</v>
      </c>
      <c r="H67" s="7"/>
      <c r="I67" s="2"/>
      <c r="J67" s="2"/>
      <c r="K67" s="61"/>
      <c r="L67" s="76"/>
      <c r="M67" s="2"/>
      <c r="N67" s="10"/>
      <c r="O67" s="107"/>
      <c r="P67" s="131">
        <v>54620100948</v>
      </c>
      <c r="Q67" s="130">
        <v>54620100948</v>
      </c>
      <c r="S67" s="21">
        <f t="shared" si="8"/>
        <v>0</v>
      </c>
      <c r="T67" s="21">
        <f t="shared" si="9"/>
        <v>0.74</v>
      </c>
      <c r="U67" s="21">
        <f t="shared" si="6"/>
        <v>0</v>
      </c>
      <c r="V67" s="21">
        <f t="shared" si="10"/>
        <v>0</v>
      </c>
      <c r="W67" s="21"/>
      <c r="X67" s="21"/>
    </row>
    <row r="68" spans="1:28" x14ac:dyDescent="0.2">
      <c r="B68" s="271"/>
      <c r="C68" s="259"/>
      <c r="D68" s="89">
        <v>0.74</v>
      </c>
      <c r="E68" s="90">
        <v>0.94</v>
      </c>
      <c r="F68" s="90">
        <f t="shared" si="7"/>
        <v>0.19999999999999996</v>
      </c>
      <c r="G68" s="86" t="s">
        <v>10</v>
      </c>
      <c r="H68" s="7"/>
      <c r="I68" s="2"/>
      <c r="J68" s="2"/>
      <c r="K68" s="61"/>
      <c r="L68" s="76"/>
      <c r="M68" s="2"/>
      <c r="N68" s="10"/>
      <c r="O68" s="107"/>
      <c r="P68" s="131">
        <v>54620100948</v>
      </c>
      <c r="Q68" s="130">
        <v>54620100948</v>
      </c>
      <c r="S68" s="21">
        <f t="shared" si="8"/>
        <v>0</v>
      </c>
      <c r="T68" s="21">
        <f t="shared" si="9"/>
        <v>0</v>
      </c>
      <c r="U68" s="21">
        <f t="shared" si="6"/>
        <v>0</v>
      </c>
      <c r="V68" s="21">
        <f t="shared" si="10"/>
        <v>0.19999999999999996</v>
      </c>
      <c r="W68" s="21"/>
      <c r="X68" s="21"/>
    </row>
    <row r="69" spans="1:28" ht="80.099999999999994" customHeight="1" x14ac:dyDescent="0.2">
      <c r="B69" s="114">
        <v>19</v>
      </c>
      <c r="C69" s="119" t="s">
        <v>59</v>
      </c>
      <c r="D69" s="89">
        <v>0.23</v>
      </c>
      <c r="E69" s="90">
        <v>0.56999999999999995</v>
      </c>
      <c r="F69" s="90">
        <f t="shared" si="7"/>
        <v>0.33999999999999997</v>
      </c>
      <c r="G69" s="86" t="s">
        <v>10</v>
      </c>
      <c r="H69" s="7"/>
      <c r="I69" s="2"/>
      <c r="J69" s="2"/>
      <c r="K69" s="61"/>
      <c r="L69" s="76"/>
      <c r="M69" s="2"/>
      <c r="N69" s="10"/>
      <c r="O69" s="107"/>
      <c r="P69" s="131" t="s">
        <v>184</v>
      </c>
      <c r="Q69" s="130" t="s">
        <v>185</v>
      </c>
      <c r="S69" s="21">
        <f t="shared" si="8"/>
        <v>0</v>
      </c>
      <c r="T69" s="21">
        <f t="shared" si="9"/>
        <v>0</v>
      </c>
      <c r="U69" s="21">
        <f t="shared" si="6"/>
        <v>0</v>
      </c>
      <c r="V69" s="21">
        <f t="shared" si="10"/>
        <v>0.33999999999999997</v>
      </c>
      <c r="W69" s="21"/>
      <c r="X69" s="21"/>
    </row>
    <row r="70" spans="1:28" s="123" customFormat="1" x14ac:dyDescent="0.2">
      <c r="A70" s="150"/>
      <c r="B70" s="289">
        <v>20</v>
      </c>
      <c r="C70" s="291" t="s">
        <v>126</v>
      </c>
      <c r="D70" s="183">
        <v>0</v>
      </c>
      <c r="E70" s="152">
        <v>0.02</v>
      </c>
      <c r="F70" s="152">
        <f t="shared" si="7"/>
        <v>0.02</v>
      </c>
      <c r="G70" s="184" t="s">
        <v>11</v>
      </c>
      <c r="H70" s="185"/>
      <c r="I70" s="155"/>
      <c r="J70" s="155"/>
      <c r="K70" s="156"/>
      <c r="L70" s="157"/>
      <c r="M70" s="155"/>
      <c r="N70" s="158"/>
      <c r="O70" s="155"/>
      <c r="P70" s="287">
        <v>54620040063</v>
      </c>
      <c r="Q70" s="285">
        <v>54620040061</v>
      </c>
      <c r="R70" s="150"/>
      <c r="S70" s="161">
        <f t="shared" si="8"/>
        <v>0.02</v>
      </c>
      <c r="T70" s="161">
        <f t="shared" si="9"/>
        <v>0</v>
      </c>
      <c r="U70" s="161">
        <f t="shared" si="6"/>
        <v>0</v>
      </c>
      <c r="V70" s="161">
        <f t="shared" si="10"/>
        <v>0</v>
      </c>
      <c r="W70" s="161"/>
      <c r="X70" s="161"/>
      <c r="Y70" s="150"/>
      <c r="Z70" s="150"/>
      <c r="AA70" s="150"/>
      <c r="AB70" s="150"/>
    </row>
    <row r="71" spans="1:28" s="123" customFormat="1" ht="13.5" thickBot="1" x14ac:dyDescent="0.25">
      <c r="A71" s="150"/>
      <c r="B71" s="290"/>
      <c r="C71" s="292"/>
      <c r="D71" s="186">
        <v>0.02</v>
      </c>
      <c r="E71" s="187">
        <v>0.57399999999999995</v>
      </c>
      <c r="F71" s="188">
        <f>E71-D71</f>
        <v>0.55399999999999994</v>
      </c>
      <c r="G71" s="189" t="s">
        <v>8</v>
      </c>
      <c r="H71" s="190"/>
      <c r="I71" s="191"/>
      <c r="J71" s="191"/>
      <c r="K71" s="192"/>
      <c r="L71" s="193"/>
      <c r="M71" s="191"/>
      <c r="N71" s="194"/>
      <c r="O71" s="195"/>
      <c r="P71" s="288"/>
      <c r="Q71" s="286"/>
      <c r="R71" s="150"/>
      <c r="S71" s="161">
        <f>IF(G71=S$11,F71,0)</f>
        <v>0</v>
      </c>
      <c r="T71" s="196">
        <f>IF(G71=T$11,F71,0)</f>
        <v>0.55399999999999994</v>
      </c>
      <c r="U71" s="161">
        <f>IF(G71=U$11,F71,0)</f>
        <v>0</v>
      </c>
      <c r="V71" s="161">
        <f>IF(G71=V$11,F71,0)</f>
        <v>0</v>
      </c>
      <c r="W71" s="161"/>
      <c r="X71" s="161"/>
      <c r="Y71" s="150"/>
      <c r="Z71" s="150"/>
      <c r="AA71" s="150"/>
      <c r="AB71" s="150"/>
    </row>
    <row r="72" spans="1:28" ht="14.25" thickTop="1" thickBot="1" x14ac:dyDescent="0.25">
      <c r="B72" s="162">
        <f>COUNTA(B45:B70)</f>
        <v>20</v>
      </c>
      <c r="C72" s="169" t="s">
        <v>105</v>
      </c>
      <c r="D72" s="175"/>
      <c r="E72" s="175"/>
      <c r="F72" s="72">
        <f>SUM(F45:F71)</f>
        <v>33.414000000000009</v>
      </c>
      <c r="G72" s="176"/>
      <c r="H72" s="13">
        <f>COUNTA(H45:H71)</f>
        <v>0</v>
      </c>
      <c r="J72" s="16"/>
      <c r="K72" s="75">
        <f>SUM(K45:K71)</f>
        <v>0</v>
      </c>
      <c r="L72" s="46">
        <f>SUM(L45:L71)</f>
        <v>0</v>
      </c>
      <c r="S72" s="22">
        <f t="shared" ref="S72:X72" si="11">SUM(S45:S71)</f>
        <v>1.21</v>
      </c>
      <c r="T72" s="84">
        <f t="shared" si="11"/>
        <v>26.563999999999993</v>
      </c>
      <c r="U72" s="22">
        <f t="shared" si="11"/>
        <v>0</v>
      </c>
      <c r="V72" s="22">
        <f t="shared" si="11"/>
        <v>5.64</v>
      </c>
      <c r="W72" s="22">
        <f t="shared" si="11"/>
        <v>0</v>
      </c>
      <c r="X72" s="22">
        <f t="shared" si="11"/>
        <v>0</v>
      </c>
      <c r="Y72" s="62"/>
    </row>
    <row r="73" spans="1:28" x14ac:dyDescent="0.2">
      <c r="B73" s="163" t="s">
        <v>6</v>
      </c>
      <c r="C73" s="170" t="s">
        <v>7</v>
      </c>
      <c r="D73" s="175"/>
      <c r="E73" s="175"/>
      <c r="F73" s="71">
        <f>S72</f>
        <v>1.21</v>
      </c>
      <c r="G73" s="19"/>
      <c r="H73" s="17" t="s">
        <v>6</v>
      </c>
      <c r="J73" s="16"/>
      <c r="K73" s="16"/>
      <c r="L73" s="16"/>
      <c r="S73" s="18"/>
      <c r="T73" s="18"/>
      <c r="U73" s="18"/>
      <c r="V73" s="18"/>
      <c r="W73" s="18"/>
      <c r="X73" s="18"/>
    </row>
    <row r="74" spans="1:28" x14ac:dyDescent="0.2">
      <c r="B74" s="163"/>
      <c r="C74" s="170" t="s">
        <v>8</v>
      </c>
      <c r="D74" s="175"/>
      <c r="E74" s="175"/>
      <c r="F74" s="71">
        <f>T72</f>
        <v>26.563999999999993</v>
      </c>
      <c r="G74" s="19"/>
      <c r="H74" s="16"/>
      <c r="J74" s="16"/>
      <c r="K74" s="16"/>
      <c r="L74" s="16"/>
      <c r="S74" s="18"/>
      <c r="T74" s="18"/>
      <c r="U74" s="18"/>
      <c r="V74" s="18"/>
      <c r="W74" s="18"/>
      <c r="X74" s="18"/>
    </row>
    <row r="75" spans="1:28" x14ac:dyDescent="0.2">
      <c r="B75" s="163"/>
      <c r="C75" s="170" t="s">
        <v>9</v>
      </c>
      <c r="D75" s="175"/>
      <c r="E75" s="175"/>
      <c r="F75" s="71">
        <f>U72</f>
        <v>0</v>
      </c>
      <c r="G75" s="19"/>
      <c r="H75" s="17"/>
      <c r="I75" s="17"/>
      <c r="J75" s="17"/>
      <c r="K75" s="17"/>
      <c r="L75" s="17"/>
    </row>
    <row r="76" spans="1:28" x14ac:dyDescent="0.2">
      <c r="C76" s="32" t="s">
        <v>10</v>
      </c>
      <c r="D76" s="175"/>
      <c r="E76" s="175"/>
      <c r="F76" s="71">
        <f>V72</f>
        <v>5.64</v>
      </c>
      <c r="G76" s="19"/>
    </row>
    <row r="77" spans="1:28" s="110" customFormat="1" x14ac:dyDescent="0.2">
      <c r="C77" s="32"/>
      <c r="D77" s="175"/>
      <c r="E77" s="175"/>
      <c r="F77" s="71"/>
      <c r="G77" s="19"/>
      <c r="P77" s="55"/>
      <c r="Q77" s="55"/>
    </row>
    <row r="78" spans="1:28" x14ac:dyDescent="0.2">
      <c r="F78" s="18"/>
      <c r="G78" s="19"/>
    </row>
    <row r="79" spans="1:28" ht="15" x14ac:dyDescent="0.2">
      <c r="B79" s="265" t="s">
        <v>200</v>
      </c>
      <c r="C79" s="265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146"/>
    </row>
    <row r="80" spans="1:28" ht="13.5" thickBot="1" x14ac:dyDescent="0.25">
      <c r="F80" s="18"/>
      <c r="G80" s="19"/>
    </row>
    <row r="81" spans="2:24" ht="14.1" customHeight="1" thickTop="1" x14ac:dyDescent="0.2">
      <c r="B81" s="266" t="s">
        <v>130</v>
      </c>
      <c r="C81" s="252" t="s">
        <v>1</v>
      </c>
      <c r="D81" s="255" t="s">
        <v>2</v>
      </c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7"/>
      <c r="P81" s="225" t="s">
        <v>142</v>
      </c>
      <c r="Q81" s="226"/>
    </row>
    <row r="82" spans="2:24" ht="13.5" customHeight="1" x14ac:dyDescent="0.2">
      <c r="B82" s="267"/>
      <c r="C82" s="253"/>
      <c r="D82" s="243" t="s">
        <v>128</v>
      </c>
      <c r="E82" s="244"/>
      <c r="F82" s="244"/>
      <c r="G82" s="245"/>
      <c r="H82" s="223" t="s">
        <v>135</v>
      </c>
      <c r="I82" s="223"/>
      <c r="J82" s="223"/>
      <c r="K82" s="223"/>
      <c r="L82" s="223"/>
      <c r="M82" s="223"/>
      <c r="N82" s="223"/>
      <c r="O82" s="223" t="s">
        <v>140</v>
      </c>
      <c r="P82" s="227"/>
      <c r="Q82" s="228"/>
    </row>
    <row r="83" spans="2:24" ht="12.95" customHeight="1" x14ac:dyDescent="0.2">
      <c r="B83" s="267"/>
      <c r="C83" s="253"/>
      <c r="D83" s="247" t="s">
        <v>129</v>
      </c>
      <c r="E83" s="248"/>
      <c r="F83" s="248" t="s">
        <v>131</v>
      </c>
      <c r="G83" s="250" t="s">
        <v>132</v>
      </c>
      <c r="H83" s="223" t="s">
        <v>133</v>
      </c>
      <c r="I83" s="223" t="s">
        <v>134</v>
      </c>
      <c r="J83" s="223"/>
      <c r="K83" s="223" t="s">
        <v>136</v>
      </c>
      <c r="L83" s="223" t="s">
        <v>137</v>
      </c>
      <c r="M83" s="223" t="s">
        <v>138</v>
      </c>
      <c r="N83" s="223" t="s">
        <v>139</v>
      </c>
      <c r="O83" s="223"/>
      <c r="P83" s="229" t="s">
        <v>141</v>
      </c>
      <c r="Q83" s="231" t="s">
        <v>143</v>
      </c>
    </row>
    <row r="84" spans="2:24" ht="54" customHeight="1" thickBot="1" x14ac:dyDescent="0.25">
      <c r="B84" s="268"/>
      <c r="C84" s="254"/>
      <c r="D84" s="102" t="s">
        <v>4</v>
      </c>
      <c r="E84" s="112" t="s">
        <v>5</v>
      </c>
      <c r="F84" s="249"/>
      <c r="G84" s="251"/>
      <c r="H84" s="224"/>
      <c r="I84" s="117" t="s">
        <v>0</v>
      </c>
      <c r="J84" s="117" t="s">
        <v>187</v>
      </c>
      <c r="K84" s="224"/>
      <c r="L84" s="224"/>
      <c r="M84" s="224"/>
      <c r="N84" s="224"/>
      <c r="O84" s="224"/>
      <c r="P84" s="230"/>
      <c r="Q84" s="232"/>
      <c r="S84" s="221" t="s">
        <v>3</v>
      </c>
      <c r="T84" s="221"/>
      <c r="U84" s="221"/>
      <c r="V84" s="221"/>
      <c r="W84" s="221"/>
      <c r="X84" s="221"/>
    </row>
    <row r="85" spans="2:24" s="110" customFormat="1" ht="14.25" thickTop="1" thickBot="1" x14ac:dyDescent="0.25">
      <c r="B85" s="4">
        <v>1</v>
      </c>
      <c r="C85" s="139">
        <v>2</v>
      </c>
      <c r="D85" s="37">
        <v>3</v>
      </c>
      <c r="E85" s="38">
        <v>4</v>
      </c>
      <c r="F85" s="38">
        <v>5</v>
      </c>
      <c r="G85" s="36">
        <v>6</v>
      </c>
      <c r="H85" s="6">
        <v>7</v>
      </c>
      <c r="I85" s="3">
        <v>8</v>
      </c>
      <c r="J85" s="3">
        <v>9</v>
      </c>
      <c r="K85" s="3">
        <v>10</v>
      </c>
      <c r="L85" s="3">
        <v>11</v>
      </c>
      <c r="M85" s="3">
        <v>12</v>
      </c>
      <c r="N85" s="9">
        <v>13</v>
      </c>
      <c r="O85" s="129">
        <v>14</v>
      </c>
      <c r="P85" s="144">
        <v>15</v>
      </c>
      <c r="Q85" s="143">
        <v>16</v>
      </c>
      <c r="S85" s="111" t="s">
        <v>11</v>
      </c>
      <c r="T85" s="111" t="s">
        <v>8</v>
      </c>
      <c r="U85" s="111" t="s">
        <v>9</v>
      </c>
      <c r="V85" s="111" t="s">
        <v>10</v>
      </c>
      <c r="W85" s="111" t="s">
        <v>127</v>
      </c>
      <c r="X85" s="111"/>
    </row>
    <row r="86" spans="2:24" ht="13.5" thickTop="1" x14ac:dyDescent="0.2">
      <c r="B86" s="114">
        <v>1</v>
      </c>
      <c r="C86" s="118" t="s">
        <v>60</v>
      </c>
      <c r="D86" s="89">
        <v>0</v>
      </c>
      <c r="E86" s="90">
        <v>0.3</v>
      </c>
      <c r="F86" s="90">
        <f>E86-D86</f>
        <v>0.3</v>
      </c>
      <c r="G86" s="95" t="s">
        <v>10</v>
      </c>
      <c r="H86" s="7"/>
      <c r="I86" s="2"/>
      <c r="J86" s="2"/>
      <c r="K86" s="61"/>
      <c r="L86" s="76"/>
      <c r="M86" s="2"/>
      <c r="N86" s="106"/>
      <c r="O86" s="145"/>
      <c r="P86" s="133">
        <v>54620090120</v>
      </c>
      <c r="Q86" s="128">
        <v>54620090120</v>
      </c>
      <c r="S86" s="21">
        <f>IF(G86=S$11,F86,0)</f>
        <v>0</v>
      </c>
      <c r="T86" s="21">
        <f>IF(G86=T$11,F86,0)</f>
        <v>0</v>
      </c>
      <c r="U86" s="21">
        <f>IF(G86=U$11,F86,0)</f>
        <v>0</v>
      </c>
      <c r="V86" s="21">
        <f>IF(G86=V$11,F86,0)</f>
        <v>0.3</v>
      </c>
      <c r="W86" s="21"/>
      <c r="X86" s="21"/>
    </row>
    <row r="87" spans="2:24" ht="96.6" customHeight="1" x14ac:dyDescent="0.2">
      <c r="B87" s="165">
        <v>2</v>
      </c>
      <c r="C87" s="172" t="s">
        <v>61</v>
      </c>
      <c r="D87" s="89">
        <v>0</v>
      </c>
      <c r="E87" s="90">
        <v>0.78</v>
      </c>
      <c r="F87" s="90">
        <f t="shared" ref="F87:F129" si="12">E87-D87</f>
        <v>0.78</v>
      </c>
      <c r="G87" s="86" t="s">
        <v>8</v>
      </c>
      <c r="H87" s="7"/>
      <c r="I87" s="2"/>
      <c r="J87" s="2"/>
      <c r="K87" s="61"/>
      <c r="L87" s="76"/>
      <c r="M87" s="2"/>
      <c r="N87" s="107"/>
      <c r="O87" s="107"/>
      <c r="P87" s="141" t="s">
        <v>157</v>
      </c>
      <c r="Q87" s="173" t="s">
        <v>156</v>
      </c>
      <c r="S87" s="21">
        <f t="shared" ref="S87:S131" si="13">IF(G87=S$11,F87,0)</f>
        <v>0</v>
      </c>
      <c r="T87" s="21">
        <f t="shared" ref="T87:T131" si="14">IF(G87=T$11,F87,0)</f>
        <v>0.78</v>
      </c>
      <c r="U87" s="21">
        <f t="shared" ref="U87:U131" si="15">IF(G87=U$11,F87,0)</f>
        <v>0</v>
      </c>
      <c r="V87" s="21">
        <f t="shared" ref="V87:V131" si="16">IF(G87=V$11,F87,0)</f>
        <v>0</v>
      </c>
      <c r="W87" s="21"/>
      <c r="X87" s="21"/>
    </row>
    <row r="88" spans="2:24" ht="55.5" customHeight="1" x14ac:dyDescent="0.2">
      <c r="B88" s="114">
        <v>3</v>
      </c>
      <c r="C88" s="119" t="s">
        <v>62</v>
      </c>
      <c r="D88" s="89">
        <v>0</v>
      </c>
      <c r="E88" s="90">
        <v>0.28999999999999998</v>
      </c>
      <c r="F88" s="90">
        <f>E88-D88</f>
        <v>0.28999999999999998</v>
      </c>
      <c r="G88" s="86" t="s">
        <v>11</v>
      </c>
      <c r="H88" s="7"/>
      <c r="I88" s="2"/>
      <c r="J88" s="2"/>
      <c r="K88" s="61"/>
      <c r="L88" s="76"/>
      <c r="M88" s="2"/>
      <c r="N88" s="107"/>
      <c r="O88" s="107"/>
      <c r="P88" s="138" t="s">
        <v>158</v>
      </c>
      <c r="Q88" s="149" t="s">
        <v>159</v>
      </c>
      <c r="S88" s="21">
        <f t="shared" si="13"/>
        <v>0.28999999999999998</v>
      </c>
      <c r="T88" s="21">
        <f t="shared" si="14"/>
        <v>0</v>
      </c>
      <c r="U88" s="21">
        <f t="shared" si="15"/>
        <v>0</v>
      </c>
      <c r="V88" s="21">
        <f t="shared" si="16"/>
        <v>0</v>
      </c>
      <c r="W88" s="21"/>
      <c r="X88" s="21"/>
    </row>
    <row r="89" spans="2:24" ht="68.45" customHeight="1" x14ac:dyDescent="0.2">
      <c r="B89" s="114">
        <v>4</v>
      </c>
      <c r="C89" s="119" t="s">
        <v>63</v>
      </c>
      <c r="D89" s="89">
        <v>0</v>
      </c>
      <c r="E89" s="90">
        <v>0.56000000000000005</v>
      </c>
      <c r="F89" s="90">
        <f t="shared" si="12"/>
        <v>0.56000000000000005</v>
      </c>
      <c r="G89" s="86" t="s">
        <v>8</v>
      </c>
      <c r="H89" s="7"/>
      <c r="I89" s="2"/>
      <c r="J89" s="2"/>
      <c r="K89" s="61"/>
      <c r="L89" s="76"/>
      <c r="M89" s="2"/>
      <c r="N89" s="10"/>
      <c r="O89" s="10"/>
      <c r="P89" s="141" t="s">
        <v>160</v>
      </c>
      <c r="Q89" s="173" t="s">
        <v>146</v>
      </c>
      <c r="S89" s="21">
        <f t="shared" si="13"/>
        <v>0</v>
      </c>
      <c r="T89" s="21">
        <f t="shared" si="14"/>
        <v>0.56000000000000005</v>
      </c>
      <c r="U89" s="21">
        <f t="shared" si="15"/>
        <v>0</v>
      </c>
      <c r="V89" s="21">
        <f t="shared" si="16"/>
        <v>0</v>
      </c>
      <c r="W89" s="21"/>
      <c r="X89" s="21"/>
    </row>
    <row r="90" spans="2:24" x14ac:dyDescent="0.2">
      <c r="B90" s="114">
        <v>5</v>
      </c>
      <c r="C90" s="119" t="s">
        <v>64</v>
      </c>
      <c r="D90" s="89">
        <v>0</v>
      </c>
      <c r="E90" s="90">
        <v>0.35</v>
      </c>
      <c r="F90" s="90">
        <f t="shared" si="12"/>
        <v>0.35</v>
      </c>
      <c r="G90" s="86" t="s">
        <v>10</v>
      </c>
      <c r="H90" s="7"/>
      <c r="I90" s="2"/>
      <c r="J90" s="2"/>
      <c r="K90" s="61"/>
      <c r="L90" s="76"/>
      <c r="M90" s="2"/>
      <c r="N90" s="10"/>
      <c r="O90" s="107"/>
      <c r="P90" s="131">
        <v>54620010062</v>
      </c>
      <c r="Q90" s="128">
        <v>54620010062</v>
      </c>
      <c r="S90" s="21">
        <f t="shared" si="13"/>
        <v>0</v>
      </c>
      <c r="T90" s="21">
        <f t="shared" si="14"/>
        <v>0</v>
      </c>
      <c r="U90" s="21">
        <f t="shared" si="15"/>
        <v>0</v>
      </c>
      <c r="V90" s="21">
        <f t="shared" si="16"/>
        <v>0.35</v>
      </c>
      <c r="W90" s="21"/>
      <c r="X90" s="21"/>
    </row>
    <row r="91" spans="2:24" ht="25.5" x14ac:dyDescent="0.2">
      <c r="B91" s="114">
        <v>6</v>
      </c>
      <c r="C91" s="119" t="s">
        <v>65</v>
      </c>
      <c r="D91" s="89">
        <v>0</v>
      </c>
      <c r="E91" s="90">
        <v>0.08</v>
      </c>
      <c r="F91" s="90">
        <f t="shared" si="12"/>
        <v>0.08</v>
      </c>
      <c r="G91" s="86" t="s">
        <v>8</v>
      </c>
      <c r="H91" s="7"/>
      <c r="I91" s="2"/>
      <c r="J91" s="2"/>
      <c r="K91" s="61"/>
      <c r="L91" s="76"/>
      <c r="M91" s="2"/>
      <c r="N91" s="10"/>
      <c r="O91" s="107"/>
      <c r="P91" s="131">
        <v>54620010063</v>
      </c>
      <c r="Q91" s="128">
        <v>54620010063</v>
      </c>
      <c r="S91" s="21">
        <f t="shared" si="13"/>
        <v>0</v>
      </c>
      <c r="T91" s="21">
        <f t="shared" si="14"/>
        <v>0.08</v>
      </c>
      <c r="U91" s="21">
        <f t="shared" si="15"/>
        <v>0</v>
      </c>
      <c r="V91" s="21">
        <f t="shared" si="16"/>
        <v>0</v>
      </c>
      <c r="W91" s="21"/>
      <c r="X91" s="21"/>
    </row>
    <row r="92" spans="2:24" ht="25.5" x14ac:dyDescent="0.2">
      <c r="B92" s="114">
        <v>7</v>
      </c>
      <c r="C92" s="119" t="s">
        <v>66</v>
      </c>
      <c r="D92" s="89">
        <v>0</v>
      </c>
      <c r="E92" s="90">
        <v>0.14000000000000001</v>
      </c>
      <c r="F92" s="90">
        <f t="shared" si="12"/>
        <v>0.14000000000000001</v>
      </c>
      <c r="G92" s="86" t="s">
        <v>8</v>
      </c>
      <c r="H92" s="7"/>
      <c r="I92" s="2"/>
      <c r="J92" s="2"/>
      <c r="K92" s="61"/>
      <c r="L92" s="76"/>
      <c r="M92" s="2"/>
      <c r="N92" s="10"/>
      <c r="O92" s="107"/>
      <c r="P92" s="131">
        <v>54620010064</v>
      </c>
      <c r="Q92" s="128">
        <v>54620010064</v>
      </c>
      <c r="S92" s="21">
        <f t="shared" si="13"/>
        <v>0</v>
      </c>
      <c r="T92" s="21">
        <f t="shared" si="14"/>
        <v>0.14000000000000001</v>
      </c>
      <c r="U92" s="21">
        <f t="shared" si="15"/>
        <v>0</v>
      </c>
      <c r="V92" s="21">
        <f t="shared" si="16"/>
        <v>0</v>
      </c>
      <c r="W92" s="21"/>
      <c r="X92" s="21"/>
    </row>
    <row r="93" spans="2:24" ht="15.6" customHeight="1" x14ac:dyDescent="0.2">
      <c r="B93" s="270">
        <v>8</v>
      </c>
      <c r="C93" s="258" t="s">
        <v>67</v>
      </c>
      <c r="D93" s="89">
        <v>0</v>
      </c>
      <c r="E93" s="90">
        <v>0.09</v>
      </c>
      <c r="F93" s="90">
        <f t="shared" si="12"/>
        <v>0.09</v>
      </c>
      <c r="G93" s="86" t="s">
        <v>11</v>
      </c>
      <c r="H93" s="7"/>
      <c r="I93" s="2"/>
      <c r="J93" s="2"/>
      <c r="K93" s="61"/>
      <c r="L93" s="76"/>
      <c r="M93" s="2"/>
      <c r="N93" s="10"/>
      <c r="O93" s="107"/>
      <c r="P93" s="233" t="s">
        <v>161</v>
      </c>
      <c r="Q93" s="231" t="s">
        <v>121</v>
      </c>
      <c r="S93" s="21">
        <f t="shared" si="13"/>
        <v>0.09</v>
      </c>
      <c r="T93" s="21">
        <f t="shared" si="14"/>
        <v>0</v>
      </c>
      <c r="U93" s="21">
        <f t="shared" si="15"/>
        <v>0</v>
      </c>
      <c r="V93" s="21">
        <f t="shared" si="16"/>
        <v>0</v>
      </c>
      <c r="W93" s="21"/>
      <c r="X93" s="21"/>
    </row>
    <row r="94" spans="2:24" x14ac:dyDescent="0.2">
      <c r="B94" s="271"/>
      <c r="C94" s="259"/>
      <c r="D94" s="89">
        <v>0.09</v>
      </c>
      <c r="E94" s="90">
        <v>0.25</v>
      </c>
      <c r="F94" s="90">
        <f t="shared" si="12"/>
        <v>0.16</v>
      </c>
      <c r="G94" s="86" t="s">
        <v>8</v>
      </c>
      <c r="H94" s="7"/>
      <c r="I94" s="2"/>
      <c r="J94" s="2"/>
      <c r="K94" s="61"/>
      <c r="L94" s="76"/>
      <c r="M94" s="2"/>
      <c r="N94" s="10"/>
      <c r="O94" s="107"/>
      <c r="P94" s="234"/>
      <c r="Q94" s="235"/>
      <c r="S94" s="21">
        <f t="shared" si="13"/>
        <v>0</v>
      </c>
      <c r="T94" s="21">
        <f t="shared" si="14"/>
        <v>0.16</v>
      </c>
      <c r="U94" s="21">
        <f t="shared" si="15"/>
        <v>0</v>
      </c>
      <c r="V94" s="21">
        <f t="shared" si="16"/>
        <v>0</v>
      </c>
      <c r="W94" s="21"/>
      <c r="X94" s="21"/>
    </row>
    <row r="95" spans="2:24" ht="42.6" customHeight="1" x14ac:dyDescent="0.2">
      <c r="B95" s="114">
        <v>9</v>
      </c>
      <c r="C95" s="119" t="s">
        <v>68</v>
      </c>
      <c r="D95" s="89">
        <v>0</v>
      </c>
      <c r="E95" s="90">
        <v>0.91</v>
      </c>
      <c r="F95" s="90">
        <f t="shared" si="12"/>
        <v>0.91</v>
      </c>
      <c r="G95" s="86" t="s">
        <v>10</v>
      </c>
      <c r="H95" s="7"/>
      <c r="I95" s="2"/>
      <c r="J95" s="2"/>
      <c r="K95" s="61"/>
      <c r="L95" s="76"/>
      <c r="M95" s="2"/>
      <c r="N95" s="10"/>
      <c r="O95" s="107"/>
      <c r="P95" s="131" t="s">
        <v>147</v>
      </c>
      <c r="Q95" s="128" t="s">
        <v>147</v>
      </c>
      <c r="S95" s="21">
        <f t="shared" si="13"/>
        <v>0</v>
      </c>
      <c r="T95" s="21">
        <f t="shared" si="14"/>
        <v>0</v>
      </c>
      <c r="U95" s="21">
        <f t="shared" si="15"/>
        <v>0</v>
      </c>
      <c r="V95" s="21">
        <f t="shared" si="16"/>
        <v>0.91</v>
      </c>
      <c r="W95" s="21"/>
      <c r="X95" s="21"/>
    </row>
    <row r="96" spans="2:24" ht="39.950000000000003" customHeight="1" x14ac:dyDescent="0.2">
      <c r="B96" s="114">
        <v>10</v>
      </c>
      <c r="C96" s="119" t="s">
        <v>69</v>
      </c>
      <c r="D96" s="89">
        <v>0</v>
      </c>
      <c r="E96" s="90">
        <v>1.06</v>
      </c>
      <c r="F96" s="90">
        <f t="shared" si="12"/>
        <v>1.06</v>
      </c>
      <c r="G96" s="86" t="s">
        <v>10</v>
      </c>
      <c r="H96" s="7"/>
      <c r="I96" s="2"/>
      <c r="J96" s="2"/>
      <c r="K96" s="61"/>
      <c r="L96" s="76"/>
      <c r="M96" s="2"/>
      <c r="N96" s="10"/>
      <c r="O96" s="107"/>
      <c r="P96" s="131" t="s">
        <v>162</v>
      </c>
      <c r="Q96" s="128" t="s">
        <v>162</v>
      </c>
      <c r="S96" s="21">
        <f t="shared" si="13"/>
        <v>0</v>
      </c>
      <c r="T96" s="21">
        <f t="shared" si="14"/>
        <v>0</v>
      </c>
      <c r="U96" s="21">
        <f t="shared" si="15"/>
        <v>0</v>
      </c>
      <c r="V96" s="21">
        <f t="shared" si="16"/>
        <v>1.06</v>
      </c>
      <c r="W96" s="21"/>
      <c r="X96" s="21"/>
    </row>
    <row r="97" spans="2:24" ht="41.45" customHeight="1" x14ac:dyDescent="0.2">
      <c r="B97" s="165">
        <v>11</v>
      </c>
      <c r="C97" s="119" t="s">
        <v>70</v>
      </c>
      <c r="D97" s="89">
        <v>0</v>
      </c>
      <c r="E97" s="90">
        <v>0.37</v>
      </c>
      <c r="F97" s="90">
        <f t="shared" si="12"/>
        <v>0.37</v>
      </c>
      <c r="G97" s="86" t="s">
        <v>8</v>
      </c>
      <c r="H97" s="7"/>
      <c r="I97" s="2"/>
      <c r="J97" s="2"/>
      <c r="K97" s="61"/>
      <c r="L97" s="76"/>
      <c r="M97" s="2"/>
      <c r="N97" s="10"/>
      <c r="O97" s="107"/>
      <c r="P97" s="131" t="s">
        <v>163</v>
      </c>
      <c r="Q97" s="128" t="s">
        <v>163</v>
      </c>
      <c r="S97" s="21">
        <f t="shared" si="13"/>
        <v>0</v>
      </c>
      <c r="T97" s="21">
        <f t="shared" si="14"/>
        <v>0.37</v>
      </c>
      <c r="U97" s="21">
        <f t="shared" si="15"/>
        <v>0</v>
      </c>
      <c r="V97" s="21">
        <f t="shared" si="16"/>
        <v>0</v>
      </c>
      <c r="W97" s="21"/>
      <c r="X97" s="21"/>
    </row>
    <row r="98" spans="2:24" ht="13.5" customHeight="1" x14ac:dyDescent="0.2">
      <c r="B98" s="283">
        <v>12</v>
      </c>
      <c r="C98" s="260" t="s">
        <v>71</v>
      </c>
      <c r="D98" s="89">
        <v>0</v>
      </c>
      <c r="E98" s="90">
        <v>0.03</v>
      </c>
      <c r="F98" s="90">
        <v>0.03</v>
      </c>
      <c r="G98" s="86" t="s">
        <v>8</v>
      </c>
      <c r="H98" s="7"/>
      <c r="I98" s="2"/>
      <c r="J98" s="2"/>
      <c r="K98" s="61"/>
      <c r="L98" s="76"/>
      <c r="M98" s="2"/>
      <c r="N98" s="10"/>
      <c r="O98" s="107"/>
      <c r="P98" s="236" t="s">
        <v>109</v>
      </c>
      <c r="Q98" s="239" t="s">
        <v>164</v>
      </c>
      <c r="S98" s="21">
        <f t="shared" si="13"/>
        <v>0</v>
      </c>
      <c r="T98" s="21">
        <f t="shared" si="14"/>
        <v>0.03</v>
      </c>
      <c r="U98" s="21">
        <f t="shared" si="15"/>
        <v>0</v>
      </c>
      <c r="V98" s="21">
        <f t="shared" si="16"/>
        <v>0</v>
      </c>
      <c r="W98" s="21"/>
      <c r="X98" s="21"/>
    </row>
    <row r="99" spans="2:24" x14ac:dyDescent="0.2">
      <c r="B99" s="293"/>
      <c r="C99" s="261"/>
      <c r="D99" s="89">
        <v>0.03</v>
      </c>
      <c r="E99" s="90">
        <v>0.06</v>
      </c>
      <c r="F99" s="90">
        <f t="shared" si="12"/>
        <v>0.03</v>
      </c>
      <c r="G99" s="86" t="s">
        <v>11</v>
      </c>
      <c r="H99" s="7"/>
      <c r="I99" s="2"/>
      <c r="J99" s="2"/>
      <c r="K99" s="61"/>
      <c r="L99" s="76"/>
      <c r="M99" s="2"/>
      <c r="N99" s="10"/>
      <c r="O99" s="107"/>
      <c r="P99" s="237"/>
      <c r="Q99" s="240"/>
      <c r="S99" s="21">
        <f t="shared" si="13"/>
        <v>0.03</v>
      </c>
      <c r="T99" s="21">
        <f t="shared" si="14"/>
        <v>0</v>
      </c>
      <c r="U99" s="21">
        <f t="shared" si="15"/>
        <v>0</v>
      </c>
      <c r="V99" s="21">
        <f t="shared" si="16"/>
        <v>0</v>
      </c>
      <c r="W99" s="21"/>
      <c r="X99" s="21"/>
    </row>
    <row r="100" spans="2:24" x14ac:dyDescent="0.2">
      <c r="B100" s="293"/>
      <c r="C100" s="261"/>
      <c r="D100" s="89">
        <v>0.06</v>
      </c>
      <c r="E100" s="90">
        <v>0.14000000000000001</v>
      </c>
      <c r="F100" s="90">
        <f t="shared" si="12"/>
        <v>8.0000000000000016E-2</v>
      </c>
      <c r="G100" s="86" t="s">
        <v>8</v>
      </c>
      <c r="H100" s="7"/>
      <c r="I100" s="2"/>
      <c r="J100" s="2"/>
      <c r="K100" s="61"/>
      <c r="L100" s="76"/>
      <c r="M100" s="2"/>
      <c r="N100" s="10"/>
      <c r="O100" s="107"/>
      <c r="P100" s="237"/>
      <c r="Q100" s="240"/>
      <c r="S100" s="21">
        <f t="shared" si="13"/>
        <v>0</v>
      </c>
      <c r="T100" s="21">
        <f t="shared" si="14"/>
        <v>8.0000000000000016E-2</v>
      </c>
      <c r="U100" s="21">
        <f t="shared" si="15"/>
        <v>0</v>
      </c>
      <c r="V100" s="21">
        <f t="shared" si="16"/>
        <v>0</v>
      </c>
      <c r="W100" s="21"/>
      <c r="X100" s="21"/>
    </row>
    <row r="101" spans="2:24" x14ac:dyDescent="0.2">
      <c r="B101" s="284"/>
      <c r="C101" s="262"/>
      <c r="D101" s="89">
        <v>0.14000000000000001</v>
      </c>
      <c r="E101" s="90">
        <v>0.41</v>
      </c>
      <c r="F101" s="90">
        <f t="shared" si="12"/>
        <v>0.26999999999999996</v>
      </c>
      <c r="G101" s="86" t="s">
        <v>10</v>
      </c>
      <c r="H101" s="7"/>
      <c r="I101" s="2"/>
      <c r="J101" s="2"/>
      <c r="K101" s="61"/>
      <c r="L101" s="76"/>
      <c r="M101" s="2"/>
      <c r="N101" s="10"/>
      <c r="O101" s="107"/>
      <c r="P101" s="238"/>
      <c r="Q101" s="241"/>
      <c r="S101" s="21">
        <f t="shared" si="13"/>
        <v>0</v>
      </c>
      <c r="T101" s="21">
        <f t="shared" si="14"/>
        <v>0</v>
      </c>
      <c r="U101" s="21">
        <f t="shared" si="15"/>
        <v>0</v>
      </c>
      <c r="V101" s="21">
        <f t="shared" si="16"/>
        <v>0.26999999999999996</v>
      </c>
      <c r="W101" s="21"/>
      <c r="X101" s="21"/>
    </row>
    <row r="102" spans="2:24" ht="25.5" x14ac:dyDescent="0.2">
      <c r="B102" s="114">
        <v>13</v>
      </c>
      <c r="C102" s="119" t="s">
        <v>165</v>
      </c>
      <c r="D102" s="89">
        <v>0</v>
      </c>
      <c r="E102" s="90">
        <v>0.47</v>
      </c>
      <c r="F102" s="90">
        <f t="shared" si="12"/>
        <v>0.47</v>
      </c>
      <c r="G102" s="86" t="s">
        <v>10</v>
      </c>
      <c r="H102" s="7"/>
      <c r="I102" s="2"/>
      <c r="J102" s="2"/>
      <c r="K102" s="61"/>
      <c r="L102" s="76"/>
      <c r="M102" s="2"/>
      <c r="N102" s="10"/>
      <c r="O102" s="107"/>
      <c r="P102" s="131">
        <v>54620020036</v>
      </c>
      <c r="Q102" s="128">
        <v>54620020036</v>
      </c>
      <c r="S102" s="21">
        <f t="shared" si="13"/>
        <v>0</v>
      </c>
      <c r="T102" s="21">
        <f t="shared" si="14"/>
        <v>0</v>
      </c>
      <c r="U102" s="21">
        <f t="shared" si="15"/>
        <v>0</v>
      </c>
      <c r="V102" s="21">
        <f t="shared" si="16"/>
        <v>0.47</v>
      </c>
      <c r="W102" s="21"/>
      <c r="X102" s="21"/>
    </row>
    <row r="103" spans="2:24" x14ac:dyDescent="0.2">
      <c r="B103" s="114">
        <v>14</v>
      </c>
      <c r="C103" s="119" t="s">
        <v>72</v>
      </c>
      <c r="D103" s="89">
        <v>0</v>
      </c>
      <c r="E103" s="90">
        <v>0.67</v>
      </c>
      <c r="F103" s="90">
        <f t="shared" si="12"/>
        <v>0.67</v>
      </c>
      <c r="G103" s="86" t="s">
        <v>10</v>
      </c>
      <c r="H103" s="7"/>
      <c r="I103" s="2"/>
      <c r="J103" s="2"/>
      <c r="K103" s="61"/>
      <c r="L103" s="76"/>
      <c r="M103" s="2"/>
      <c r="N103" s="10"/>
      <c r="O103" s="107"/>
      <c r="P103" s="131">
        <v>54620030153</v>
      </c>
      <c r="Q103" s="128">
        <v>54620030153</v>
      </c>
      <c r="S103" s="21">
        <f t="shared" si="13"/>
        <v>0</v>
      </c>
      <c r="T103" s="21">
        <f t="shared" si="14"/>
        <v>0</v>
      </c>
      <c r="U103" s="21">
        <f t="shared" si="15"/>
        <v>0</v>
      </c>
      <c r="V103" s="21">
        <f t="shared" si="16"/>
        <v>0.67</v>
      </c>
      <c r="W103" s="21"/>
      <c r="X103" s="21"/>
    </row>
    <row r="104" spans="2:24" ht="12.6" customHeight="1" x14ac:dyDescent="0.2">
      <c r="B104" s="283">
        <v>15</v>
      </c>
      <c r="C104" s="260" t="s">
        <v>111</v>
      </c>
      <c r="D104" s="89">
        <v>0</v>
      </c>
      <c r="E104" s="90">
        <v>0.82</v>
      </c>
      <c r="F104" s="90">
        <f t="shared" si="12"/>
        <v>0.82</v>
      </c>
      <c r="G104" s="86" t="s">
        <v>8</v>
      </c>
      <c r="H104" s="7"/>
      <c r="I104" s="2"/>
      <c r="J104" s="2"/>
      <c r="K104" s="61"/>
      <c r="L104" s="76"/>
      <c r="M104" s="2"/>
      <c r="N104" s="10"/>
      <c r="O104" s="107"/>
      <c r="P104" s="233" t="s">
        <v>110</v>
      </c>
      <c r="Q104" s="231" t="s">
        <v>110</v>
      </c>
      <c r="S104" s="21">
        <f t="shared" si="13"/>
        <v>0</v>
      </c>
      <c r="T104" s="21">
        <f t="shared" si="14"/>
        <v>0.82</v>
      </c>
      <c r="U104" s="21">
        <f t="shared" si="15"/>
        <v>0</v>
      </c>
      <c r="V104" s="21">
        <f t="shared" si="16"/>
        <v>0</v>
      </c>
      <c r="W104" s="21"/>
      <c r="X104" s="21"/>
    </row>
    <row r="105" spans="2:24" x14ac:dyDescent="0.2">
      <c r="B105" s="284"/>
      <c r="C105" s="262"/>
      <c r="D105" s="89">
        <v>0.82</v>
      </c>
      <c r="E105" s="90">
        <v>1</v>
      </c>
      <c r="F105" s="90">
        <f t="shared" si="12"/>
        <v>0.18000000000000005</v>
      </c>
      <c r="G105" s="86" t="s">
        <v>10</v>
      </c>
      <c r="H105" s="7"/>
      <c r="I105" s="2"/>
      <c r="J105" s="2"/>
      <c r="K105" s="61"/>
      <c r="L105" s="76"/>
      <c r="M105" s="2"/>
      <c r="N105" s="10"/>
      <c r="O105" s="107"/>
      <c r="P105" s="234"/>
      <c r="Q105" s="235"/>
      <c r="S105" s="21">
        <f t="shared" si="13"/>
        <v>0</v>
      </c>
      <c r="T105" s="21">
        <f t="shared" si="14"/>
        <v>0</v>
      </c>
      <c r="U105" s="21">
        <f t="shared" si="15"/>
        <v>0</v>
      </c>
      <c r="V105" s="21">
        <f t="shared" si="16"/>
        <v>0.18000000000000005</v>
      </c>
      <c r="W105" s="21"/>
      <c r="X105" s="21"/>
    </row>
    <row r="106" spans="2:24" x14ac:dyDescent="0.2">
      <c r="B106" s="114">
        <v>16</v>
      </c>
      <c r="C106" s="119" t="s">
        <v>73</v>
      </c>
      <c r="D106" s="89">
        <v>0</v>
      </c>
      <c r="E106" s="90">
        <v>0.36</v>
      </c>
      <c r="F106" s="90">
        <f t="shared" si="12"/>
        <v>0.36</v>
      </c>
      <c r="G106" s="86" t="s">
        <v>10</v>
      </c>
      <c r="H106" s="7"/>
      <c r="I106" s="2"/>
      <c r="J106" s="2"/>
      <c r="K106" s="61"/>
      <c r="L106" s="76"/>
      <c r="M106" s="2"/>
      <c r="N106" s="10"/>
      <c r="O106" s="107"/>
      <c r="P106" s="131">
        <v>54620030152</v>
      </c>
      <c r="Q106" s="128">
        <v>54620030152</v>
      </c>
      <c r="S106" s="21">
        <f t="shared" si="13"/>
        <v>0</v>
      </c>
      <c r="T106" s="21">
        <f t="shared" si="14"/>
        <v>0</v>
      </c>
      <c r="U106" s="21">
        <f t="shared" si="15"/>
        <v>0</v>
      </c>
      <c r="V106" s="21">
        <f t="shared" si="16"/>
        <v>0.36</v>
      </c>
      <c r="W106" s="21"/>
      <c r="X106" s="21"/>
    </row>
    <row r="107" spans="2:24" ht="25.5" x14ac:dyDescent="0.2">
      <c r="B107" s="114">
        <v>17</v>
      </c>
      <c r="C107" s="119" t="s">
        <v>74</v>
      </c>
      <c r="D107" s="89">
        <v>0</v>
      </c>
      <c r="E107" s="90">
        <v>0.43</v>
      </c>
      <c r="F107" s="90">
        <f t="shared" si="12"/>
        <v>0.43</v>
      </c>
      <c r="G107" s="86" t="s">
        <v>8</v>
      </c>
      <c r="H107" s="7"/>
      <c r="I107" s="2"/>
      <c r="J107" s="2"/>
      <c r="K107" s="61"/>
      <c r="L107" s="76"/>
      <c r="M107" s="2"/>
      <c r="N107" s="10"/>
      <c r="O107" s="107"/>
      <c r="P107" s="131">
        <v>54620060349</v>
      </c>
      <c r="Q107" s="128">
        <v>54620060349</v>
      </c>
      <c r="S107" s="21">
        <f t="shared" si="13"/>
        <v>0</v>
      </c>
      <c r="T107" s="21">
        <f t="shared" si="14"/>
        <v>0.43</v>
      </c>
      <c r="U107" s="21">
        <f t="shared" si="15"/>
        <v>0</v>
      </c>
      <c r="V107" s="21">
        <f t="shared" si="16"/>
        <v>0</v>
      </c>
      <c r="W107" s="21"/>
      <c r="X107" s="21"/>
    </row>
    <row r="108" spans="2:24" ht="25.5" x14ac:dyDescent="0.2">
      <c r="B108" s="114">
        <v>18</v>
      </c>
      <c r="C108" s="119" t="s">
        <v>166</v>
      </c>
      <c r="D108" s="89">
        <v>0</v>
      </c>
      <c r="E108" s="90">
        <v>0.81</v>
      </c>
      <c r="F108" s="90">
        <f t="shared" si="12"/>
        <v>0.81</v>
      </c>
      <c r="G108" s="86" t="s">
        <v>8</v>
      </c>
      <c r="H108" s="7"/>
      <c r="I108" s="2"/>
      <c r="J108" s="2"/>
      <c r="K108" s="61"/>
      <c r="L108" s="76"/>
      <c r="M108" s="2"/>
      <c r="N108" s="10"/>
      <c r="O108" s="107"/>
      <c r="P108" s="131">
        <v>54620060352</v>
      </c>
      <c r="Q108" s="128">
        <v>54620060352</v>
      </c>
      <c r="S108" s="21">
        <f t="shared" si="13"/>
        <v>0</v>
      </c>
      <c r="T108" s="21">
        <f t="shared" si="14"/>
        <v>0.81</v>
      </c>
      <c r="U108" s="21">
        <f t="shared" si="15"/>
        <v>0</v>
      </c>
      <c r="V108" s="21">
        <f t="shared" si="16"/>
        <v>0</v>
      </c>
      <c r="W108" s="21"/>
      <c r="X108" s="21"/>
    </row>
    <row r="109" spans="2:24" ht="12" customHeight="1" x14ac:dyDescent="0.2">
      <c r="B109" s="114">
        <v>19</v>
      </c>
      <c r="C109" s="119" t="s">
        <v>167</v>
      </c>
      <c r="D109" s="89">
        <v>0</v>
      </c>
      <c r="E109" s="90">
        <v>0.31</v>
      </c>
      <c r="F109" s="90">
        <f t="shared" si="12"/>
        <v>0.31</v>
      </c>
      <c r="G109" s="86" t="s">
        <v>10</v>
      </c>
      <c r="H109" s="7"/>
      <c r="I109" s="2"/>
      <c r="J109" s="2"/>
      <c r="K109" s="61"/>
      <c r="L109" s="76"/>
      <c r="M109" s="2"/>
      <c r="N109" s="10"/>
      <c r="O109" s="107"/>
      <c r="P109" s="131">
        <v>54620090121</v>
      </c>
      <c r="Q109" s="128">
        <v>54620090121</v>
      </c>
      <c r="S109" s="21">
        <f t="shared" si="13"/>
        <v>0</v>
      </c>
      <c r="T109" s="21">
        <f t="shared" si="14"/>
        <v>0</v>
      </c>
      <c r="U109" s="21">
        <f t="shared" si="15"/>
        <v>0</v>
      </c>
      <c r="V109" s="21">
        <f t="shared" si="16"/>
        <v>0.31</v>
      </c>
      <c r="W109" s="21"/>
      <c r="X109" s="21"/>
    </row>
    <row r="110" spans="2:24" x14ac:dyDescent="0.2">
      <c r="B110" s="114">
        <v>20</v>
      </c>
      <c r="C110" s="119" t="s">
        <v>75</v>
      </c>
      <c r="D110" s="89">
        <v>0</v>
      </c>
      <c r="E110" s="90">
        <v>0.26</v>
      </c>
      <c r="F110" s="90">
        <f t="shared" si="12"/>
        <v>0.26</v>
      </c>
      <c r="G110" s="86" t="s">
        <v>10</v>
      </c>
      <c r="H110" s="7"/>
      <c r="I110" s="2"/>
      <c r="J110" s="2"/>
      <c r="K110" s="61"/>
      <c r="L110" s="76"/>
      <c r="M110" s="2"/>
      <c r="N110" s="10"/>
      <c r="O110" s="107"/>
      <c r="P110" s="131">
        <v>54620090104</v>
      </c>
      <c r="Q110" s="128">
        <v>54620090104</v>
      </c>
      <c r="S110" s="21">
        <f t="shared" si="13"/>
        <v>0</v>
      </c>
      <c r="T110" s="21">
        <f t="shared" si="14"/>
        <v>0</v>
      </c>
      <c r="U110" s="21">
        <f t="shared" si="15"/>
        <v>0</v>
      </c>
      <c r="V110" s="21">
        <f t="shared" si="16"/>
        <v>0.26</v>
      </c>
      <c r="W110" s="21"/>
      <c r="X110" s="21"/>
    </row>
    <row r="111" spans="2:24" ht="12" customHeight="1" x14ac:dyDescent="0.2">
      <c r="B111" s="165">
        <v>21</v>
      </c>
      <c r="C111" s="119" t="s">
        <v>76</v>
      </c>
      <c r="D111" s="89">
        <v>0</v>
      </c>
      <c r="E111" s="90">
        <v>0.19</v>
      </c>
      <c r="F111" s="90">
        <f t="shared" si="12"/>
        <v>0.19</v>
      </c>
      <c r="G111" s="86" t="s">
        <v>10</v>
      </c>
      <c r="H111" s="7"/>
      <c r="I111" s="2"/>
      <c r="J111" s="2"/>
      <c r="K111" s="61"/>
      <c r="L111" s="76"/>
      <c r="M111" s="2"/>
      <c r="N111" s="10"/>
      <c r="O111" s="107"/>
      <c r="P111" s="131">
        <v>54620100949</v>
      </c>
      <c r="Q111" s="128">
        <v>54620100949</v>
      </c>
      <c r="S111" s="21">
        <f t="shared" si="13"/>
        <v>0</v>
      </c>
      <c r="T111" s="21">
        <f t="shared" si="14"/>
        <v>0</v>
      </c>
      <c r="U111" s="21">
        <f t="shared" si="15"/>
        <v>0</v>
      </c>
      <c r="V111" s="21">
        <f t="shared" si="16"/>
        <v>0.19</v>
      </c>
      <c r="W111" s="21"/>
      <c r="X111" s="21"/>
    </row>
    <row r="112" spans="2:24" ht="40.5" customHeight="1" x14ac:dyDescent="0.2">
      <c r="B112" s="165">
        <v>22</v>
      </c>
      <c r="C112" s="119" t="s">
        <v>77</v>
      </c>
      <c r="D112" s="89">
        <v>0</v>
      </c>
      <c r="E112" s="90">
        <v>0.46</v>
      </c>
      <c r="F112" s="90">
        <f t="shared" si="12"/>
        <v>0.46</v>
      </c>
      <c r="G112" s="86" t="s">
        <v>10</v>
      </c>
      <c r="H112" s="7"/>
      <c r="I112" s="2"/>
      <c r="J112" s="2"/>
      <c r="K112" s="61"/>
      <c r="L112" s="76"/>
      <c r="M112" s="2"/>
      <c r="N112" s="10"/>
      <c r="O112" s="107"/>
      <c r="P112" s="141" t="s">
        <v>25</v>
      </c>
      <c r="Q112" s="173" t="s">
        <v>25</v>
      </c>
      <c r="S112" s="21">
        <f t="shared" si="13"/>
        <v>0</v>
      </c>
      <c r="T112" s="21">
        <f t="shared" si="14"/>
        <v>0</v>
      </c>
      <c r="U112" s="21">
        <f t="shared" si="15"/>
        <v>0</v>
      </c>
      <c r="V112" s="21">
        <f t="shared" si="16"/>
        <v>0.46</v>
      </c>
      <c r="W112" s="21"/>
      <c r="X112" s="21"/>
    </row>
    <row r="113" spans="2:24" ht="27.95" customHeight="1" x14ac:dyDescent="0.2">
      <c r="B113" s="114">
        <v>23</v>
      </c>
      <c r="C113" s="119" t="s">
        <v>78</v>
      </c>
      <c r="D113" s="89">
        <v>0</v>
      </c>
      <c r="E113" s="90">
        <v>0.17</v>
      </c>
      <c r="F113" s="90">
        <f t="shared" si="12"/>
        <v>0.17</v>
      </c>
      <c r="G113" s="86" t="s">
        <v>10</v>
      </c>
      <c r="H113" s="7"/>
      <c r="I113" s="2"/>
      <c r="J113" s="2"/>
      <c r="K113" s="61"/>
      <c r="L113" s="76"/>
      <c r="M113" s="2"/>
      <c r="N113" s="10"/>
      <c r="O113" s="107"/>
      <c r="P113" s="131" t="s">
        <v>112</v>
      </c>
      <c r="Q113" s="128" t="s">
        <v>112</v>
      </c>
      <c r="S113" s="21">
        <f t="shared" si="13"/>
        <v>0</v>
      </c>
      <c r="T113" s="21">
        <f t="shared" si="14"/>
        <v>0</v>
      </c>
      <c r="U113" s="21">
        <f t="shared" si="15"/>
        <v>0</v>
      </c>
      <c r="V113" s="21">
        <f t="shared" si="16"/>
        <v>0.17</v>
      </c>
      <c r="W113" s="21"/>
      <c r="X113" s="21"/>
    </row>
    <row r="114" spans="2:24" ht="12" customHeight="1" x14ac:dyDescent="0.2">
      <c r="B114" s="283">
        <v>24</v>
      </c>
      <c r="C114" s="260" t="s">
        <v>79</v>
      </c>
      <c r="D114" s="89">
        <v>0</v>
      </c>
      <c r="E114" s="90">
        <v>0.24</v>
      </c>
      <c r="F114" s="90">
        <f t="shared" si="12"/>
        <v>0.24</v>
      </c>
      <c r="G114" s="86" t="s">
        <v>8</v>
      </c>
      <c r="H114" s="7"/>
      <c r="I114" s="2"/>
      <c r="J114" s="2"/>
      <c r="K114" s="61"/>
      <c r="L114" s="76"/>
      <c r="M114" s="2"/>
      <c r="N114" s="10"/>
      <c r="O114" s="107"/>
      <c r="P114" s="233" t="s">
        <v>113</v>
      </c>
      <c r="Q114" s="231" t="s">
        <v>113</v>
      </c>
      <c r="S114" s="21">
        <f t="shared" si="13"/>
        <v>0</v>
      </c>
      <c r="T114" s="21">
        <f t="shared" si="14"/>
        <v>0.24</v>
      </c>
      <c r="U114" s="21">
        <f t="shared" si="15"/>
        <v>0</v>
      </c>
      <c r="V114" s="21">
        <f t="shared" si="16"/>
        <v>0</v>
      </c>
      <c r="W114" s="21"/>
      <c r="X114" s="21"/>
    </row>
    <row r="115" spans="2:24" x14ac:dyDescent="0.2">
      <c r="B115" s="284"/>
      <c r="C115" s="262"/>
      <c r="D115" s="89">
        <v>0.24</v>
      </c>
      <c r="E115" s="90">
        <v>0.52</v>
      </c>
      <c r="F115" s="90">
        <f t="shared" si="12"/>
        <v>0.28000000000000003</v>
      </c>
      <c r="G115" s="86" t="s">
        <v>10</v>
      </c>
      <c r="H115" s="7"/>
      <c r="I115" s="2"/>
      <c r="J115" s="2"/>
      <c r="K115" s="61"/>
      <c r="L115" s="76"/>
      <c r="M115" s="2"/>
      <c r="N115" s="10"/>
      <c r="O115" s="107"/>
      <c r="P115" s="234"/>
      <c r="Q115" s="235"/>
      <c r="S115" s="21">
        <f t="shared" si="13"/>
        <v>0</v>
      </c>
      <c r="T115" s="21">
        <f t="shared" si="14"/>
        <v>0</v>
      </c>
      <c r="U115" s="21">
        <f t="shared" si="15"/>
        <v>0</v>
      </c>
      <c r="V115" s="21">
        <f t="shared" si="16"/>
        <v>0.28000000000000003</v>
      </c>
      <c r="W115" s="21"/>
      <c r="X115" s="21"/>
    </row>
    <row r="116" spans="2:24" x14ac:dyDescent="0.2">
      <c r="B116" s="114">
        <v>25</v>
      </c>
      <c r="C116" s="119" t="s">
        <v>80</v>
      </c>
      <c r="D116" s="89">
        <v>0</v>
      </c>
      <c r="E116" s="90">
        <v>0.1</v>
      </c>
      <c r="F116" s="90">
        <f t="shared" si="12"/>
        <v>0.1</v>
      </c>
      <c r="G116" s="86" t="s">
        <v>8</v>
      </c>
      <c r="H116" s="7"/>
      <c r="I116" s="2"/>
      <c r="J116" s="2"/>
      <c r="K116" s="61"/>
      <c r="L116" s="76"/>
      <c r="M116" s="2"/>
      <c r="N116" s="10"/>
      <c r="O116" s="107"/>
      <c r="P116" s="131">
        <v>54620100995</v>
      </c>
      <c r="Q116" s="130">
        <v>54620100995</v>
      </c>
      <c r="S116" s="21">
        <f t="shared" si="13"/>
        <v>0</v>
      </c>
      <c r="T116" s="21">
        <f t="shared" si="14"/>
        <v>0.1</v>
      </c>
      <c r="U116" s="21">
        <f t="shared" si="15"/>
        <v>0</v>
      </c>
      <c r="V116" s="21">
        <f t="shared" si="16"/>
        <v>0</v>
      </c>
      <c r="W116" s="21"/>
      <c r="X116" s="21"/>
    </row>
    <row r="117" spans="2:24" ht="29.45" customHeight="1" x14ac:dyDescent="0.2">
      <c r="B117" s="114">
        <v>26</v>
      </c>
      <c r="C117" s="119" t="s">
        <v>81</v>
      </c>
      <c r="D117" s="89">
        <v>0</v>
      </c>
      <c r="E117" s="90">
        <v>0.24</v>
      </c>
      <c r="F117" s="90">
        <f t="shared" si="12"/>
        <v>0.24</v>
      </c>
      <c r="G117" s="86" t="s">
        <v>10</v>
      </c>
      <c r="H117" s="7"/>
      <c r="I117" s="2"/>
      <c r="J117" s="2"/>
      <c r="K117" s="61"/>
      <c r="L117" s="76"/>
      <c r="M117" s="2"/>
      <c r="N117" s="10"/>
      <c r="O117" s="107"/>
      <c r="P117" s="131" t="s">
        <v>168</v>
      </c>
      <c r="Q117" s="128" t="s">
        <v>114</v>
      </c>
      <c r="S117" s="21">
        <f t="shared" si="13"/>
        <v>0</v>
      </c>
      <c r="T117" s="21">
        <f t="shared" si="14"/>
        <v>0</v>
      </c>
      <c r="U117" s="21">
        <f t="shared" si="15"/>
        <v>0</v>
      </c>
      <c r="V117" s="21">
        <f t="shared" si="16"/>
        <v>0.24</v>
      </c>
      <c r="W117" s="21"/>
      <c r="X117" s="21"/>
    </row>
    <row r="118" spans="2:24" ht="53.1" customHeight="1" x14ac:dyDescent="0.2">
      <c r="B118" s="166">
        <v>27</v>
      </c>
      <c r="C118" s="168" t="s">
        <v>82</v>
      </c>
      <c r="D118" s="89">
        <v>0</v>
      </c>
      <c r="E118" s="90">
        <v>0.39</v>
      </c>
      <c r="F118" s="90">
        <f t="shared" si="12"/>
        <v>0.39</v>
      </c>
      <c r="G118" s="86" t="s">
        <v>11</v>
      </c>
      <c r="H118" s="7"/>
      <c r="I118" s="2"/>
      <c r="J118" s="2"/>
      <c r="K118" s="61"/>
      <c r="L118" s="76"/>
      <c r="M118" s="2"/>
      <c r="N118" s="10"/>
      <c r="O118" s="107"/>
      <c r="P118" s="131" t="s">
        <v>169</v>
      </c>
      <c r="Q118" s="128" t="s">
        <v>118</v>
      </c>
      <c r="S118" s="21">
        <f t="shared" si="13"/>
        <v>0.39</v>
      </c>
      <c r="T118" s="21">
        <f t="shared" si="14"/>
        <v>0</v>
      </c>
      <c r="U118" s="21">
        <f t="shared" si="15"/>
        <v>0</v>
      </c>
      <c r="V118" s="21">
        <f t="shared" si="16"/>
        <v>0</v>
      </c>
      <c r="W118" s="21"/>
      <c r="X118" s="21"/>
    </row>
    <row r="119" spans="2:24" ht="14.45" customHeight="1" x14ac:dyDescent="0.2">
      <c r="B119" s="283">
        <v>28</v>
      </c>
      <c r="C119" s="260" t="s">
        <v>170</v>
      </c>
      <c r="D119" s="89">
        <v>0</v>
      </c>
      <c r="E119" s="90">
        <v>0.03</v>
      </c>
      <c r="F119" s="90">
        <f t="shared" si="12"/>
        <v>0.03</v>
      </c>
      <c r="G119" s="88" t="s">
        <v>11</v>
      </c>
      <c r="H119" s="7"/>
      <c r="I119" s="2"/>
      <c r="J119" s="2"/>
      <c r="K119" s="61"/>
      <c r="L119" s="76"/>
      <c r="M119" s="2"/>
      <c r="N119" s="10"/>
      <c r="O119" s="107"/>
      <c r="P119" s="233" t="s">
        <v>115</v>
      </c>
      <c r="Q119" s="231" t="s">
        <v>115</v>
      </c>
      <c r="S119" s="21">
        <f t="shared" si="13"/>
        <v>0.03</v>
      </c>
      <c r="T119" s="21">
        <f t="shared" si="14"/>
        <v>0</v>
      </c>
      <c r="U119" s="21">
        <f t="shared" si="15"/>
        <v>0</v>
      </c>
      <c r="V119" s="21">
        <f t="shared" si="16"/>
        <v>0</v>
      </c>
      <c r="W119" s="21"/>
      <c r="X119" s="21"/>
    </row>
    <row r="120" spans="2:24" x14ac:dyDescent="0.2">
      <c r="B120" s="284"/>
      <c r="C120" s="262"/>
      <c r="D120" s="89">
        <v>0.03</v>
      </c>
      <c r="E120" s="90">
        <v>1.03</v>
      </c>
      <c r="F120" s="90">
        <f t="shared" si="12"/>
        <v>1</v>
      </c>
      <c r="G120" s="86" t="s">
        <v>10</v>
      </c>
      <c r="H120" s="7"/>
      <c r="I120" s="2"/>
      <c r="J120" s="2"/>
      <c r="K120" s="61"/>
      <c r="L120" s="76"/>
      <c r="M120" s="2"/>
      <c r="N120" s="10"/>
      <c r="O120" s="107"/>
      <c r="P120" s="234"/>
      <c r="Q120" s="235"/>
      <c r="S120" s="21">
        <f t="shared" si="13"/>
        <v>0</v>
      </c>
      <c r="T120" s="21">
        <f t="shared" si="14"/>
        <v>0</v>
      </c>
      <c r="U120" s="21">
        <f t="shared" si="15"/>
        <v>0</v>
      </c>
      <c r="V120" s="21">
        <f t="shared" si="16"/>
        <v>1</v>
      </c>
      <c r="W120" s="21"/>
      <c r="X120" s="21"/>
    </row>
    <row r="121" spans="2:24" ht="66.95" customHeight="1" x14ac:dyDescent="0.2">
      <c r="B121" s="114">
        <v>29</v>
      </c>
      <c r="C121" s="119" t="s">
        <v>83</v>
      </c>
      <c r="D121" s="89">
        <v>0</v>
      </c>
      <c r="E121" s="90">
        <v>1.1399999999999999</v>
      </c>
      <c r="F121" s="90">
        <f t="shared" si="12"/>
        <v>1.1399999999999999</v>
      </c>
      <c r="G121" s="86" t="s">
        <v>10</v>
      </c>
      <c r="H121" s="7"/>
      <c r="I121" s="2"/>
      <c r="J121" s="2"/>
      <c r="K121" s="61"/>
      <c r="L121" s="76"/>
      <c r="M121" s="2"/>
      <c r="N121" s="10"/>
      <c r="O121" s="107"/>
      <c r="P121" s="131" t="s">
        <v>171</v>
      </c>
      <c r="Q121" s="128" t="s">
        <v>172</v>
      </c>
      <c r="S121" s="21">
        <f t="shared" si="13"/>
        <v>0</v>
      </c>
      <c r="T121" s="21">
        <f t="shared" si="14"/>
        <v>0</v>
      </c>
      <c r="U121" s="21">
        <f t="shared" si="15"/>
        <v>0</v>
      </c>
      <c r="V121" s="21">
        <f t="shared" si="16"/>
        <v>1.1399999999999999</v>
      </c>
      <c r="W121" s="21"/>
      <c r="X121" s="21"/>
    </row>
    <row r="122" spans="2:24" x14ac:dyDescent="0.2">
      <c r="B122" s="114">
        <v>30</v>
      </c>
      <c r="C122" s="119" t="s">
        <v>84</v>
      </c>
      <c r="D122" s="89">
        <v>0</v>
      </c>
      <c r="E122" s="90">
        <v>0.7</v>
      </c>
      <c r="F122" s="90">
        <f t="shared" si="12"/>
        <v>0.7</v>
      </c>
      <c r="G122" s="86" t="s">
        <v>10</v>
      </c>
      <c r="H122" s="7"/>
      <c r="I122" s="2"/>
      <c r="J122" s="2"/>
      <c r="K122" s="61"/>
      <c r="L122" s="76"/>
      <c r="M122" s="2"/>
      <c r="N122" s="10"/>
      <c r="O122" s="107"/>
      <c r="P122" s="131">
        <v>54620010039</v>
      </c>
      <c r="Q122" s="128">
        <v>54620080065</v>
      </c>
      <c r="S122" s="21">
        <f t="shared" si="13"/>
        <v>0</v>
      </c>
      <c r="T122" s="21">
        <f t="shared" si="14"/>
        <v>0</v>
      </c>
      <c r="U122" s="21">
        <f t="shared" si="15"/>
        <v>0</v>
      </c>
      <c r="V122" s="21">
        <f t="shared" si="16"/>
        <v>0.7</v>
      </c>
      <c r="W122" s="21"/>
      <c r="X122" s="21"/>
    </row>
    <row r="123" spans="2:24" ht="12" customHeight="1" x14ac:dyDescent="0.2">
      <c r="B123" s="283">
        <v>31</v>
      </c>
      <c r="C123" s="260" t="s">
        <v>173</v>
      </c>
      <c r="D123" s="89">
        <v>0</v>
      </c>
      <c r="E123" s="90">
        <v>0.45</v>
      </c>
      <c r="F123" s="90">
        <f t="shared" si="12"/>
        <v>0.45</v>
      </c>
      <c r="G123" s="86" t="s">
        <v>10</v>
      </c>
      <c r="H123" s="7"/>
      <c r="I123" s="2"/>
      <c r="J123" s="2"/>
      <c r="K123" s="61"/>
      <c r="L123" s="76"/>
      <c r="M123" s="2"/>
      <c r="N123" s="10"/>
      <c r="O123" s="107"/>
      <c r="P123" s="233">
        <v>54620070096</v>
      </c>
      <c r="Q123" s="231">
        <v>54620070096</v>
      </c>
      <c r="S123" s="21">
        <f t="shared" si="13"/>
        <v>0</v>
      </c>
      <c r="T123" s="21">
        <f t="shared" si="14"/>
        <v>0</v>
      </c>
      <c r="U123" s="21">
        <f t="shared" si="15"/>
        <v>0</v>
      </c>
      <c r="V123" s="21">
        <f t="shared" si="16"/>
        <v>0.45</v>
      </c>
      <c r="W123" s="21"/>
      <c r="X123" s="21"/>
    </row>
    <row r="124" spans="2:24" x14ac:dyDescent="0.2">
      <c r="B124" s="284"/>
      <c r="C124" s="262"/>
      <c r="D124" s="89">
        <v>0.45</v>
      </c>
      <c r="E124" s="90">
        <v>0.48</v>
      </c>
      <c r="F124" s="90">
        <f t="shared" si="12"/>
        <v>2.9999999999999971E-2</v>
      </c>
      <c r="G124" s="88" t="s">
        <v>11</v>
      </c>
      <c r="H124" s="7"/>
      <c r="I124" s="2"/>
      <c r="J124" s="2"/>
      <c r="K124" s="61"/>
      <c r="L124" s="76"/>
      <c r="M124" s="2"/>
      <c r="N124" s="10"/>
      <c r="O124" s="107"/>
      <c r="P124" s="234"/>
      <c r="Q124" s="235"/>
      <c r="S124" s="21">
        <f t="shared" si="13"/>
        <v>2.9999999999999971E-2</v>
      </c>
      <c r="T124" s="21">
        <f t="shared" si="14"/>
        <v>0</v>
      </c>
      <c r="U124" s="21">
        <f t="shared" si="15"/>
        <v>0</v>
      </c>
      <c r="V124" s="21">
        <f t="shared" si="16"/>
        <v>0</v>
      </c>
      <c r="W124" s="21"/>
      <c r="X124" s="21"/>
    </row>
    <row r="125" spans="2:24" x14ac:dyDescent="0.2">
      <c r="B125" s="165">
        <v>32</v>
      </c>
      <c r="C125" s="119" t="s">
        <v>174</v>
      </c>
      <c r="D125" s="89">
        <v>0</v>
      </c>
      <c r="E125" s="90">
        <v>2.17</v>
      </c>
      <c r="F125" s="90">
        <f t="shared" si="12"/>
        <v>2.17</v>
      </c>
      <c r="G125" s="86" t="s">
        <v>10</v>
      </c>
      <c r="H125" s="7"/>
      <c r="I125" s="2"/>
      <c r="J125" s="2"/>
      <c r="K125" s="61"/>
      <c r="L125" s="76"/>
      <c r="M125" s="2"/>
      <c r="N125" s="10"/>
      <c r="O125" s="107"/>
      <c r="P125" s="131">
        <v>54620080093</v>
      </c>
      <c r="Q125" s="128">
        <v>54620080093</v>
      </c>
      <c r="S125" s="21">
        <f t="shared" si="13"/>
        <v>0</v>
      </c>
      <c r="T125" s="21">
        <f t="shared" si="14"/>
        <v>0</v>
      </c>
      <c r="U125" s="21">
        <f t="shared" si="15"/>
        <v>0</v>
      </c>
      <c r="V125" s="21">
        <f t="shared" si="16"/>
        <v>2.17</v>
      </c>
      <c r="W125" s="21"/>
      <c r="X125" s="21"/>
    </row>
    <row r="126" spans="2:24" ht="25.5" x14ac:dyDescent="0.2">
      <c r="B126" s="121">
        <v>33</v>
      </c>
      <c r="C126" s="168" t="s">
        <v>85</v>
      </c>
      <c r="D126" s="91">
        <v>0</v>
      </c>
      <c r="E126" s="90">
        <v>0.24</v>
      </c>
      <c r="F126" s="92">
        <f t="shared" si="12"/>
        <v>0.24</v>
      </c>
      <c r="G126" s="86" t="s">
        <v>10</v>
      </c>
      <c r="H126" s="49"/>
      <c r="I126" s="50"/>
      <c r="J126" s="50"/>
      <c r="K126" s="60"/>
      <c r="L126" s="77"/>
      <c r="M126" s="50"/>
      <c r="N126" s="54"/>
      <c r="O126" s="107"/>
      <c r="P126" s="131">
        <v>54620050077</v>
      </c>
      <c r="Q126" s="130">
        <v>54620050077</v>
      </c>
      <c r="S126" s="21">
        <f t="shared" si="13"/>
        <v>0</v>
      </c>
      <c r="T126" s="21">
        <f t="shared" si="14"/>
        <v>0</v>
      </c>
      <c r="U126" s="21">
        <f t="shared" si="15"/>
        <v>0</v>
      </c>
      <c r="V126" s="21">
        <f t="shared" si="16"/>
        <v>0.24</v>
      </c>
      <c r="W126" s="21"/>
      <c r="X126" s="21"/>
    </row>
    <row r="127" spans="2:24" ht="24.6" customHeight="1" x14ac:dyDescent="0.2">
      <c r="B127" s="121">
        <v>34</v>
      </c>
      <c r="C127" s="168" t="s">
        <v>86</v>
      </c>
      <c r="D127" s="91">
        <v>0</v>
      </c>
      <c r="E127" s="90">
        <v>7.0000000000000007E-2</v>
      </c>
      <c r="F127" s="92">
        <f t="shared" si="12"/>
        <v>7.0000000000000007E-2</v>
      </c>
      <c r="G127" s="86" t="s">
        <v>10</v>
      </c>
      <c r="H127" s="49"/>
      <c r="I127" s="50"/>
      <c r="J127" s="50"/>
      <c r="K127" s="60"/>
      <c r="L127" s="77"/>
      <c r="M127" s="50"/>
      <c r="N127" s="54"/>
      <c r="O127" s="107"/>
      <c r="P127" s="138" t="s">
        <v>175</v>
      </c>
      <c r="Q127" s="137" t="s">
        <v>175</v>
      </c>
      <c r="S127" s="21">
        <f t="shared" si="13"/>
        <v>0</v>
      </c>
      <c r="T127" s="21">
        <f t="shared" si="14"/>
        <v>0</v>
      </c>
      <c r="U127" s="21">
        <f t="shared" si="15"/>
        <v>0</v>
      </c>
      <c r="V127" s="21">
        <f t="shared" si="16"/>
        <v>7.0000000000000007E-2</v>
      </c>
      <c r="W127" s="21"/>
      <c r="X127" s="21"/>
    </row>
    <row r="128" spans="2:24" x14ac:dyDescent="0.2">
      <c r="B128" s="121">
        <v>35</v>
      </c>
      <c r="C128" s="168" t="s">
        <v>87</v>
      </c>
      <c r="D128" s="91">
        <v>0</v>
      </c>
      <c r="E128" s="90">
        <v>0.11</v>
      </c>
      <c r="F128" s="92">
        <f t="shared" si="12"/>
        <v>0.11</v>
      </c>
      <c r="G128" s="86" t="s">
        <v>10</v>
      </c>
      <c r="H128" s="49"/>
      <c r="I128" s="50"/>
      <c r="J128" s="50"/>
      <c r="K128" s="60"/>
      <c r="L128" s="77"/>
      <c r="M128" s="50"/>
      <c r="N128" s="54"/>
      <c r="O128" s="107"/>
      <c r="P128" s="138">
        <v>54620070059</v>
      </c>
      <c r="Q128" s="137">
        <v>54620070059</v>
      </c>
      <c r="S128" s="21">
        <f t="shared" si="13"/>
        <v>0</v>
      </c>
      <c r="T128" s="21">
        <f t="shared" si="14"/>
        <v>0</v>
      </c>
      <c r="U128" s="21">
        <f t="shared" si="15"/>
        <v>0</v>
      </c>
      <c r="V128" s="21">
        <f t="shared" si="16"/>
        <v>0.11</v>
      </c>
      <c r="W128" s="21"/>
      <c r="X128" s="21"/>
    </row>
    <row r="129" spans="2:25" x14ac:dyDescent="0.2">
      <c r="B129" s="121">
        <v>36</v>
      </c>
      <c r="C129" s="168" t="s">
        <v>88</v>
      </c>
      <c r="D129" s="91">
        <v>0</v>
      </c>
      <c r="E129" s="90">
        <v>1.25</v>
      </c>
      <c r="F129" s="92">
        <f t="shared" si="12"/>
        <v>1.25</v>
      </c>
      <c r="G129" s="86" t="s">
        <v>8</v>
      </c>
      <c r="H129" s="49"/>
      <c r="I129" s="50"/>
      <c r="J129" s="50"/>
      <c r="K129" s="60"/>
      <c r="L129" s="77"/>
      <c r="M129" s="50"/>
      <c r="N129" s="54"/>
      <c r="O129" s="107"/>
      <c r="P129" s="131">
        <v>54620010047</v>
      </c>
      <c r="Q129" s="130">
        <v>54620040054</v>
      </c>
      <c r="S129" s="21">
        <f t="shared" si="13"/>
        <v>0</v>
      </c>
      <c r="T129" s="21">
        <f t="shared" si="14"/>
        <v>1.25</v>
      </c>
      <c r="U129" s="21">
        <f t="shared" si="15"/>
        <v>0</v>
      </c>
      <c r="V129" s="21">
        <f t="shared" si="16"/>
        <v>0</v>
      </c>
      <c r="W129" s="21"/>
      <c r="X129" s="21"/>
    </row>
    <row r="130" spans="2:25" ht="25.5" x14ac:dyDescent="0.2">
      <c r="B130" s="121">
        <v>37</v>
      </c>
      <c r="C130" s="168" t="s">
        <v>89</v>
      </c>
      <c r="D130" s="91">
        <v>0</v>
      </c>
      <c r="E130" s="90">
        <v>0.05</v>
      </c>
      <c r="F130" s="92">
        <f>E130-D130</f>
        <v>0.05</v>
      </c>
      <c r="G130" s="86" t="s">
        <v>11</v>
      </c>
      <c r="H130" s="49"/>
      <c r="I130" s="50"/>
      <c r="J130" s="50"/>
      <c r="K130" s="60"/>
      <c r="L130" s="77"/>
      <c r="M130" s="50"/>
      <c r="N130" s="54"/>
      <c r="O130" s="107"/>
      <c r="P130" s="138">
        <v>54620100690</v>
      </c>
      <c r="Q130" s="137">
        <v>54620100690</v>
      </c>
      <c r="S130" s="21">
        <f t="shared" si="13"/>
        <v>0.05</v>
      </c>
      <c r="T130" s="21">
        <f t="shared" si="14"/>
        <v>0</v>
      </c>
      <c r="U130" s="21">
        <f t="shared" si="15"/>
        <v>0</v>
      </c>
      <c r="V130" s="21">
        <f t="shared" si="16"/>
        <v>0</v>
      </c>
      <c r="W130" s="21"/>
      <c r="X130" s="21"/>
    </row>
    <row r="131" spans="2:25" ht="13.5" thickBot="1" x14ac:dyDescent="0.25">
      <c r="B131" s="165">
        <v>38</v>
      </c>
      <c r="C131" s="177" t="s">
        <v>90</v>
      </c>
      <c r="D131" s="90">
        <v>0</v>
      </c>
      <c r="E131" s="90">
        <v>1.0900000000000001</v>
      </c>
      <c r="F131" s="90">
        <v>1.0900000000000001</v>
      </c>
      <c r="G131" s="111" t="s">
        <v>10</v>
      </c>
      <c r="H131" s="107"/>
      <c r="I131" s="107"/>
      <c r="J131" s="107"/>
      <c r="K131" s="61"/>
      <c r="L131" s="76"/>
      <c r="M131" s="107"/>
      <c r="N131" s="107"/>
      <c r="O131" s="107"/>
      <c r="P131" s="116">
        <v>54620010047</v>
      </c>
      <c r="Q131" s="113">
        <v>54620100895</v>
      </c>
      <c r="S131" s="21">
        <f t="shared" si="13"/>
        <v>0</v>
      </c>
      <c r="T131" s="21">
        <f t="shared" si="14"/>
        <v>0</v>
      </c>
      <c r="U131" s="21">
        <f t="shared" si="15"/>
        <v>0</v>
      </c>
      <c r="V131" s="21">
        <f t="shared" si="16"/>
        <v>1.0900000000000001</v>
      </c>
      <c r="W131" s="21"/>
      <c r="X131" s="21"/>
    </row>
    <row r="132" spans="2:25" ht="13.5" thickBot="1" x14ac:dyDescent="0.25">
      <c r="B132" s="167">
        <v>38</v>
      </c>
      <c r="C132" s="169" t="s">
        <v>105</v>
      </c>
      <c r="D132" s="175"/>
      <c r="E132" s="175"/>
      <c r="F132" s="99">
        <f>SUM(F86:F131)</f>
        <v>20.209999999999997</v>
      </c>
      <c r="H132" s="44">
        <f>COUNTA(H86:H131)</f>
        <v>0</v>
      </c>
      <c r="J132" s="16"/>
      <c r="K132" s="79">
        <f>SUM(K86:K131)</f>
        <v>0</v>
      </c>
      <c r="L132" s="45">
        <f>SUM(L86:L131)</f>
        <v>0</v>
      </c>
      <c r="S132" s="22">
        <f t="shared" ref="S132:X132" si="17">SUM(S86:S131)</f>
        <v>0.91000000000000014</v>
      </c>
      <c r="T132" s="22">
        <f t="shared" si="17"/>
        <v>5.85</v>
      </c>
      <c r="U132" s="22">
        <f t="shared" si="17"/>
        <v>0</v>
      </c>
      <c r="V132" s="22">
        <f t="shared" si="17"/>
        <v>13.45</v>
      </c>
      <c r="W132" s="22">
        <f t="shared" si="17"/>
        <v>0</v>
      </c>
      <c r="X132" s="22">
        <f t="shared" si="17"/>
        <v>0</v>
      </c>
      <c r="Y132" s="62"/>
    </row>
    <row r="133" spans="2:25" x14ac:dyDescent="0.2">
      <c r="B133" s="163" t="s">
        <v>6</v>
      </c>
      <c r="C133" s="170" t="s">
        <v>7</v>
      </c>
      <c r="D133" s="175"/>
      <c r="E133" s="175"/>
      <c r="F133" s="18">
        <f>S132</f>
        <v>0.91000000000000014</v>
      </c>
      <c r="G133" s="19"/>
      <c r="H133" s="17" t="s">
        <v>6</v>
      </c>
      <c r="J133" s="16"/>
      <c r="K133" s="80"/>
      <c r="L133" s="87"/>
      <c r="S133" s="18"/>
      <c r="T133" s="18"/>
      <c r="U133" s="18"/>
      <c r="V133" s="18"/>
      <c r="W133" s="18"/>
      <c r="X133" s="18"/>
    </row>
    <row r="134" spans="2:25" x14ac:dyDescent="0.2">
      <c r="B134" s="163"/>
      <c r="C134" s="170" t="s">
        <v>8</v>
      </c>
      <c r="D134" s="175"/>
      <c r="E134" s="175"/>
      <c r="F134" s="18">
        <f>T132</f>
        <v>5.85</v>
      </c>
      <c r="G134" s="19"/>
      <c r="H134" s="16"/>
      <c r="J134" s="16"/>
      <c r="K134" s="80"/>
      <c r="L134" s="87"/>
    </row>
    <row r="135" spans="2:25" ht="13.5" x14ac:dyDescent="0.25">
      <c r="B135" s="163"/>
      <c r="C135" s="170" t="s">
        <v>9</v>
      </c>
      <c r="D135" s="175"/>
      <c r="E135" s="175"/>
      <c r="F135" s="18">
        <f>U132</f>
        <v>0</v>
      </c>
      <c r="G135" s="64"/>
      <c r="H135" s="17"/>
      <c r="I135" s="17"/>
      <c r="J135" s="17"/>
      <c r="K135" s="81"/>
      <c r="L135" s="19"/>
    </row>
    <row r="136" spans="2:25" x14ac:dyDescent="0.2">
      <c r="C136" s="32" t="s">
        <v>10</v>
      </c>
      <c r="D136" s="175"/>
      <c r="E136" s="175"/>
      <c r="F136" s="18">
        <f>V132</f>
        <v>13.45</v>
      </c>
      <c r="G136" s="18"/>
      <c r="K136" s="74"/>
      <c r="L136" s="63"/>
    </row>
    <row r="137" spans="2:25" x14ac:dyDescent="0.2">
      <c r="C137" s="32" t="s">
        <v>127</v>
      </c>
      <c r="D137" s="175"/>
      <c r="E137" s="175"/>
      <c r="F137" s="18">
        <f>W132</f>
        <v>0</v>
      </c>
      <c r="G137" s="19"/>
      <c r="K137" s="74"/>
      <c r="L137" s="63"/>
    </row>
    <row r="138" spans="2:25" ht="13.5" thickBot="1" x14ac:dyDescent="0.25">
      <c r="D138" s="175"/>
      <c r="E138" s="175"/>
      <c r="F138" s="18"/>
      <c r="G138" s="19"/>
      <c r="K138" s="74"/>
      <c r="L138" s="63"/>
    </row>
    <row r="139" spans="2:25" ht="13.5" thickBot="1" x14ac:dyDescent="0.25">
      <c r="B139" s="162">
        <f>B28+B72+B132</f>
        <v>68</v>
      </c>
      <c r="C139" s="169" t="s">
        <v>12</v>
      </c>
      <c r="D139" s="29"/>
      <c r="E139" s="30"/>
      <c r="F139" s="72">
        <f>F28+F72+F132</f>
        <v>86.673999999999992</v>
      </c>
      <c r="G139" s="14"/>
      <c r="H139" s="13">
        <f>H28+H72+H132</f>
        <v>3</v>
      </c>
      <c r="I139" s="17"/>
      <c r="J139" s="17"/>
      <c r="K139" s="75">
        <f>K28+K72+K132</f>
        <v>102</v>
      </c>
      <c r="L139" s="46">
        <f>L28+L72+L132</f>
        <v>666</v>
      </c>
    </row>
    <row r="140" spans="2:25" x14ac:dyDescent="0.2">
      <c r="B140" s="163" t="s">
        <v>6</v>
      </c>
      <c r="C140" s="170" t="s">
        <v>7</v>
      </c>
      <c r="D140" s="31"/>
      <c r="E140" s="31"/>
      <c r="F140" s="18">
        <f>F29+F73+F133</f>
        <v>6.61</v>
      </c>
      <c r="G140" s="17"/>
      <c r="H140" s="17" t="s">
        <v>6</v>
      </c>
      <c r="I140" s="17"/>
      <c r="J140" s="17"/>
    </row>
    <row r="141" spans="2:25" x14ac:dyDescent="0.2">
      <c r="B141" s="163"/>
      <c r="C141" s="170" t="s">
        <v>8</v>
      </c>
      <c r="D141" s="31"/>
      <c r="E141" s="31"/>
      <c r="F141" s="71">
        <f>F30+F74+F134</f>
        <v>57.653999999999996</v>
      </c>
      <c r="G141" s="17"/>
      <c r="H141" s="17"/>
      <c r="I141" s="17"/>
      <c r="J141" s="17"/>
    </row>
    <row r="142" spans="2:25" x14ac:dyDescent="0.2">
      <c r="B142" s="163"/>
      <c r="C142" s="170" t="s">
        <v>9</v>
      </c>
      <c r="D142" s="31"/>
      <c r="E142" s="31"/>
      <c r="F142" s="18">
        <f>F31+F75+F135</f>
        <v>0</v>
      </c>
      <c r="G142" s="17"/>
      <c r="H142" s="17"/>
      <c r="I142" s="17"/>
      <c r="J142" s="17"/>
    </row>
    <row r="143" spans="2:25" x14ac:dyDescent="0.2">
      <c r="B143" s="163"/>
      <c r="C143" s="170" t="s">
        <v>10</v>
      </c>
      <c r="D143" s="18"/>
      <c r="E143" s="18"/>
      <c r="F143" s="18">
        <f>F32+F76+F136</f>
        <v>22.409999999999997</v>
      </c>
      <c r="G143" s="17"/>
      <c r="H143" s="17"/>
      <c r="I143" s="17"/>
      <c r="J143" s="17"/>
    </row>
    <row r="144" spans="2:25" x14ac:dyDescent="0.2">
      <c r="B144" s="163"/>
      <c r="C144" s="32" t="s">
        <v>127</v>
      </c>
      <c r="D144" s="175"/>
      <c r="E144" s="175"/>
      <c r="F144" s="18">
        <f>F137</f>
        <v>0</v>
      </c>
      <c r="G144" s="18"/>
      <c r="H144" s="17"/>
      <c r="I144" s="17"/>
      <c r="J144" s="17"/>
    </row>
    <row r="145" spans="3:17" x14ac:dyDescent="0.2">
      <c r="F145" s="18"/>
      <c r="G145" s="19"/>
    </row>
    <row r="146" spans="3:17" x14ac:dyDescent="0.2">
      <c r="C146" s="222" t="s">
        <v>145</v>
      </c>
      <c r="D146" s="222"/>
      <c r="P146" s="110"/>
      <c r="Q146" s="110"/>
    </row>
    <row r="147" spans="3:17" ht="12.75" customHeight="1" x14ac:dyDescent="0.2">
      <c r="C147" s="222" t="s">
        <v>123</v>
      </c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O147" s="109"/>
      <c r="P147" s="110"/>
      <c r="Q147" s="110"/>
    </row>
    <row r="148" spans="3:17" x14ac:dyDescent="0.2">
      <c r="C148" s="242" t="s">
        <v>18</v>
      </c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P148" s="110"/>
      <c r="Q148" s="110"/>
    </row>
    <row r="149" spans="3:17" s="219" customFormat="1" x14ac:dyDescent="0.2"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</row>
    <row r="150" spans="3:17" s="219" customFormat="1" ht="27.75" customHeight="1" x14ac:dyDescent="0.2">
      <c r="C150" s="246" t="s">
        <v>201</v>
      </c>
      <c r="D150" s="246"/>
      <c r="E150" s="246"/>
      <c r="F150" s="246"/>
      <c r="G150" s="246"/>
      <c r="H150" s="246"/>
      <c r="I150" s="246"/>
      <c r="J150" s="246"/>
      <c r="K150" s="218"/>
      <c r="L150" s="218"/>
      <c r="M150" s="218"/>
    </row>
    <row r="151" spans="3:17" x14ac:dyDescent="0.2">
      <c r="P151" s="110"/>
      <c r="Q151" s="110"/>
    </row>
    <row r="152" spans="3:17" x14ac:dyDescent="0.2">
      <c r="C152" s="222" t="s">
        <v>144</v>
      </c>
      <c r="D152" s="222"/>
      <c r="P152" s="110"/>
      <c r="Q152" s="110"/>
    </row>
    <row r="153" spans="3:17" x14ac:dyDescent="0.2">
      <c r="C153" s="222" t="s">
        <v>176</v>
      </c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P153" s="110"/>
      <c r="Q153" s="110"/>
    </row>
    <row r="154" spans="3:17" x14ac:dyDescent="0.2">
      <c r="C154" s="242" t="s">
        <v>125</v>
      </c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P154" s="110"/>
      <c r="Q154" s="110"/>
    </row>
    <row r="155" spans="3:17" ht="12.75" customHeight="1" x14ac:dyDescent="0.2"/>
    <row r="157" spans="3:17" x14ac:dyDescent="0.2">
      <c r="F157" s="147" t="s">
        <v>100</v>
      </c>
    </row>
  </sheetData>
  <mergeCells count="130">
    <mergeCell ref="B119:B120"/>
    <mergeCell ref="B123:B124"/>
    <mergeCell ref="B114:B115"/>
    <mergeCell ref="C114:C115"/>
    <mergeCell ref="P114:P115"/>
    <mergeCell ref="Q114:Q115"/>
    <mergeCell ref="C67:C68"/>
    <mergeCell ref="B67:B68"/>
    <mergeCell ref="Q70:Q71"/>
    <mergeCell ref="P70:P71"/>
    <mergeCell ref="B79:P79"/>
    <mergeCell ref="B81:B84"/>
    <mergeCell ref="B70:B71"/>
    <mergeCell ref="C70:C71"/>
    <mergeCell ref="B93:B94"/>
    <mergeCell ref="B98:B101"/>
    <mergeCell ref="B104:B105"/>
    <mergeCell ref="P55:P57"/>
    <mergeCell ref="Q55:Q57"/>
    <mergeCell ref="P64:P65"/>
    <mergeCell ref="Q64:Q65"/>
    <mergeCell ref="B50:B51"/>
    <mergeCell ref="B55:B57"/>
    <mergeCell ref="C55:C57"/>
    <mergeCell ref="B64:B65"/>
    <mergeCell ref="C64:C65"/>
    <mergeCell ref="P50:P51"/>
    <mergeCell ref="Q50:Q51"/>
    <mergeCell ref="P23:P24"/>
    <mergeCell ref="Q23:Q24"/>
    <mergeCell ref="C45:C46"/>
    <mergeCell ref="C50:C51"/>
    <mergeCell ref="B21:B22"/>
    <mergeCell ref="C21:C22"/>
    <mergeCell ref="B23:B24"/>
    <mergeCell ref="C23:C24"/>
    <mergeCell ref="P40:Q41"/>
    <mergeCell ref="O41:O43"/>
    <mergeCell ref="P42:P43"/>
    <mergeCell ref="Q42:Q43"/>
    <mergeCell ref="H41:N41"/>
    <mergeCell ref="Q45:Q46"/>
    <mergeCell ref="P45:P46"/>
    <mergeCell ref="B45:B46"/>
    <mergeCell ref="P15:P16"/>
    <mergeCell ref="P18:P20"/>
    <mergeCell ref="B15:B16"/>
    <mergeCell ref="P21:P22"/>
    <mergeCell ref="C15:C16"/>
    <mergeCell ref="B18:B20"/>
    <mergeCell ref="C18:C20"/>
    <mergeCell ref="Q15:Q16"/>
    <mergeCell ref="Q18:Q20"/>
    <mergeCell ref="Q21:Q22"/>
    <mergeCell ref="B5:P5"/>
    <mergeCell ref="I9:J9"/>
    <mergeCell ref="K9:K10"/>
    <mergeCell ref="F9:F10"/>
    <mergeCell ref="L9:L10"/>
    <mergeCell ref="M9:M10"/>
    <mergeCell ref="D7:O7"/>
    <mergeCell ref="O8:O10"/>
    <mergeCell ref="P9:P10"/>
    <mergeCell ref="P7:Q8"/>
    <mergeCell ref="Q9:Q10"/>
    <mergeCell ref="C7:C10"/>
    <mergeCell ref="B2:P2"/>
    <mergeCell ref="S43:X43"/>
    <mergeCell ref="B38:P38"/>
    <mergeCell ref="H42:H43"/>
    <mergeCell ref="I42:J42"/>
    <mergeCell ref="K42:K43"/>
    <mergeCell ref="L42:L43"/>
    <mergeCell ref="D42:E42"/>
    <mergeCell ref="F42:F43"/>
    <mergeCell ref="G42:G43"/>
    <mergeCell ref="M42:M43"/>
    <mergeCell ref="B40:B43"/>
    <mergeCell ref="C40:C43"/>
    <mergeCell ref="D41:G41"/>
    <mergeCell ref="N42:N43"/>
    <mergeCell ref="S10:X10"/>
    <mergeCell ref="B7:B10"/>
    <mergeCell ref="G9:G10"/>
    <mergeCell ref="H9:H10"/>
    <mergeCell ref="N9:N10"/>
    <mergeCell ref="D8:G8"/>
    <mergeCell ref="H8:N8"/>
    <mergeCell ref="D9:E9"/>
    <mergeCell ref="D40:O40"/>
    <mergeCell ref="C154:M154"/>
    <mergeCell ref="H82:N82"/>
    <mergeCell ref="D83:E83"/>
    <mergeCell ref="F83:F84"/>
    <mergeCell ref="G83:G84"/>
    <mergeCell ref="K83:K84"/>
    <mergeCell ref="L83:L84"/>
    <mergeCell ref="C147:N147"/>
    <mergeCell ref="C81:C84"/>
    <mergeCell ref="D81:O81"/>
    <mergeCell ref="O82:O84"/>
    <mergeCell ref="C93:C94"/>
    <mergeCell ref="C98:C101"/>
    <mergeCell ref="C104:C105"/>
    <mergeCell ref="C119:C120"/>
    <mergeCell ref="C123:C124"/>
    <mergeCell ref="S84:X84"/>
    <mergeCell ref="C153:M153"/>
    <mergeCell ref="H83:H84"/>
    <mergeCell ref="N83:N84"/>
    <mergeCell ref="P81:Q82"/>
    <mergeCell ref="P83:P84"/>
    <mergeCell ref="Q83:Q84"/>
    <mergeCell ref="P119:P120"/>
    <mergeCell ref="Q119:Q120"/>
    <mergeCell ref="P93:P94"/>
    <mergeCell ref="Q93:Q94"/>
    <mergeCell ref="P98:P101"/>
    <mergeCell ref="Q98:Q101"/>
    <mergeCell ref="P104:P105"/>
    <mergeCell ref="C146:D146"/>
    <mergeCell ref="C152:D152"/>
    <mergeCell ref="M83:M84"/>
    <mergeCell ref="C148:M148"/>
    <mergeCell ref="I83:J83"/>
    <mergeCell ref="D82:G82"/>
    <mergeCell ref="P123:P124"/>
    <mergeCell ref="Q123:Q124"/>
    <mergeCell ref="Q104:Q105"/>
    <mergeCell ref="C150:J150"/>
  </mergeCells>
  <phoneticPr fontId="1" type="noConversion"/>
  <printOptions horizontalCentered="1" verticalCentered="1"/>
  <pageMargins left="0.19685039370078741" right="0.19685039370078741" top="0.19685039370078741" bottom="0.39370078740157483" header="0" footer="0"/>
  <pageSetup paperSize="9" scale="61" fitToHeight="0" orientation="landscape" r:id="rId1"/>
  <headerFooter alignWithMargins="0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5"/>
  <sheetViews>
    <sheetView topLeftCell="A43" zoomScaleNormal="100" workbookViewId="0">
      <selection activeCell="B51" sqref="B51:I51"/>
    </sheetView>
  </sheetViews>
  <sheetFormatPr defaultColWidth="9.140625" defaultRowHeight="12.75" x14ac:dyDescent="0.2"/>
  <cols>
    <col min="1" max="1" width="3.7109375" style="1" customWidth="1"/>
    <col min="2" max="2" width="21.140625" style="1" customWidth="1"/>
    <col min="3" max="3" width="6.5703125" style="1" customWidth="1"/>
    <col min="4" max="4" width="6.7109375" style="1" customWidth="1"/>
    <col min="5" max="5" width="7.85546875" style="1" customWidth="1"/>
    <col min="6" max="6" width="9.7109375" style="1" customWidth="1"/>
    <col min="7" max="7" width="15" style="1" customWidth="1"/>
    <col min="8" max="8" width="9.7109375" style="1" customWidth="1"/>
    <col min="9" max="9" width="6.85546875" style="1" customWidth="1"/>
    <col min="10" max="10" width="10.85546875" style="1" customWidth="1"/>
    <col min="11" max="11" width="7.140625" style="1" customWidth="1"/>
    <col min="12" max="12" width="9.5703125" style="1" customWidth="1"/>
    <col min="13" max="13" width="11" style="1" customWidth="1"/>
    <col min="14" max="14" width="11.5703125" style="1" customWidth="1"/>
    <col min="15" max="15" width="10.42578125" style="110" customWidth="1"/>
    <col min="16" max="16" width="11.85546875" style="110" customWidth="1"/>
    <col min="17" max="17" width="13" style="1" customWidth="1"/>
    <col min="18" max="18" width="11.7109375" style="110" customWidth="1"/>
    <col min="19" max="19" width="9.42578125" style="1" customWidth="1"/>
    <col min="20" max="20" width="10.28515625" style="1" bestFit="1" customWidth="1"/>
    <col min="21" max="21" width="13.42578125" style="1" bestFit="1" customWidth="1"/>
    <col min="22" max="22" width="10.7109375" style="1" bestFit="1" customWidth="1"/>
    <col min="23" max="23" width="14.140625" style="1" bestFit="1" customWidth="1"/>
    <col min="24" max="26" width="9.140625" style="1"/>
    <col min="27" max="27" width="10.28515625" style="1" bestFit="1" customWidth="1"/>
    <col min="28" max="28" width="14.140625" style="1" bestFit="1" customWidth="1"/>
    <col min="29" max="29" width="10.7109375" style="1" bestFit="1" customWidth="1"/>
    <col min="30" max="30" width="9.85546875" style="1" bestFit="1" customWidth="1"/>
    <col min="31" max="16384" width="9.140625" style="1"/>
  </cols>
  <sheetData>
    <row r="1" spans="1:32" ht="12.7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12"/>
      <c r="T1" s="96"/>
    </row>
    <row r="2" spans="1:32" ht="12.75" customHeight="1" x14ac:dyDescent="0.2">
      <c r="A2" s="263" t="s">
        <v>19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101"/>
      <c r="S2" s="312"/>
      <c r="T2" s="96"/>
    </row>
    <row r="3" spans="1:32" ht="12.7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12"/>
      <c r="T3" s="96"/>
    </row>
    <row r="4" spans="1:32" ht="12.75" customHeight="1" x14ac:dyDescent="0.2">
      <c r="A4" s="33"/>
      <c r="B4" s="32"/>
      <c r="C4" s="32"/>
      <c r="D4" s="32"/>
      <c r="E4" s="32"/>
      <c r="F4" s="33"/>
      <c r="G4" s="33"/>
      <c r="H4" s="33"/>
      <c r="I4" s="33"/>
      <c r="J4" s="33"/>
      <c r="K4" s="33"/>
      <c r="L4" s="33"/>
      <c r="M4" s="222" t="s">
        <v>17</v>
      </c>
      <c r="N4" s="222"/>
      <c r="O4" s="109"/>
      <c r="P4" s="109"/>
      <c r="Q4" s="32"/>
      <c r="R4" s="32"/>
      <c r="S4" s="312"/>
      <c r="T4" s="96"/>
    </row>
    <row r="5" spans="1:32" ht="12.75" customHeight="1" x14ac:dyDescent="0.2">
      <c r="A5" s="33"/>
      <c r="B5" s="32"/>
      <c r="C5" s="32"/>
      <c r="D5" s="32"/>
      <c r="E5" s="32"/>
      <c r="F5" s="33"/>
      <c r="G5" s="33"/>
      <c r="H5" s="33"/>
      <c r="I5" s="33"/>
      <c r="J5" s="33"/>
      <c r="K5" s="33"/>
      <c r="L5" s="33"/>
      <c r="M5" s="222" t="s">
        <v>20</v>
      </c>
      <c r="N5" s="222"/>
      <c r="O5" s="222"/>
      <c r="P5" s="222"/>
      <c r="Q5" s="222"/>
      <c r="R5" s="109"/>
      <c r="S5" s="97"/>
      <c r="T5" s="96"/>
    </row>
    <row r="6" spans="1:32" ht="12.75" customHeight="1" x14ac:dyDescent="0.2">
      <c r="A6" s="33"/>
      <c r="B6" s="222"/>
      <c r="C6" s="222"/>
      <c r="D6" s="222"/>
      <c r="E6" s="222"/>
      <c r="F6" s="33"/>
      <c r="G6" s="33"/>
      <c r="H6" s="33"/>
      <c r="I6" s="33"/>
      <c r="J6" s="33"/>
      <c r="K6" s="33"/>
      <c r="L6" s="33"/>
      <c r="M6" s="294" t="s">
        <v>21</v>
      </c>
      <c r="N6" s="294"/>
      <c r="O6" s="294"/>
      <c r="P6" s="294"/>
      <c r="Q6" s="294"/>
      <c r="S6" s="98"/>
      <c r="T6" s="96"/>
    </row>
    <row r="7" spans="1:32" ht="12.75" customHeight="1" x14ac:dyDescent="0.2">
      <c r="A7" s="33"/>
      <c r="B7" s="294"/>
      <c r="C7" s="294"/>
      <c r="D7" s="294"/>
      <c r="E7" s="294"/>
      <c r="F7" s="33"/>
      <c r="G7" s="33"/>
      <c r="H7" s="33"/>
      <c r="I7" s="33"/>
      <c r="J7" s="33"/>
      <c r="K7" s="33"/>
      <c r="L7" s="33"/>
      <c r="M7" s="242" t="s">
        <v>16</v>
      </c>
      <c r="N7" s="242"/>
      <c r="O7" s="242"/>
      <c r="P7" s="242"/>
      <c r="Q7" s="242"/>
      <c r="R7" s="108"/>
      <c r="S7" s="96"/>
      <c r="T7" s="96"/>
    </row>
    <row r="8" spans="1:32" ht="12.75" customHeight="1" x14ac:dyDescent="0.2">
      <c r="A8" s="33"/>
      <c r="B8" s="242"/>
      <c r="C8" s="242"/>
      <c r="D8" s="242"/>
      <c r="E8" s="24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32" ht="12.7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32" s="146" customFormat="1" ht="12.75" customHeight="1" x14ac:dyDescent="0.2">
      <c r="A10" s="265" t="s">
        <v>197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122"/>
    </row>
    <row r="11" spans="1:32" s="301" customFormat="1" ht="12.75" customHeight="1" x14ac:dyDescent="0.2">
      <c r="A11" s="301" t="s">
        <v>198</v>
      </c>
    </row>
    <row r="12" spans="1:32" ht="12.75" customHeight="1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01"/>
      <c r="P12" s="101"/>
      <c r="Q12" s="12"/>
      <c r="R12" s="101"/>
    </row>
    <row r="13" spans="1:32" s="110" customFormat="1" ht="13.5" customHeight="1" thickTop="1" thickBot="1" x14ac:dyDescent="0.25">
      <c r="A13" s="266" t="s">
        <v>130</v>
      </c>
      <c r="B13" s="313" t="s">
        <v>188</v>
      </c>
      <c r="C13" s="295" t="s">
        <v>2</v>
      </c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7"/>
      <c r="P13" s="225" t="s">
        <v>142</v>
      </c>
      <c r="Q13" s="226"/>
      <c r="R13" s="96"/>
    </row>
    <row r="14" spans="1:32" s="110" customFormat="1" ht="13.5" customHeight="1" thickTop="1" x14ac:dyDescent="0.2">
      <c r="A14" s="267"/>
      <c r="B14" s="314"/>
      <c r="C14" s="316" t="s">
        <v>186</v>
      </c>
      <c r="D14" s="317"/>
      <c r="E14" s="317"/>
      <c r="F14" s="317"/>
      <c r="G14" s="318"/>
      <c r="H14" s="284" t="s">
        <v>189</v>
      </c>
      <c r="I14" s="317"/>
      <c r="J14" s="317"/>
      <c r="K14" s="317"/>
      <c r="L14" s="317"/>
      <c r="M14" s="317"/>
      <c r="N14" s="318"/>
      <c r="O14" s="305" t="s">
        <v>190</v>
      </c>
      <c r="P14" s="227"/>
      <c r="Q14" s="228"/>
      <c r="R14" s="96"/>
    </row>
    <row r="15" spans="1:32" s="110" customFormat="1" ht="13.5" customHeight="1" x14ac:dyDescent="0.2">
      <c r="A15" s="267"/>
      <c r="B15" s="314"/>
      <c r="C15" s="319" t="s">
        <v>129</v>
      </c>
      <c r="D15" s="308"/>
      <c r="E15" s="302" t="s">
        <v>131</v>
      </c>
      <c r="F15" s="302" t="s">
        <v>137</v>
      </c>
      <c r="G15" s="320" t="s">
        <v>132</v>
      </c>
      <c r="H15" s="283" t="s">
        <v>133</v>
      </c>
      <c r="I15" s="307" t="s">
        <v>134</v>
      </c>
      <c r="J15" s="308"/>
      <c r="K15" s="223" t="s">
        <v>136</v>
      </c>
      <c r="L15" s="223" t="s">
        <v>137</v>
      </c>
      <c r="M15" s="223" t="s">
        <v>138</v>
      </c>
      <c r="N15" s="314" t="s">
        <v>139</v>
      </c>
      <c r="O15" s="305"/>
      <c r="P15" s="305" t="s">
        <v>191</v>
      </c>
      <c r="Q15" s="231" t="s">
        <v>143</v>
      </c>
      <c r="R15" s="96"/>
    </row>
    <row r="16" spans="1:32" s="110" customFormat="1" ht="66" customHeight="1" thickBot="1" x14ac:dyDescent="0.25">
      <c r="A16" s="268"/>
      <c r="B16" s="315"/>
      <c r="C16" s="115" t="s">
        <v>4</v>
      </c>
      <c r="D16" s="117" t="s">
        <v>5</v>
      </c>
      <c r="E16" s="303"/>
      <c r="F16" s="303"/>
      <c r="G16" s="254"/>
      <c r="H16" s="304"/>
      <c r="I16" s="117" t="s">
        <v>0</v>
      </c>
      <c r="J16" s="117" t="s">
        <v>187</v>
      </c>
      <c r="K16" s="303"/>
      <c r="L16" s="303"/>
      <c r="M16" s="303"/>
      <c r="N16" s="254"/>
      <c r="O16" s="306"/>
      <c r="P16" s="306"/>
      <c r="Q16" s="232"/>
      <c r="R16" s="96"/>
      <c r="T16" s="264" t="s">
        <v>14</v>
      </c>
      <c r="U16" s="264"/>
      <c r="V16" s="264"/>
      <c r="W16" s="264"/>
      <c r="X16" s="264"/>
      <c r="Y16" s="264"/>
      <c r="Z16" s="178"/>
      <c r="AA16" s="264" t="s">
        <v>3</v>
      </c>
      <c r="AB16" s="264"/>
      <c r="AC16" s="264"/>
      <c r="AD16" s="264"/>
      <c r="AE16" s="264"/>
      <c r="AF16" s="264"/>
    </row>
    <row r="17" spans="1:32" ht="14.25" thickTop="1" thickBot="1" x14ac:dyDescent="0.25">
      <c r="A17" s="35">
        <v>1</v>
      </c>
      <c r="B17" s="36">
        <v>2</v>
      </c>
      <c r="C17" s="37">
        <v>3</v>
      </c>
      <c r="D17" s="38">
        <v>4</v>
      </c>
      <c r="E17" s="38">
        <v>5</v>
      </c>
      <c r="F17" s="38">
        <v>6</v>
      </c>
      <c r="G17" s="39">
        <v>7</v>
      </c>
      <c r="H17" s="37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9">
        <v>14</v>
      </c>
      <c r="O17" s="179">
        <v>15</v>
      </c>
      <c r="P17" s="179">
        <v>16</v>
      </c>
      <c r="Q17" s="40">
        <v>17</v>
      </c>
      <c r="R17" s="182"/>
      <c r="T17" s="20" t="s">
        <v>11</v>
      </c>
      <c r="U17" s="20" t="s">
        <v>8</v>
      </c>
      <c r="V17" s="20" t="s">
        <v>9</v>
      </c>
      <c r="W17" s="20" t="s">
        <v>10</v>
      </c>
      <c r="X17" s="20"/>
      <c r="Y17" s="20"/>
      <c r="Z17" s="34"/>
      <c r="AA17" s="20" t="s">
        <v>11</v>
      </c>
      <c r="AB17" s="20" t="s">
        <v>8</v>
      </c>
      <c r="AC17" s="20" t="s">
        <v>9</v>
      </c>
      <c r="AD17" s="20" t="s">
        <v>10</v>
      </c>
      <c r="AE17" s="20"/>
      <c r="AF17" s="20"/>
    </row>
    <row r="18" spans="1:32" ht="13.5" customHeight="1" thickTop="1" x14ac:dyDescent="0.2">
      <c r="A18" s="321" t="s">
        <v>91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182"/>
      <c r="T18" s="59"/>
      <c r="U18" s="59"/>
      <c r="V18" s="59"/>
      <c r="W18" s="59"/>
      <c r="X18" s="59"/>
      <c r="Y18" s="59"/>
      <c r="Z18" s="34"/>
      <c r="AA18" s="59"/>
      <c r="AB18" s="59"/>
      <c r="AC18" s="59"/>
      <c r="AD18" s="59"/>
      <c r="AE18" s="59"/>
      <c r="AF18" s="59"/>
    </row>
    <row r="19" spans="1:32" x14ac:dyDescent="0.2">
      <c r="A19" s="328">
        <v>1</v>
      </c>
      <c r="B19" s="329" t="s">
        <v>192</v>
      </c>
      <c r="C19" s="65">
        <v>0</v>
      </c>
      <c r="D19" s="66">
        <v>0.48</v>
      </c>
      <c r="E19" s="66">
        <f>D19-C19</f>
        <v>0.48</v>
      </c>
      <c r="F19" s="2">
        <v>2075</v>
      </c>
      <c r="G19" s="86" t="s">
        <v>11</v>
      </c>
      <c r="H19" s="7"/>
      <c r="I19" s="2"/>
      <c r="J19" s="2"/>
      <c r="K19" s="61"/>
      <c r="L19" s="76"/>
      <c r="M19" s="2"/>
      <c r="N19" s="8"/>
      <c r="O19" s="180"/>
      <c r="P19" s="324">
        <v>54620060355</v>
      </c>
      <c r="Q19" s="324">
        <v>54620060355</v>
      </c>
      <c r="R19" s="98"/>
      <c r="T19" s="82">
        <f t="shared" ref="T19:T38" si="0">IF(G19=T$17,F19,0)</f>
        <v>2075</v>
      </c>
      <c r="U19" s="82">
        <f t="shared" ref="U19:U38" si="1">IF(G19=U$17,F19,0)</f>
        <v>0</v>
      </c>
      <c r="V19" s="82">
        <f t="shared" ref="V19:V38" si="2">IF(G19=V$17,F19,0)</f>
        <v>0</v>
      </c>
      <c r="W19" s="82">
        <f t="shared" ref="W19:W38" si="3">IF(G19=W$17,F19,0)</f>
        <v>0</v>
      </c>
      <c r="X19" s="82"/>
      <c r="Y19" s="82"/>
      <c r="Z19" s="34"/>
      <c r="AA19" s="83">
        <f t="shared" ref="AA19:AA37" si="4">IF(G19=AA$17,E19,0)</f>
        <v>0.48</v>
      </c>
      <c r="AB19" s="83">
        <f t="shared" ref="AB19:AB37" si="5">IF(G19=AB$17,E19,0)</f>
        <v>0</v>
      </c>
      <c r="AC19" s="83">
        <f t="shared" ref="AC19:AC37" si="6">IF(G19=AC$17,E19,0)</f>
        <v>0</v>
      </c>
      <c r="AD19" s="83">
        <f t="shared" ref="AD19:AD37" si="7">IF(G19=AD$17,E19,0)</f>
        <v>0</v>
      </c>
      <c r="AE19" s="83"/>
      <c r="AF19" s="83"/>
    </row>
    <row r="20" spans="1:32" x14ac:dyDescent="0.2">
      <c r="A20" s="243"/>
      <c r="B20" s="330"/>
      <c r="C20" s="65">
        <v>0.48</v>
      </c>
      <c r="D20" s="66">
        <v>0.72</v>
      </c>
      <c r="E20" s="66">
        <f t="shared" ref="E20:E38" si="8">D20-C20</f>
        <v>0.24</v>
      </c>
      <c r="F20" s="2">
        <v>770</v>
      </c>
      <c r="G20" s="86" t="s">
        <v>11</v>
      </c>
      <c r="H20" s="7"/>
      <c r="I20" s="2"/>
      <c r="J20" s="2"/>
      <c r="K20" s="61"/>
      <c r="L20" s="76"/>
      <c r="M20" s="2"/>
      <c r="N20" s="8"/>
      <c r="O20" s="181"/>
      <c r="P20" s="325"/>
      <c r="Q20" s="325"/>
      <c r="R20" s="98"/>
      <c r="T20" s="82">
        <f t="shared" si="0"/>
        <v>770</v>
      </c>
      <c r="U20" s="82">
        <f t="shared" si="1"/>
        <v>0</v>
      </c>
      <c r="V20" s="82">
        <f t="shared" si="2"/>
        <v>0</v>
      </c>
      <c r="W20" s="82">
        <f t="shared" si="3"/>
        <v>0</v>
      </c>
      <c r="X20" s="82"/>
      <c r="Y20" s="82"/>
      <c r="Z20" s="34"/>
      <c r="AA20" s="83">
        <f t="shared" si="4"/>
        <v>0.24</v>
      </c>
      <c r="AB20" s="83">
        <f t="shared" si="5"/>
        <v>0</v>
      </c>
      <c r="AC20" s="83">
        <f t="shared" si="6"/>
        <v>0</v>
      </c>
      <c r="AD20" s="83">
        <f t="shared" si="7"/>
        <v>0</v>
      </c>
      <c r="AE20" s="83"/>
      <c r="AF20" s="83"/>
    </row>
    <row r="21" spans="1:32" x14ac:dyDescent="0.2">
      <c r="A21" s="328">
        <v>2</v>
      </c>
      <c r="B21" s="329" t="s">
        <v>26</v>
      </c>
      <c r="C21" s="65">
        <v>0</v>
      </c>
      <c r="D21" s="66">
        <v>0.22</v>
      </c>
      <c r="E21" s="66">
        <f t="shared" si="8"/>
        <v>0.22</v>
      </c>
      <c r="F21" s="2">
        <v>660</v>
      </c>
      <c r="G21" s="86" t="s">
        <v>11</v>
      </c>
      <c r="H21" s="7"/>
      <c r="I21" s="2"/>
      <c r="J21" s="2"/>
      <c r="K21" s="61"/>
      <c r="L21" s="76"/>
      <c r="M21" s="2"/>
      <c r="N21" s="8"/>
      <c r="O21" s="180"/>
      <c r="P21" s="326">
        <v>54620060353</v>
      </c>
      <c r="Q21" s="326">
        <v>54620060353</v>
      </c>
      <c r="R21" s="124"/>
      <c r="T21" s="82">
        <f t="shared" si="0"/>
        <v>660</v>
      </c>
      <c r="U21" s="82">
        <f t="shared" si="1"/>
        <v>0</v>
      </c>
      <c r="V21" s="82">
        <f t="shared" si="2"/>
        <v>0</v>
      </c>
      <c r="W21" s="82">
        <f t="shared" si="3"/>
        <v>0</v>
      </c>
      <c r="X21" s="82"/>
      <c r="Y21" s="82"/>
      <c r="Z21" s="34"/>
      <c r="AA21" s="83">
        <f t="shared" si="4"/>
        <v>0.22</v>
      </c>
      <c r="AB21" s="83">
        <f t="shared" si="5"/>
        <v>0</v>
      </c>
      <c r="AC21" s="83">
        <f t="shared" si="6"/>
        <v>0</v>
      </c>
      <c r="AD21" s="83">
        <f t="shared" si="7"/>
        <v>0</v>
      </c>
      <c r="AE21" s="83"/>
      <c r="AF21" s="83"/>
    </row>
    <row r="22" spans="1:32" x14ac:dyDescent="0.2">
      <c r="A22" s="243"/>
      <c r="B22" s="330"/>
      <c r="C22" s="65">
        <v>0.22</v>
      </c>
      <c r="D22" s="66">
        <v>0.44900000000000001</v>
      </c>
      <c r="E22" s="66">
        <f t="shared" si="8"/>
        <v>0.22900000000000001</v>
      </c>
      <c r="F22" s="41">
        <v>802</v>
      </c>
      <c r="G22" s="86" t="s">
        <v>11</v>
      </c>
      <c r="H22" s="7"/>
      <c r="I22" s="2"/>
      <c r="J22" s="2"/>
      <c r="K22" s="61"/>
      <c r="L22" s="76"/>
      <c r="M22" s="2"/>
      <c r="N22" s="8"/>
      <c r="O22" s="180"/>
      <c r="P22" s="327"/>
      <c r="Q22" s="327"/>
      <c r="R22" s="124"/>
      <c r="T22" s="82">
        <f t="shared" si="0"/>
        <v>802</v>
      </c>
      <c r="U22" s="82">
        <f t="shared" si="1"/>
        <v>0</v>
      </c>
      <c r="V22" s="82">
        <f t="shared" si="2"/>
        <v>0</v>
      </c>
      <c r="W22" s="82">
        <f t="shared" si="3"/>
        <v>0</v>
      </c>
      <c r="X22" s="82"/>
      <c r="Y22" s="82"/>
      <c r="Z22" s="34"/>
      <c r="AA22" s="83">
        <f t="shared" si="4"/>
        <v>0.22900000000000001</v>
      </c>
      <c r="AB22" s="83">
        <f t="shared" si="5"/>
        <v>0</v>
      </c>
      <c r="AC22" s="83">
        <f t="shared" si="6"/>
        <v>0</v>
      </c>
      <c r="AD22" s="83">
        <f t="shared" si="7"/>
        <v>0</v>
      </c>
      <c r="AE22" s="83"/>
      <c r="AF22" s="83"/>
    </row>
    <row r="23" spans="1:32" x14ac:dyDescent="0.2">
      <c r="A23" s="5">
        <v>3</v>
      </c>
      <c r="B23" s="42" t="s">
        <v>27</v>
      </c>
      <c r="C23" s="65">
        <v>0</v>
      </c>
      <c r="D23" s="66">
        <v>0.69</v>
      </c>
      <c r="E23" s="66">
        <f t="shared" si="8"/>
        <v>0.69</v>
      </c>
      <c r="F23" s="2">
        <v>3260</v>
      </c>
      <c r="G23" s="86" t="s">
        <v>11</v>
      </c>
      <c r="H23" s="7"/>
      <c r="I23" s="2"/>
      <c r="J23" s="2"/>
      <c r="K23" s="61"/>
      <c r="L23" s="76"/>
      <c r="M23" s="2"/>
      <c r="N23" s="8"/>
      <c r="O23" s="180"/>
      <c r="P23" s="104">
        <v>54620060366</v>
      </c>
      <c r="Q23" s="11">
        <v>54620060366</v>
      </c>
      <c r="R23" s="124"/>
      <c r="T23" s="82">
        <f t="shared" si="0"/>
        <v>3260</v>
      </c>
      <c r="U23" s="82">
        <f t="shared" si="1"/>
        <v>0</v>
      </c>
      <c r="V23" s="82">
        <f t="shared" si="2"/>
        <v>0</v>
      </c>
      <c r="W23" s="82">
        <f t="shared" si="3"/>
        <v>0</v>
      </c>
      <c r="X23" s="82"/>
      <c r="Y23" s="82"/>
      <c r="Z23" s="34"/>
      <c r="AA23" s="83">
        <f t="shared" si="4"/>
        <v>0.69</v>
      </c>
      <c r="AB23" s="83">
        <f t="shared" si="5"/>
        <v>0</v>
      </c>
      <c r="AC23" s="83">
        <f t="shared" si="6"/>
        <v>0</v>
      </c>
      <c r="AD23" s="83">
        <f t="shared" si="7"/>
        <v>0</v>
      </c>
      <c r="AE23" s="83"/>
      <c r="AF23" s="83"/>
    </row>
    <row r="24" spans="1:32" x14ac:dyDescent="0.2">
      <c r="A24" s="5">
        <v>4</v>
      </c>
      <c r="B24" s="42" t="s">
        <v>28</v>
      </c>
      <c r="C24" s="65">
        <v>0</v>
      </c>
      <c r="D24" s="66">
        <v>0.47</v>
      </c>
      <c r="E24" s="66">
        <f t="shared" si="8"/>
        <v>0.47</v>
      </c>
      <c r="F24" s="2">
        <v>2750</v>
      </c>
      <c r="G24" s="86" t="s">
        <v>11</v>
      </c>
      <c r="H24" s="7"/>
      <c r="I24" s="2"/>
      <c r="J24" s="2"/>
      <c r="K24" s="61"/>
      <c r="L24" s="76"/>
      <c r="M24" s="2"/>
      <c r="N24" s="8"/>
      <c r="O24" s="180"/>
      <c r="P24" s="104">
        <v>54620060356</v>
      </c>
      <c r="Q24" s="11">
        <v>54620060356</v>
      </c>
      <c r="R24" s="124"/>
      <c r="T24" s="82">
        <f t="shared" si="0"/>
        <v>2750</v>
      </c>
      <c r="U24" s="82">
        <f t="shared" si="1"/>
        <v>0</v>
      </c>
      <c r="V24" s="82">
        <f t="shared" si="2"/>
        <v>0</v>
      </c>
      <c r="W24" s="82">
        <f t="shared" si="3"/>
        <v>0</v>
      </c>
      <c r="X24" s="82"/>
      <c r="Y24" s="82"/>
      <c r="Z24" s="34"/>
      <c r="AA24" s="83">
        <f t="shared" si="4"/>
        <v>0.47</v>
      </c>
      <c r="AB24" s="83">
        <f t="shared" si="5"/>
        <v>0</v>
      </c>
      <c r="AC24" s="83">
        <f t="shared" si="6"/>
        <v>0</v>
      </c>
      <c r="AD24" s="83">
        <f t="shared" si="7"/>
        <v>0</v>
      </c>
      <c r="AE24" s="83"/>
      <c r="AF24" s="83"/>
    </row>
    <row r="25" spans="1:32" ht="13.5" customHeight="1" x14ac:dyDescent="0.2">
      <c r="A25" s="283">
        <v>5</v>
      </c>
      <c r="B25" s="309" t="s">
        <v>29</v>
      </c>
      <c r="C25" s="65">
        <v>0</v>
      </c>
      <c r="D25" s="66">
        <v>0.28000000000000003</v>
      </c>
      <c r="E25" s="66">
        <f t="shared" si="8"/>
        <v>0.28000000000000003</v>
      </c>
      <c r="F25" s="41">
        <v>980</v>
      </c>
      <c r="G25" s="86" t="s">
        <v>11</v>
      </c>
      <c r="H25" s="7"/>
      <c r="I25" s="2"/>
      <c r="J25" s="2"/>
      <c r="K25" s="61"/>
      <c r="L25" s="76"/>
      <c r="M25" s="2"/>
      <c r="N25" s="8"/>
      <c r="O25" s="180"/>
      <c r="P25" s="326">
        <v>54620060357</v>
      </c>
      <c r="Q25" s="326" t="s">
        <v>22</v>
      </c>
      <c r="R25" s="124"/>
      <c r="T25" s="82">
        <f t="shared" si="0"/>
        <v>980</v>
      </c>
      <c r="U25" s="82">
        <f t="shared" si="1"/>
        <v>0</v>
      </c>
      <c r="V25" s="82">
        <f t="shared" si="2"/>
        <v>0</v>
      </c>
      <c r="W25" s="82">
        <f t="shared" si="3"/>
        <v>0</v>
      </c>
      <c r="X25" s="82"/>
      <c r="Y25" s="82"/>
      <c r="Z25" s="34"/>
      <c r="AA25" s="83">
        <f t="shared" si="4"/>
        <v>0.28000000000000003</v>
      </c>
      <c r="AB25" s="83">
        <f t="shared" si="5"/>
        <v>0</v>
      </c>
      <c r="AC25" s="83">
        <f t="shared" si="6"/>
        <v>0</v>
      </c>
      <c r="AD25" s="83">
        <f t="shared" si="7"/>
        <v>0</v>
      </c>
      <c r="AE25" s="83"/>
      <c r="AF25" s="83"/>
    </row>
    <row r="26" spans="1:32" ht="14.45" customHeight="1" x14ac:dyDescent="0.2">
      <c r="A26" s="293"/>
      <c r="B26" s="310"/>
      <c r="C26" s="65">
        <v>0.28000000000000003</v>
      </c>
      <c r="D26" s="66">
        <v>0.32</v>
      </c>
      <c r="E26" s="66">
        <f t="shared" si="8"/>
        <v>3.999999999999998E-2</v>
      </c>
      <c r="F26" s="2">
        <v>150</v>
      </c>
      <c r="G26" s="86" t="s">
        <v>8</v>
      </c>
      <c r="H26" s="7"/>
      <c r="I26" s="2"/>
      <c r="J26" s="2"/>
      <c r="K26" s="61"/>
      <c r="L26" s="76"/>
      <c r="M26" s="2"/>
      <c r="N26" s="8"/>
      <c r="O26" s="180"/>
      <c r="P26" s="305"/>
      <c r="Q26" s="305"/>
      <c r="R26" s="124"/>
      <c r="T26" s="82">
        <f t="shared" si="0"/>
        <v>0</v>
      </c>
      <c r="U26" s="82">
        <f t="shared" si="1"/>
        <v>150</v>
      </c>
      <c r="V26" s="82">
        <f t="shared" si="2"/>
        <v>0</v>
      </c>
      <c r="W26" s="82">
        <f t="shared" si="3"/>
        <v>0</v>
      </c>
      <c r="X26" s="82"/>
      <c r="Y26" s="82"/>
      <c r="Z26" s="34"/>
      <c r="AA26" s="83">
        <f t="shared" si="4"/>
        <v>0</v>
      </c>
      <c r="AB26" s="83">
        <f t="shared" si="5"/>
        <v>3.999999999999998E-2</v>
      </c>
      <c r="AC26" s="83">
        <f t="shared" si="6"/>
        <v>0</v>
      </c>
      <c r="AD26" s="83">
        <f t="shared" si="7"/>
        <v>0</v>
      </c>
      <c r="AE26" s="83"/>
      <c r="AF26" s="83"/>
    </row>
    <row r="27" spans="1:32" x14ac:dyDescent="0.2">
      <c r="A27" s="284"/>
      <c r="B27" s="311"/>
      <c r="C27" s="65">
        <v>0.32</v>
      </c>
      <c r="D27" s="66">
        <v>0.36</v>
      </c>
      <c r="E27" s="66">
        <f t="shared" si="8"/>
        <v>3.999999999999998E-2</v>
      </c>
      <c r="F27" s="41">
        <v>120</v>
      </c>
      <c r="G27" s="86" t="s">
        <v>10</v>
      </c>
      <c r="H27" s="7"/>
      <c r="I27" s="2"/>
      <c r="J27" s="2"/>
      <c r="K27" s="61"/>
      <c r="L27" s="76"/>
      <c r="M27" s="2"/>
      <c r="N27" s="8"/>
      <c r="O27" s="180"/>
      <c r="P27" s="327"/>
      <c r="Q27" s="327"/>
      <c r="R27" s="124"/>
      <c r="T27" s="82">
        <f t="shared" si="0"/>
        <v>0</v>
      </c>
      <c r="U27" s="82">
        <f t="shared" si="1"/>
        <v>0</v>
      </c>
      <c r="V27" s="82">
        <f t="shared" si="2"/>
        <v>0</v>
      </c>
      <c r="W27" s="82">
        <f t="shared" si="3"/>
        <v>120</v>
      </c>
      <c r="X27" s="82"/>
      <c r="Y27" s="82"/>
      <c r="Z27" s="34"/>
      <c r="AA27" s="83">
        <f t="shared" si="4"/>
        <v>0</v>
      </c>
      <c r="AB27" s="83">
        <f t="shared" si="5"/>
        <v>0</v>
      </c>
      <c r="AC27" s="83">
        <f t="shared" si="6"/>
        <v>0</v>
      </c>
      <c r="AD27" s="83">
        <f t="shared" si="7"/>
        <v>3.999999999999998E-2</v>
      </c>
      <c r="AE27" s="83"/>
      <c r="AF27" s="83"/>
    </row>
    <row r="28" spans="1:32" ht="13.5" customHeight="1" x14ac:dyDescent="0.2">
      <c r="A28" s="283">
        <v>6</v>
      </c>
      <c r="B28" s="260" t="s">
        <v>30</v>
      </c>
      <c r="C28" s="65">
        <v>0</v>
      </c>
      <c r="D28" s="66">
        <v>0.17</v>
      </c>
      <c r="E28" s="66">
        <f t="shared" si="8"/>
        <v>0.17</v>
      </c>
      <c r="F28" s="2">
        <v>595</v>
      </c>
      <c r="G28" s="86" t="s">
        <v>11</v>
      </c>
      <c r="H28" s="7"/>
      <c r="I28" s="2"/>
      <c r="J28" s="2"/>
      <c r="K28" s="61"/>
      <c r="L28" s="76"/>
      <c r="M28" s="2"/>
      <c r="N28" s="8"/>
      <c r="O28" s="180"/>
      <c r="P28" s="326">
        <v>54620060359</v>
      </c>
      <c r="Q28" s="326">
        <v>54620060359</v>
      </c>
      <c r="R28" s="124"/>
      <c r="T28" s="82">
        <f t="shared" si="0"/>
        <v>595</v>
      </c>
      <c r="U28" s="82">
        <f t="shared" si="1"/>
        <v>0</v>
      </c>
      <c r="V28" s="82">
        <f t="shared" si="2"/>
        <v>0</v>
      </c>
      <c r="W28" s="82">
        <f t="shared" si="3"/>
        <v>0</v>
      </c>
      <c r="X28" s="82"/>
      <c r="Y28" s="82"/>
      <c r="Z28" s="34"/>
      <c r="AA28" s="83">
        <f t="shared" si="4"/>
        <v>0.17</v>
      </c>
      <c r="AB28" s="83">
        <f t="shared" si="5"/>
        <v>0</v>
      </c>
      <c r="AC28" s="83">
        <f t="shared" si="6"/>
        <v>0</v>
      </c>
      <c r="AD28" s="83">
        <f t="shared" si="7"/>
        <v>0</v>
      </c>
      <c r="AE28" s="83"/>
      <c r="AF28" s="83"/>
    </row>
    <row r="29" spans="1:32" x14ac:dyDescent="0.2">
      <c r="A29" s="284"/>
      <c r="B29" s="262"/>
      <c r="C29" s="65">
        <v>0.17</v>
      </c>
      <c r="D29" s="66">
        <v>0.316</v>
      </c>
      <c r="E29" s="66">
        <f t="shared" si="8"/>
        <v>0.14599999999999999</v>
      </c>
      <c r="F29" s="2">
        <v>511</v>
      </c>
      <c r="G29" s="86" t="s">
        <v>8</v>
      </c>
      <c r="H29" s="7"/>
      <c r="I29" s="2"/>
      <c r="J29" s="2"/>
      <c r="K29" s="61"/>
      <c r="L29" s="76"/>
      <c r="M29" s="2"/>
      <c r="N29" s="8"/>
      <c r="O29" s="180"/>
      <c r="P29" s="327"/>
      <c r="Q29" s="327"/>
      <c r="R29" s="124"/>
      <c r="T29" s="82">
        <f t="shared" si="0"/>
        <v>0</v>
      </c>
      <c r="U29" s="82">
        <f t="shared" si="1"/>
        <v>511</v>
      </c>
      <c r="V29" s="82">
        <f t="shared" si="2"/>
        <v>0</v>
      </c>
      <c r="W29" s="82">
        <f t="shared" si="3"/>
        <v>0</v>
      </c>
      <c r="X29" s="82"/>
      <c r="Y29" s="82"/>
      <c r="Z29" s="34"/>
      <c r="AA29" s="83">
        <f t="shared" si="4"/>
        <v>0</v>
      </c>
      <c r="AB29" s="83">
        <f t="shared" si="5"/>
        <v>0.14599999999999999</v>
      </c>
      <c r="AC29" s="83">
        <f t="shared" si="6"/>
        <v>0</v>
      </c>
      <c r="AD29" s="83">
        <f t="shared" si="7"/>
        <v>0</v>
      </c>
      <c r="AE29" s="83"/>
      <c r="AF29" s="83"/>
    </row>
    <row r="30" spans="1:32" x14ac:dyDescent="0.2">
      <c r="A30" s="5">
        <v>7</v>
      </c>
      <c r="B30" s="42" t="s">
        <v>31</v>
      </c>
      <c r="C30" s="65">
        <v>0</v>
      </c>
      <c r="D30" s="66">
        <v>0.63</v>
      </c>
      <c r="E30" s="66">
        <f t="shared" si="8"/>
        <v>0.63</v>
      </c>
      <c r="F30" s="2">
        <v>2835</v>
      </c>
      <c r="G30" s="86" t="s">
        <v>8</v>
      </c>
      <c r="H30" s="7"/>
      <c r="I30" s="2"/>
      <c r="J30" s="2"/>
      <c r="K30" s="61"/>
      <c r="L30" s="76"/>
      <c r="M30" s="2"/>
      <c r="N30" s="8"/>
      <c r="O30" s="180"/>
      <c r="P30" s="104">
        <v>54620060365</v>
      </c>
      <c r="Q30" s="11">
        <v>54620060365</v>
      </c>
      <c r="R30" s="124"/>
      <c r="T30" s="82">
        <f t="shared" si="0"/>
        <v>0</v>
      </c>
      <c r="U30" s="82">
        <f t="shared" si="1"/>
        <v>2835</v>
      </c>
      <c r="V30" s="82">
        <f t="shared" si="2"/>
        <v>0</v>
      </c>
      <c r="W30" s="82">
        <f t="shared" si="3"/>
        <v>0</v>
      </c>
      <c r="X30" s="82"/>
      <c r="Y30" s="82"/>
      <c r="Z30" s="34"/>
      <c r="AA30" s="83">
        <f t="shared" si="4"/>
        <v>0</v>
      </c>
      <c r="AB30" s="83">
        <f t="shared" si="5"/>
        <v>0.63</v>
      </c>
      <c r="AC30" s="83">
        <f t="shared" si="6"/>
        <v>0</v>
      </c>
      <c r="AD30" s="83">
        <f t="shared" si="7"/>
        <v>0</v>
      </c>
      <c r="AE30" s="83"/>
      <c r="AF30" s="83"/>
    </row>
    <row r="31" spans="1:32" x14ac:dyDescent="0.2">
      <c r="A31" s="47">
        <v>8</v>
      </c>
      <c r="B31" s="48" t="s">
        <v>32</v>
      </c>
      <c r="C31" s="67">
        <v>0</v>
      </c>
      <c r="D31" s="68">
        <v>0.96</v>
      </c>
      <c r="E31" s="66">
        <f t="shared" si="8"/>
        <v>0.96</v>
      </c>
      <c r="F31" s="50">
        <v>5760</v>
      </c>
      <c r="G31" s="86" t="s">
        <v>11</v>
      </c>
      <c r="H31" s="49"/>
      <c r="I31" s="50"/>
      <c r="J31" s="50"/>
      <c r="K31" s="60"/>
      <c r="L31" s="77"/>
      <c r="M31" s="50"/>
      <c r="N31" s="51"/>
      <c r="O31" s="126"/>
      <c r="P31" s="52">
        <v>54620060351</v>
      </c>
      <c r="Q31" s="52">
        <v>54620060351</v>
      </c>
      <c r="R31" s="124"/>
      <c r="T31" s="82">
        <f t="shared" si="0"/>
        <v>5760</v>
      </c>
      <c r="U31" s="82">
        <f t="shared" si="1"/>
        <v>0</v>
      </c>
      <c r="V31" s="82">
        <f t="shared" si="2"/>
        <v>0</v>
      </c>
      <c r="W31" s="82">
        <f t="shared" si="3"/>
        <v>0</v>
      </c>
      <c r="X31" s="82"/>
      <c r="Y31" s="82"/>
      <c r="Z31" s="34"/>
      <c r="AA31" s="83">
        <f t="shared" si="4"/>
        <v>0.96</v>
      </c>
      <c r="AB31" s="83">
        <f t="shared" si="5"/>
        <v>0</v>
      </c>
      <c r="AC31" s="83">
        <f t="shared" si="6"/>
        <v>0</v>
      </c>
      <c r="AD31" s="83">
        <f t="shared" si="7"/>
        <v>0</v>
      </c>
      <c r="AE31" s="83"/>
      <c r="AF31" s="83"/>
    </row>
    <row r="32" spans="1:32" x14ac:dyDescent="0.2">
      <c r="A32" s="47">
        <v>9</v>
      </c>
      <c r="B32" s="48" t="s">
        <v>33</v>
      </c>
      <c r="C32" s="67">
        <v>0</v>
      </c>
      <c r="D32" s="68">
        <v>0.51</v>
      </c>
      <c r="E32" s="66">
        <f t="shared" si="8"/>
        <v>0.51</v>
      </c>
      <c r="F32" s="50">
        <v>2040</v>
      </c>
      <c r="G32" s="86" t="s">
        <v>11</v>
      </c>
      <c r="H32" s="49"/>
      <c r="I32" s="50"/>
      <c r="J32" s="50"/>
      <c r="K32" s="60"/>
      <c r="L32" s="77"/>
      <c r="M32" s="50"/>
      <c r="N32" s="51"/>
      <c r="O32" s="126"/>
      <c r="P32" s="52">
        <v>54620060364</v>
      </c>
      <c r="Q32" s="52">
        <v>54620060364</v>
      </c>
      <c r="R32" s="124"/>
      <c r="T32" s="82">
        <f t="shared" si="0"/>
        <v>2040</v>
      </c>
      <c r="U32" s="82">
        <f t="shared" si="1"/>
        <v>0</v>
      </c>
      <c r="V32" s="82">
        <f t="shared" si="2"/>
        <v>0</v>
      </c>
      <c r="W32" s="82">
        <f t="shared" si="3"/>
        <v>0</v>
      </c>
      <c r="X32" s="82"/>
      <c r="Y32" s="82"/>
      <c r="Z32" s="34"/>
      <c r="AA32" s="83">
        <f t="shared" si="4"/>
        <v>0.51</v>
      </c>
      <c r="AB32" s="83">
        <f t="shared" si="5"/>
        <v>0</v>
      </c>
      <c r="AC32" s="83">
        <f t="shared" si="6"/>
        <v>0</v>
      </c>
      <c r="AD32" s="83">
        <f t="shared" si="7"/>
        <v>0</v>
      </c>
      <c r="AE32" s="83"/>
      <c r="AF32" s="83"/>
    </row>
    <row r="33" spans="1:32" ht="25.5" x14ac:dyDescent="0.2">
      <c r="A33" s="47">
        <v>10</v>
      </c>
      <c r="B33" s="48" t="s">
        <v>34</v>
      </c>
      <c r="C33" s="67">
        <v>0</v>
      </c>
      <c r="D33" s="68">
        <v>0.189</v>
      </c>
      <c r="E33" s="66">
        <f t="shared" si="8"/>
        <v>0.189</v>
      </c>
      <c r="F33" s="50">
        <v>812</v>
      </c>
      <c r="G33" s="86" t="s">
        <v>11</v>
      </c>
      <c r="H33" s="49"/>
      <c r="I33" s="50"/>
      <c r="J33" s="50"/>
      <c r="K33" s="60"/>
      <c r="L33" s="77"/>
      <c r="M33" s="50"/>
      <c r="N33" s="51"/>
      <c r="O33" s="126"/>
      <c r="P33" s="52">
        <v>54620060367</v>
      </c>
      <c r="Q33" s="52" t="s">
        <v>193</v>
      </c>
      <c r="R33" s="124"/>
      <c r="T33" s="82">
        <f t="shared" si="0"/>
        <v>812</v>
      </c>
      <c r="U33" s="82">
        <f t="shared" si="1"/>
        <v>0</v>
      </c>
      <c r="V33" s="82">
        <f t="shared" si="2"/>
        <v>0</v>
      </c>
      <c r="W33" s="82">
        <f t="shared" si="3"/>
        <v>0</v>
      </c>
      <c r="X33" s="82"/>
      <c r="Y33" s="82"/>
      <c r="Z33" s="34"/>
      <c r="AA33" s="83">
        <f t="shared" si="4"/>
        <v>0.189</v>
      </c>
      <c r="AB33" s="83">
        <f t="shared" si="5"/>
        <v>0</v>
      </c>
      <c r="AC33" s="83">
        <f t="shared" si="6"/>
        <v>0</v>
      </c>
      <c r="AD33" s="83">
        <f t="shared" si="7"/>
        <v>0</v>
      </c>
      <c r="AE33" s="83"/>
      <c r="AF33" s="83"/>
    </row>
    <row r="34" spans="1:32" s="150" customFormat="1" ht="42.6" customHeight="1" x14ac:dyDescent="0.2">
      <c r="A34" s="203">
        <v>11</v>
      </c>
      <c r="B34" s="204" t="s">
        <v>120</v>
      </c>
      <c r="C34" s="205">
        <v>0</v>
      </c>
      <c r="D34" s="206">
        <v>0.64500000000000002</v>
      </c>
      <c r="E34" s="188">
        <f t="shared" ref="E34" si="9">D34-C34</f>
        <v>0.64500000000000002</v>
      </c>
      <c r="F34" s="155"/>
      <c r="G34" s="153" t="s">
        <v>8</v>
      </c>
      <c r="H34" s="208"/>
      <c r="I34" s="207"/>
      <c r="J34" s="207"/>
      <c r="K34" s="209"/>
      <c r="L34" s="210"/>
      <c r="M34" s="207"/>
      <c r="N34" s="211"/>
      <c r="O34" s="212"/>
      <c r="P34" s="213" t="s">
        <v>194</v>
      </c>
      <c r="Q34" s="213" t="s">
        <v>116</v>
      </c>
      <c r="R34" s="214"/>
      <c r="T34" s="215">
        <f t="shared" ref="T34" si="10">IF(G34=T$17,F34,0)</f>
        <v>0</v>
      </c>
      <c r="U34" s="215">
        <f t="shared" ref="U34" si="11">IF(G34=U$17,F34,0)</f>
        <v>0</v>
      </c>
      <c r="V34" s="215">
        <f t="shared" ref="V34" si="12">IF(G34=V$17,F34,0)</f>
        <v>0</v>
      </c>
      <c r="W34" s="215">
        <f t="shared" ref="W34" si="13">IF(G34=W$17,F34,0)</f>
        <v>0</v>
      </c>
      <c r="X34" s="215"/>
      <c r="Y34" s="215"/>
      <c r="Z34" s="216"/>
      <c r="AA34" s="196"/>
      <c r="AB34" s="196"/>
      <c r="AC34" s="196"/>
      <c r="AD34" s="196"/>
      <c r="AE34" s="196"/>
      <c r="AF34" s="196"/>
    </row>
    <row r="35" spans="1:32" ht="12.95" customHeight="1" x14ac:dyDescent="0.2">
      <c r="A35" s="298" t="s">
        <v>92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300"/>
      <c r="R35" s="124"/>
      <c r="T35" s="82">
        <f t="shared" si="0"/>
        <v>0</v>
      </c>
      <c r="U35" s="82">
        <f t="shared" si="1"/>
        <v>0</v>
      </c>
      <c r="V35" s="82">
        <f t="shared" si="2"/>
        <v>0</v>
      </c>
      <c r="W35" s="82">
        <f t="shared" si="3"/>
        <v>0</v>
      </c>
      <c r="X35" s="82"/>
      <c r="Y35" s="82"/>
      <c r="Z35" s="34"/>
      <c r="AA35" s="83">
        <f t="shared" si="4"/>
        <v>0</v>
      </c>
      <c r="AB35" s="83">
        <f t="shared" si="5"/>
        <v>0</v>
      </c>
      <c r="AC35" s="83">
        <f t="shared" si="6"/>
        <v>0</v>
      </c>
      <c r="AD35" s="83">
        <f t="shared" si="7"/>
        <v>0</v>
      </c>
      <c r="AE35" s="83"/>
      <c r="AF35" s="83"/>
    </row>
    <row r="36" spans="1:32" x14ac:dyDescent="0.2">
      <c r="A36" s="47">
        <v>12</v>
      </c>
      <c r="B36" s="48" t="s">
        <v>93</v>
      </c>
      <c r="C36" s="67">
        <v>0</v>
      </c>
      <c r="D36" s="68">
        <v>0.68</v>
      </c>
      <c r="E36" s="66">
        <f t="shared" si="8"/>
        <v>0.68</v>
      </c>
      <c r="F36" s="50">
        <v>4080</v>
      </c>
      <c r="G36" s="86" t="s">
        <v>8</v>
      </c>
      <c r="H36" s="49"/>
      <c r="I36" s="50"/>
      <c r="J36" s="50"/>
      <c r="K36" s="60"/>
      <c r="L36" s="77"/>
      <c r="M36" s="50"/>
      <c r="N36" s="51"/>
      <c r="O36" s="126"/>
      <c r="P36" s="52">
        <v>54620070097</v>
      </c>
      <c r="Q36" s="52">
        <v>54620080098</v>
      </c>
      <c r="R36" s="124"/>
      <c r="T36" s="82">
        <f t="shared" si="0"/>
        <v>0</v>
      </c>
      <c r="U36" s="82">
        <f t="shared" si="1"/>
        <v>4080</v>
      </c>
      <c r="V36" s="82">
        <f t="shared" si="2"/>
        <v>0</v>
      </c>
      <c r="W36" s="82">
        <f t="shared" si="3"/>
        <v>0</v>
      </c>
      <c r="X36" s="82"/>
      <c r="Y36" s="82"/>
      <c r="Z36" s="34"/>
      <c r="AA36" s="83">
        <f t="shared" si="4"/>
        <v>0</v>
      </c>
      <c r="AB36" s="83">
        <f t="shared" si="5"/>
        <v>0.68</v>
      </c>
      <c r="AC36" s="83">
        <f t="shared" si="6"/>
        <v>0</v>
      </c>
      <c r="AD36" s="83">
        <f t="shared" si="7"/>
        <v>0</v>
      </c>
      <c r="AE36" s="83"/>
      <c r="AF36" s="83"/>
    </row>
    <row r="37" spans="1:32" ht="42" customHeight="1" x14ac:dyDescent="0.2">
      <c r="A37" s="47">
        <v>13</v>
      </c>
      <c r="B37" s="48" t="s">
        <v>94</v>
      </c>
      <c r="C37" s="67">
        <v>0</v>
      </c>
      <c r="D37" s="68">
        <v>0.73</v>
      </c>
      <c r="E37" s="66">
        <f t="shared" si="8"/>
        <v>0.73</v>
      </c>
      <c r="F37" s="50">
        <v>3285</v>
      </c>
      <c r="G37" s="217" t="s">
        <v>8</v>
      </c>
      <c r="H37" s="198"/>
      <c r="I37" s="50"/>
      <c r="J37" s="50"/>
      <c r="K37" s="60"/>
      <c r="L37" s="77"/>
      <c r="M37" s="50"/>
      <c r="N37" s="51"/>
      <c r="O37" s="126"/>
      <c r="P37" s="52" t="s">
        <v>119</v>
      </c>
      <c r="Q37" s="52" t="s">
        <v>119</v>
      </c>
      <c r="R37" s="124"/>
      <c r="T37" s="82">
        <f t="shared" si="0"/>
        <v>0</v>
      </c>
      <c r="U37" s="82">
        <f t="shared" si="1"/>
        <v>3285</v>
      </c>
      <c r="V37" s="82">
        <f t="shared" si="2"/>
        <v>0</v>
      </c>
      <c r="W37" s="82">
        <f t="shared" si="3"/>
        <v>0</v>
      </c>
      <c r="X37" s="82"/>
      <c r="Y37" s="82"/>
      <c r="Z37" s="34"/>
      <c r="AA37" s="83">
        <f t="shared" si="4"/>
        <v>0</v>
      </c>
      <c r="AB37" s="83">
        <f t="shared" si="5"/>
        <v>0.73</v>
      </c>
      <c r="AC37" s="83">
        <f t="shared" si="6"/>
        <v>0</v>
      </c>
      <c r="AD37" s="83">
        <f t="shared" si="7"/>
        <v>0</v>
      </c>
      <c r="AE37" s="83"/>
      <c r="AF37" s="83"/>
    </row>
    <row r="38" spans="1:32" ht="13.5" thickBot="1" x14ac:dyDescent="0.25">
      <c r="A38" s="23">
        <v>14</v>
      </c>
      <c r="B38" s="43" t="s">
        <v>95</v>
      </c>
      <c r="C38" s="69">
        <v>0</v>
      </c>
      <c r="D38" s="70">
        <v>0.28000000000000003</v>
      </c>
      <c r="E38" s="66">
        <f t="shared" si="8"/>
        <v>0.28000000000000003</v>
      </c>
      <c r="F38" s="26">
        <v>2520</v>
      </c>
      <c r="G38" s="86" t="s">
        <v>8</v>
      </c>
      <c r="H38" s="25"/>
      <c r="I38" s="26"/>
      <c r="J38" s="26"/>
      <c r="K38" s="73"/>
      <c r="L38" s="78"/>
      <c r="M38" s="26"/>
      <c r="N38" s="24"/>
      <c r="O38" s="140"/>
      <c r="P38" s="105">
        <v>54620080100</v>
      </c>
      <c r="Q38" s="28">
        <v>54620080100</v>
      </c>
      <c r="R38" s="124"/>
      <c r="T38" s="82">
        <f t="shared" si="0"/>
        <v>0</v>
      </c>
      <c r="U38" s="82">
        <f t="shared" si="1"/>
        <v>2520</v>
      </c>
      <c r="V38" s="82">
        <f t="shared" si="2"/>
        <v>0</v>
      </c>
      <c r="W38" s="82">
        <f t="shared" si="3"/>
        <v>0</v>
      </c>
      <c r="X38" s="82"/>
      <c r="Y38" s="82"/>
      <c r="Z38" s="34"/>
      <c r="AA38" s="83">
        <f>IF(G38=AA$17,E38,0)</f>
        <v>0</v>
      </c>
      <c r="AB38" s="83">
        <f>IF(G38=AB$17,E38,0)</f>
        <v>0.28000000000000003</v>
      </c>
      <c r="AC38" s="83">
        <f>IF(G38=AC$17,E38,0)</f>
        <v>0</v>
      </c>
      <c r="AD38" s="83">
        <f>IF(G38=AD$17,E38,0)</f>
        <v>0</v>
      </c>
      <c r="AE38" s="83"/>
      <c r="AF38" s="83"/>
    </row>
    <row r="39" spans="1:32" ht="14.25" thickTop="1" thickBot="1" x14ac:dyDescent="0.25">
      <c r="A39" s="13">
        <v>14</v>
      </c>
      <c r="B39" s="14" t="s">
        <v>13</v>
      </c>
      <c r="E39" s="72">
        <f>SUM(E19:E38)</f>
        <v>7.6290000000000004</v>
      </c>
      <c r="F39" s="46">
        <f>SUM(F19:F38)</f>
        <v>34005</v>
      </c>
      <c r="G39" s="14"/>
      <c r="H39" s="13">
        <f>COUNTA(H19:H38)</f>
        <v>0</v>
      </c>
      <c r="I39" s="16"/>
      <c r="J39" s="16"/>
      <c r="K39" s="75">
        <f>SUM(K19:K38)</f>
        <v>0</v>
      </c>
      <c r="L39" s="46">
        <f>SUM(L19:L38)</f>
        <v>0</v>
      </c>
      <c r="T39" s="85">
        <f t="shared" ref="T39:Y39" si="14">SUM(T19:T38)</f>
        <v>20504</v>
      </c>
      <c r="U39" s="85">
        <f t="shared" si="14"/>
        <v>13381</v>
      </c>
      <c r="V39" s="85">
        <f t="shared" si="14"/>
        <v>0</v>
      </c>
      <c r="W39" s="85">
        <f t="shared" si="14"/>
        <v>120</v>
      </c>
      <c r="X39" s="85">
        <f t="shared" si="14"/>
        <v>0</v>
      </c>
      <c r="Y39" s="85">
        <f t="shared" si="14"/>
        <v>0</v>
      </c>
      <c r="AA39" s="84">
        <f t="shared" ref="AA39:AF39" si="15">SUM(AA19:AA38)</f>
        <v>4.4379999999999997</v>
      </c>
      <c r="AB39" s="84">
        <f t="shared" si="15"/>
        <v>2.5060000000000002</v>
      </c>
      <c r="AC39" s="84">
        <f t="shared" si="15"/>
        <v>0</v>
      </c>
      <c r="AD39" s="84">
        <f t="shared" si="15"/>
        <v>3.999999999999998E-2</v>
      </c>
      <c r="AE39" s="84">
        <f t="shared" si="15"/>
        <v>0</v>
      </c>
      <c r="AF39" s="84">
        <f t="shared" si="15"/>
        <v>0</v>
      </c>
    </row>
    <row r="40" spans="1:32" x14ac:dyDescent="0.2">
      <c r="A40" s="17" t="s">
        <v>6</v>
      </c>
      <c r="B40" s="17" t="s">
        <v>7</v>
      </c>
      <c r="E40" s="71">
        <f>AA39</f>
        <v>4.4379999999999997</v>
      </c>
      <c r="F40" s="19">
        <f>T39</f>
        <v>20504</v>
      </c>
      <c r="G40" s="16"/>
      <c r="H40" s="17" t="s">
        <v>6</v>
      </c>
      <c r="I40" s="16"/>
      <c r="J40" s="16"/>
      <c r="K40" s="16"/>
    </row>
    <row r="41" spans="1:32" x14ac:dyDescent="0.2">
      <c r="A41" s="17"/>
      <c r="B41" s="17" t="s">
        <v>8</v>
      </c>
      <c r="E41" s="71">
        <f>AB39</f>
        <v>2.5060000000000002</v>
      </c>
      <c r="F41" s="19">
        <f>U39</f>
        <v>13381</v>
      </c>
      <c r="G41" s="16"/>
      <c r="H41" s="16"/>
      <c r="I41" s="16"/>
      <c r="J41" s="16"/>
      <c r="K41" s="16"/>
    </row>
    <row r="42" spans="1:32" x14ac:dyDescent="0.2">
      <c r="A42" s="17"/>
      <c r="B42" s="17" t="s">
        <v>9</v>
      </c>
      <c r="E42" s="71">
        <f>AC39</f>
        <v>0</v>
      </c>
      <c r="F42" s="19">
        <f>V39</f>
        <v>0</v>
      </c>
      <c r="G42" s="17"/>
      <c r="H42" s="17"/>
      <c r="I42" s="17"/>
      <c r="J42" s="17"/>
      <c r="K42" s="17"/>
    </row>
    <row r="43" spans="1:32" ht="27.95" customHeight="1" x14ac:dyDescent="0.2">
      <c r="B43" s="1" t="s">
        <v>10</v>
      </c>
      <c r="E43" s="71">
        <f>AD39</f>
        <v>3.999999999999998E-2</v>
      </c>
      <c r="F43" s="19">
        <f>W39</f>
        <v>120</v>
      </c>
    </row>
    <row r="44" spans="1:32" x14ac:dyDescent="0.2">
      <c r="E44" s="62"/>
      <c r="F44" s="62"/>
    </row>
    <row r="46" spans="1:32" x14ac:dyDescent="0.2">
      <c r="B46" s="222"/>
      <c r="C46" s="222"/>
    </row>
    <row r="47" spans="1:32" ht="12.75" customHeight="1" x14ac:dyDescent="0.2">
      <c r="B47" s="222" t="s">
        <v>123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</row>
    <row r="48" spans="1:32" x14ac:dyDescent="0.2">
      <c r="B48" s="242" t="s">
        <v>18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</row>
    <row r="49" spans="2:12" s="219" customFormat="1" x14ac:dyDescent="0.2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</row>
    <row r="50" spans="2:12" s="219" customFormat="1" x14ac:dyDescent="0.2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  <row r="51" spans="2:12" ht="15.75" x14ac:dyDescent="0.2">
      <c r="B51" s="246" t="s">
        <v>201</v>
      </c>
      <c r="C51" s="246"/>
      <c r="D51" s="246"/>
      <c r="E51" s="246"/>
      <c r="F51" s="246"/>
      <c r="G51" s="246"/>
      <c r="H51" s="246"/>
      <c r="I51" s="246"/>
    </row>
    <row r="52" spans="2:12" s="219" customFormat="1" ht="15.75" x14ac:dyDescent="0.2">
      <c r="B52" s="220"/>
      <c r="C52" s="220"/>
      <c r="D52" s="220"/>
      <c r="E52" s="220"/>
      <c r="F52" s="220"/>
      <c r="G52" s="220"/>
      <c r="H52" s="220"/>
      <c r="I52" s="220"/>
    </row>
    <row r="53" spans="2:12" x14ac:dyDescent="0.2">
      <c r="B53" s="222"/>
      <c r="C53" s="222"/>
    </row>
    <row r="54" spans="2:12" x14ac:dyDescent="0.2">
      <c r="B54" s="222" t="s">
        <v>124</v>
      </c>
      <c r="C54" s="222"/>
      <c r="D54" s="222"/>
      <c r="E54" s="222"/>
      <c r="F54" s="222"/>
      <c r="G54" s="222"/>
      <c r="H54" s="222"/>
      <c r="I54" s="222"/>
      <c r="J54" s="222"/>
      <c r="K54" s="222"/>
      <c r="L54" s="222"/>
    </row>
    <row r="55" spans="2:12" x14ac:dyDescent="0.2">
      <c r="B55" s="242" t="s">
        <v>125</v>
      </c>
      <c r="C55" s="242"/>
      <c r="D55" s="242"/>
      <c r="E55" s="242"/>
      <c r="F55" s="242"/>
      <c r="G55" s="242"/>
      <c r="H55" s="242"/>
      <c r="I55" s="242"/>
      <c r="J55" s="242"/>
      <c r="K55" s="242"/>
      <c r="L55" s="242"/>
    </row>
  </sheetData>
  <mergeCells count="57">
    <mergeCell ref="A28:A29"/>
    <mergeCell ref="B28:B29"/>
    <mergeCell ref="P19:P20"/>
    <mergeCell ref="Q19:Q20"/>
    <mergeCell ref="P21:P22"/>
    <mergeCell ref="Q21:Q22"/>
    <mergeCell ref="P25:P27"/>
    <mergeCell ref="Q25:Q27"/>
    <mergeCell ref="P28:P29"/>
    <mergeCell ref="Q28:Q29"/>
    <mergeCell ref="A19:A20"/>
    <mergeCell ref="B19:B20"/>
    <mergeCell ref="A21:A22"/>
    <mergeCell ref="B21:B22"/>
    <mergeCell ref="A25:A27"/>
    <mergeCell ref="S1:S4"/>
    <mergeCell ref="A10:Q10"/>
    <mergeCell ref="A13:A16"/>
    <mergeCell ref="B13:B16"/>
    <mergeCell ref="C14:G14"/>
    <mergeCell ref="N15:N16"/>
    <mergeCell ref="C15:D15"/>
    <mergeCell ref="G15:G16"/>
    <mergeCell ref="M7:Q7"/>
    <mergeCell ref="H14:N14"/>
    <mergeCell ref="A2:Q2"/>
    <mergeCell ref="B6:E6"/>
    <mergeCell ref="B7:E7"/>
    <mergeCell ref="B8:E8"/>
    <mergeCell ref="E15:E16"/>
    <mergeCell ref="I15:J15"/>
    <mergeCell ref="K15:K16"/>
    <mergeCell ref="L15:L16"/>
    <mergeCell ref="M15:M16"/>
    <mergeCell ref="B25:B27"/>
    <mergeCell ref="A18:Q18"/>
    <mergeCell ref="B55:L55"/>
    <mergeCell ref="B47:M47"/>
    <mergeCell ref="B46:C46"/>
    <mergeCell ref="B48:L48"/>
    <mergeCell ref="B53:C53"/>
    <mergeCell ref="M4:N4"/>
    <mergeCell ref="M5:Q5"/>
    <mergeCell ref="M6:Q6"/>
    <mergeCell ref="B54:L54"/>
    <mergeCell ref="P13:Q14"/>
    <mergeCell ref="C13:O13"/>
    <mergeCell ref="A35:Q35"/>
    <mergeCell ref="A11:XFD11"/>
    <mergeCell ref="B51:I51"/>
    <mergeCell ref="F15:F16"/>
    <mergeCell ref="H15:H16"/>
    <mergeCell ref="P15:P16"/>
    <mergeCell ref="Q15:Q16"/>
    <mergeCell ref="O14:O16"/>
    <mergeCell ref="T16:Y16"/>
    <mergeCell ref="AA16:AF16"/>
  </mergeCells>
  <phoneticPr fontId="1" type="noConversion"/>
  <printOptions horizontalCentered="1" verticalCentered="1"/>
  <pageMargins left="0.19685039370078741" right="0.19685039370078741" top="0.39370078740157483" bottom="0.19685039370078741" header="0" footer="0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1.pielik</vt:lpstr>
      <vt:lpstr>2.pielik</vt:lpstr>
    </vt:vector>
  </TitlesOfParts>
  <Company>LVCeli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Bajars</dc:creator>
  <cp:lastModifiedBy>Edgars Jumitis</cp:lastModifiedBy>
  <cp:lastPrinted>2020-12-22T06:46:34Z</cp:lastPrinted>
  <dcterms:created xsi:type="dcterms:W3CDTF">2008-04-02T10:56:23Z</dcterms:created>
  <dcterms:modified xsi:type="dcterms:W3CDTF">2021-01-18T13:10:27Z</dcterms:modified>
</cp:coreProperties>
</file>