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arba dators\Ceļu saraksti 2019\2021\"/>
    </mc:Choice>
  </mc:AlternateContent>
  <xr:revisionPtr revIDLastSave="0" documentId="8_{BBD5A0C3-069E-4DA9-AE76-AB6A59091A42}" xr6:coauthVersionLast="45" xr6:coauthVersionMax="45" xr10:uidLastSave="{00000000-0000-0000-0000-000000000000}"/>
  <bookViews>
    <workbookView xWindow="6390" yWindow="2865" windowWidth="21600" windowHeight="11385" activeTab="1" xr2:uid="{00000000-000D-0000-FFFF-FFFF00000000}"/>
  </bookViews>
  <sheets>
    <sheet name="1.pielik" sheetId="1" r:id="rId1"/>
    <sheet name="2.pielik" sheetId="3" r:id="rId2"/>
  </sheets>
  <definedNames>
    <definedName name="_xlnm.Print_Area" localSheetId="0">'1.pielik'!$A$1:$Y$118</definedName>
    <definedName name="_xlnm.Print_Area" localSheetId="1">'2.pielik'!$A$1:$Q$91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58" i="3" l="1"/>
  <c r="T58" i="3"/>
  <c r="U58" i="3"/>
  <c r="V58" i="3"/>
  <c r="E58" i="3"/>
  <c r="Z58" i="3"/>
  <c r="AA58" i="3"/>
  <c r="AB58" i="3"/>
  <c r="AC58" i="3"/>
  <c r="E57" i="3"/>
  <c r="S57" i="3"/>
  <c r="T57" i="3"/>
  <c r="U57" i="3"/>
  <c r="V57" i="3"/>
  <c r="Z57" i="3"/>
  <c r="AA57" i="3"/>
  <c r="AB57" i="3"/>
  <c r="AC57" i="3"/>
  <c r="J72" i="1" l="1"/>
  <c r="AA54" i="3" l="1"/>
  <c r="AB54" i="3"/>
  <c r="AC54" i="3"/>
  <c r="AD54" i="3"/>
  <c r="AE54" i="3"/>
  <c r="S54" i="3"/>
  <c r="T54" i="3"/>
  <c r="U54" i="3"/>
  <c r="V54" i="3"/>
  <c r="E54" i="3"/>
  <c r="Z54" i="3" s="1"/>
  <c r="R67" i="1"/>
  <c r="S67" i="1"/>
  <c r="T67" i="1"/>
  <c r="U67" i="1"/>
  <c r="E67" i="1"/>
  <c r="R18" i="1" l="1"/>
  <c r="T18" i="1"/>
  <c r="U18" i="1"/>
  <c r="E18" i="1"/>
  <c r="S18" i="1" s="1"/>
  <c r="X67" i="3" l="1"/>
  <c r="W67" i="3"/>
  <c r="L67" i="3"/>
  <c r="K67" i="3"/>
  <c r="H67" i="3"/>
  <c r="F67" i="3"/>
  <c r="A67" i="3"/>
  <c r="AE66" i="3"/>
  <c r="AD66" i="3"/>
  <c r="AC66" i="3"/>
  <c r="AB66" i="3"/>
  <c r="AA66" i="3"/>
  <c r="Z66" i="3"/>
  <c r="V66" i="3"/>
  <c r="U66" i="3"/>
  <c r="T66" i="3"/>
  <c r="S66" i="3"/>
  <c r="AE65" i="3"/>
  <c r="AD65" i="3"/>
  <c r="AC65" i="3"/>
  <c r="AB65" i="3"/>
  <c r="Z65" i="3"/>
  <c r="V65" i="3"/>
  <c r="U65" i="3"/>
  <c r="T65" i="3"/>
  <c r="S65" i="3"/>
  <c r="E65" i="3"/>
  <c r="AA65" i="3" s="1"/>
  <c r="AE64" i="3"/>
  <c r="AD64" i="3"/>
  <c r="AC64" i="3"/>
  <c r="AB64" i="3"/>
  <c r="Z64" i="3"/>
  <c r="V64" i="3"/>
  <c r="U64" i="3"/>
  <c r="T64" i="3"/>
  <c r="S64" i="3"/>
  <c r="E64" i="3"/>
  <c r="AA64" i="3" s="1"/>
  <c r="AC63" i="3"/>
  <c r="AB63" i="3"/>
  <c r="Z63" i="3"/>
  <c r="V63" i="3"/>
  <c r="U63" i="3"/>
  <c r="T63" i="3"/>
  <c r="S63" i="3"/>
  <c r="E63" i="3"/>
  <c r="AA63" i="3" s="1"/>
  <c r="AC62" i="3"/>
  <c r="AB62" i="3"/>
  <c r="Z62" i="3"/>
  <c r="V62" i="3"/>
  <c r="U62" i="3"/>
  <c r="T62" i="3"/>
  <c r="S62" i="3"/>
  <c r="E62" i="3"/>
  <c r="AA62" i="3" s="1"/>
  <c r="AC61" i="3"/>
  <c r="AB61" i="3"/>
  <c r="Z61" i="3"/>
  <c r="V61" i="3"/>
  <c r="U61" i="3"/>
  <c r="T61" i="3"/>
  <c r="S61" i="3"/>
  <c r="E61" i="3"/>
  <c r="AA61" i="3" s="1"/>
  <c r="AC60" i="3"/>
  <c r="AB60" i="3"/>
  <c r="AA60" i="3"/>
  <c r="V60" i="3"/>
  <c r="U60" i="3"/>
  <c r="T60" i="3"/>
  <c r="S60" i="3"/>
  <c r="E60" i="3"/>
  <c r="Z60" i="3" s="1"/>
  <c r="AC59" i="3"/>
  <c r="AB59" i="3"/>
  <c r="Z59" i="3"/>
  <c r="V59" i="3"/>
  <c r="U59" i="3"/>
  <c r="T59" i="3"/>
  <c r="S59" i="3"/>
  <c r="E59" i="3"/>
  <c r="AA59" i="3" s="1"/>
  <c r="AE56" i="3"/>
  <c r="AD56" i="3"/>
  <c r="AC56" i="3"/>
  <c r="AB56" i="3"/>
  <c r="Z56" i="3"/>
  <c r="V56" i="3"/>
  <c r="U56" i="3"/>
  <c r="T56" i="3"/>
  <c r="S56" i="3"/>
  <c r="E56" i="3"/>
  <c r="AA56" i="3" s="1"/>
  <c r="AE55" i="3"/>
  <c r="AD55" i="3"/>
  <c r="AC55" i="3"/>
  <c r="AB55" i="3"/>
  <c r="AA55" i="3"/>
  <c r="V55" i="3"/>
  <c r="U55" i="3"/>
  <c r="T55" i="3"/>
  <c r="S55" i="3"/>
  <c r="E55" i="3"/>
  <c r="Z55" i="3" s="1"/>
  <c r="AE53" i="3"/>
  <c r="AD53" i="3"/>
  <c r="AC53" i="3"/>
  <c r="AB53" i="3"/>
  <c r="V53" i="3"/>
  <c r="U53" i="3"/>
  <c r="T53" i="3"/>
  <c r="S53" i="3"/>
  <c r="E53" i="3"/>
  <c r="AA53" i="3" s="1"/>
  <c r="AE35" i="3"/>
  <c r="AD35" i="3"/>
  <c r="X35" i="3"/>
  <c r="W35" i="3"/>
  <c r="L35" i="3"/>
  <c r="K35" i="3"/>
  <c r="H35" i="3"/>
  <c r="F35" i="3"/>
  <c r="A35" i="3"/>
  <c r="AC34" i="3"/>
  <c r="AB34" i="3"/>
  <c r="AA34" i="3"/>
  <c r="Z34" i="3"/>
  <c r="V34" i="3"/>
  <c r="U34" i="3"/>
  <c r="T34" i="3"/>
  <c r="S34" i="3"/>
  <c r="AB33" i="3"/>
  <c r="AA33" i="3"/>
  <c r="Z33" i="3"/>
  <c r="V33" i="3"/>
  <c r="U33" i="3"/>
  <c r="T33" i="3"/>
  <c r="S33" i="3"/>
  <c r="E33" i="3"/>
  <c r="AC33" i="3" s="1"/>
  <c r="AC32" i="3"/>
  <c r="AB32" i="3"/>
  <c r="AA32" i="3"/>
  <c r="V32" i="3"/>
  <c r="U32" i="3"/>
  <c r="T32" i="3"/>
  <c r="S32" i="3"/>
  <c r="E32" i="3"/>
  <c r="Z32" i="3" s="1"/>
  <c r="AB31" i="3"/>
  <c r="AA31" i="3"/>
  <c r="Z31" i="3"/>
  <c r="V31" i="3"/>
  <c r="U31" i="3"/>
  <c r="T31" i="3"/>
  <c r="S31" i="3"/>
  <c r="E31" i="3"/>
  <c r="AC31" i="3" s="1"/>
  <c r="AC30" i="3"/>
  <c r="AB30" i="3"/>
  <c r="Z30" i="3"/>
  <c r="V30" i="3"/>
  <c r="U30" i="3"/>
  <c r="T30" i="3"/>
  <c r="S30" i="3"/>
  <c r="E30" i="3"/>
  <c r="AA30" i="3" s="1"/>
  <c r="AC29" i="3"/>
  <c r="AB29" i="3"/>
  <c r="Z29" i="3"/>
  <c r="V29" i="3"/>
  <c r="U29" i="3"/>
  <c r="T29" i="3"/>
  <c r="S29" i="3"/>
  <c r="E29" i="3"/>
  <c r="AA29" i="3" s="1"/>
  <c r="AC28" i="3"/>
  <c r="AB28" i="3"/>
  <c r="AA28" i="3"/>
  <c r="V28" i="3"/>
  <c r="U28" i="3"/>
  <c r="T28" i="3"/>
  <c r="S28" i="3"/>
  <c r="E28" i="3"/>
  <c r="Z28" i="3" s="1"/>
  <c r="AC27" i="3"/>
  <c r="AB27" i="3"/>
  <c r="AA27" i="3"/>
  <c r="V27" i="3"/>
  <c r="U27" i="3"/>
  <c r="T27" i="3"/>
  <c r="S27" i="3"/>
  <c r="E27" i="3"/>
  <c r="Z27" i="3" s="1"/>
  <c r="AB26" i="3"/>
  <c r="AA26" i="3"/>
  <c r="Z26" i="3"/>
  <c r="V26" i="3"/>
  <c r="U26" i="3"/>
  <c r="T26" i="3"/>
  <c r="S26" i="3"/>
  <c r="E26" i="3"/>
  <c r="AC26" i="3" s="1"/>
  <c r="AC25" i="3"/>
  <c r="AB25" i="3"/>
  <c r="AA25" i="3"/>
  <c r="V25" i="3"/>
  <c r="U25" i="3"/>
  <c r="T25" i="3"/>
  <c r="S25" i="3"/>
  <c r="E25" i="3"/>
  <c r="Z25" i="3" s="1"/>
  <c r="AC24" i="3"/>
  <c r="AB24" i="3"/>
  <c r="AA24" i="3"/>
  <c r="V24" i="3"/>
  <c r="U24" i="3"/>
  <c r="T24" i="3"/>
  <c r="S24" i="3"/>
  <c r="E24" i="3"/>
  <c r="Z24" i="3" s="1"/>
  <c r="AC23" i="3"/>
  <c r="AB23" i="3"/>
  <c r="Z23" i="3"/>
  <c r="V23" i="3"/>
  <c r="U23" i="3"/>
  <c r="T23" i="3"/>
  <c r="S23" i="3"/>
  <c r="E23" i="3"/>
  <c r="AA23" i="3" s="1"/>
  <c r="AC22" i="3"/>
  <c r="AB22" i="3"/>
  <c r="Z22" i="3"/>
  <c r="V22" i="3"/>
  <c r="U22" i="3"/>
  <c r="T22" i="3"/>
  <c r="S22" i="3"/>
  <c r="E22" i="3"/>
  <c r="AA22" i="3" s="1"/>
  <c r="AC21" i="3"/>
  <c r="AB21" i="3"/>
  <c r="AA21" i="3"/>
  <c r="V21" i="3"/>
  <c r="U21" i="3"/>
  <c r="T21" i="3"/>
  <c r="S21" i="3"/>
  <c r="E21" i="3"/>
  <c r="Z21" i="3" s="1"/>
  <c r="AC20" i="3"/>
  <c r="AB20" i="3"/>
  <c r="AA20" i="3"/>
  <c r="V20" i="3"/>
  <c r="U20" i="3"/>
  <c r="T20" i="3"/>
  <c r="S20" i="3"/>
  <c r="E20" i="3"/>
  <c r="Z20" i="3" s="1"/>
  <c r="AC19" i="3"/>
  <c r="AB19" i="3"/>
  <c r="AA19" i="3"/>
  <c r="V19" i="3"/>
  <c r="U19" i="3"/>
  <c r="T19" i="3"/>
  <c r="S19" i="3"/>
  <c r="E19" i="3"/>
  <c r="Z19" i="3" s="1"/>
  <c r="AC18" i="3"/>
  <c r="AB18" i="3"/>
  <c r="Z18" i="3"/>
  <c r="V18" i="3"/>
  <c r="U18" i="3"/>
  <c r="T18" i="3"/>
  <c r="S18" i="3"/>
  <c r="E18" i="3"/>
  <c r="AA18" i="3" s="1"/>
  <c r="AC17" i="3"/>
  <c r="AB17" i="3"/>
  <c r="AA17" i="3"/>
  <c r="V17" i="3"/>
  <c r="U17" i="3"/>
  <c r="T17" i="3"/>
  <c r="S17" i="3"/>
  <c r="E17" i="3"/>
  <c r="Z17" i="3" s="1"/>
  <c r="AC16" i="3"/>
  <c r="AB16" i="3"/>
  <c r="Z16" i="3"/>
  <c r="V16" i="3"/>
  <c r="U16" i="3"/>
  <c r="T16" i="3"/>
  <c r="S16" i="3"/>
  <c r="E16" i="3"/>
  <c r="AA16" i="3" s="1"/>
  <c r="AC15" i="3"/>
  <c r="AB15" i="3"/>
  <c r="AA15" i="3"/>
  <c r="V15" i="3"/>
  <c r="U15" i="3"/>
  <c r="T15" i="3"/>
  <c r="S15" i="3"/>
  <c r="E15" i="3"/>
  <c r="Z15" i="3" s="1"/>
  <c r="AC14" i="3"/>
  <c r="AB14" i="3"/>
  <c r="Z14" i="3"/>
  <c r="V14" i="3"/>
  <c r="U14" i="3"/>
  <c r="T14" i="3"/>
  <c r="S14" i="3"/>
  <c r="E14" i="3"/>
  <c r="AA14" i="3" s="1"/>
  <c r="AC13" i="3"/>
  <c r="AB13" i="3"/>
  <c r="AA13" i="3"/>
  <c r="V13" i="3"/>
  <c r="U13" i="3"/>
  <c r="T13" i="3"/>
  <c r="S13" i="3"/>
  <c r="E13" i="3"/>
  <c r="Z13" i="3" s="1"/>
  <c r="Z53" i="3" l="1"/>
  <c r="Z67" i="3" s="1"/>
  <c r="E68" i="3" s="1"/>
  <c r="F73" i="3"/>
  <c r="K73" i="3"/>
  <c r="T67" i="3"/>
  <c r="F69" i="3" s="1"/>
  <c r="U67" i="3"/>
  <c r="F70" i="3" s="1"/>
  <c r="U35" i="3"/>
  <c r="F38" i="3" s="1"/>
  <c r="H73" i="3"/>
  <c r="AA67" i="3"/>
  <c r="E69" i="3" s="1"/>
  <c r="Z35" i="3"/>
  <c r="E36" i="3" s="1"/>
  <c r="L73" i="3"/>
  <c r="AB67" i="3"/>
  <c r="E70" i="3" s="1"/>
  <c r="V67" i="3"/>
  <c r="F71" i="3" s="1"/>
  <c r="S35" i="3"/>
  <c r="F36" i="3" s="1"/>
  <c r="AE67" i="3"/>
  <c r="V35" i="3"/>
  <c r="F39" i="3" s="1"/>
  <c r="A73" i="3"/>
  <c r="T35" i="3"/>
  <c r="F37" i="3" s="1"/>
  <c r="AB35" i="3"/>
  <c r="E38" i="3" s="1"/>
  <c r="S67" i="3"/>
  <c r="F68" i="3" s="1"/>
  <c r="AA35" i="3"/>
  <c r="E37" i="3" s="1"/>
  <c r="AC35" i="3"/>
  <c r="E39" i="3" s="1"/>
  <c r="AC67" i="3"/>
  <c r="E71" i="3" s="1"/>
  <c r="E35" i="3"/>
  <c r="E67" i="3"/>
  <c r="AD67" i="3"/>
  <c r="F76" i="3" l="1"/>
  <c r="F75" i="3"/>
  <c r="E76" i="3"/>
  <c r="E75" i="3"/>
  <c r="E73" i="3"/>
  <c r="E74" i="3"/>
  <c r="F74" i="3"/>
  <c r="F77" i="3"/>
  <c r="E77" i="3"/>
  <c r="A23" i="1" l="1"/>
  <c r="A97" i="1"/>
  <c r="U66" i="1" l="1"/>
  <c r="U68" i="1"/>
  <c r="U69" i="1"/>
  <c r="U70" i="1"/>
  <c r="T66" i="1"/>
  <c r="T68" i="1"/>
  <c r="T69" i="1"/>
  <c r="T70" i="1"/>
  <c r="S69" i="1"/>
  <c r="R68" i="1"/>
  <c r="R70" i="1"/>
  <c r="E70" i="1"/>
  <c r="S70" i="1" s="1"/>
  <c r="E69" i="1"/>
  <c r="R69" i="1" s="1"/>
  <c r="U86" i="1" l="1"/>
  <c r="U88" i="1"/>
  <c r="U90" i="1"/>
  <c r="U91" i="1"/>
  <c r="U92" i="1"/>
  <c r="U94" i="1"/>
  <c r="U95" i="1"/>
  <c r="T86" i="1"/>
  <c r="T87" i="1"/>
  <c r="T88" i="1"/>
  <c r="T89" i="1"/>
  <c r="T90" i="1"/>
  <c r="T91" i="1"/>
  <c r="T92" i="1"/>
  <c r="T93" i="1"/>
  <c r="T94" i="1"/>
  <c r="T95" i="1"/>
  <c r="T96" i="1"/>
  <c r="S86" i="1"/>
  <c r="S87" i="1"/>
  <c r="S89" i="1"/>
  <c r="S92" i="1"/>
  <c r="S95" i="1"/>
  <c r="R87" i="1"/>
  <c r="R88" i="1"/>
  <c r="R89" i="1"/>
  <c r="R90" i="1"/>
  <c r="R91" i="1"/>
  <c r="R92" i="1"/>
  <c r="R93" i="1"/>
  <c r="R94" i="1"/>
  <c r="R95" i="1"/>
  <c r="R96" i="1"/>
  <c r="U37" i="1"/>
  <c r="U38" i="1"/>
  <c r="U40" i="1"/>
  <c r="U42" i="1"/>
  <c r="U43" i="1"/>
  <c r="U44" i="1"/>
  <c r="U45" i="1"/>
  <c r="U48" i="1"/>
  <c r="U49" i="1"/>
  <c r="U50" i="1"/>
  <c r="U51" i="1"/>
  <c r="U52" i="1"/>
  <c r="U54" i="1"/>
  <c r="U56" i="1"/>
  <c r="U57" i="1"/>
  <c r="U60" i="1"/>
  <c r="U61" i="1"/>
  <c r="U65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S37" i="1"/>
  <c r="S39" i="1"/>
  <c r="S41" i="1"/>
  <c r="S43" i="1"/>
  <c r="S46" i="1"/>
  <c r="S47" i="1"/>
  <c r="S49" i="1"/>
  <c r="S53" i="1"/>
  <c r="S55" i="1"/>
  <c r="S58" i="1"/>
  <c r="S60" i="1"/>
  <c r="S64" i="1"/>
  <c r="R38" i="1"/>
  <c r="R39" i="1"/>
  <c r="R40" i="1"/>
  <c r="R41" i="1"/>
  <c r="R42" i="1"/>
  <c r="R44" i="1"/>
  <c r="R45" i="1"/>
  <c r="R46" i="1"/>
  <c r="R47" i="1"/>
  <c r="R48" i="1"/>
  <c r="R49" i="1"/>
  <c r="R50" i="1"/>
  <c r="R52" i="1"/>
  <c r="R53" i="1"/>
  <c r="R54" i="1"/>
  <c r="R55" i="1"/>
  <c r="R56" i="1"/>
  <c r="R57" i="1"/>
  <c r="R58" i="1"/>
  <c r="R59" i="1"/>
  <c r="R61" i="1"/>
  <c r="R62" i="1"/>
  <c r="R63" i="1"/>
  <c r="R64" i="1"/>
  <c r="R65" i="1"/>
  <c r="U15" i="1"/>
  <c r="U16" i="1"/>
  <c r="U17" i="1"/>
  <c r="U19" i="1"/>
  <c r="U20" i="1"/>
  <c r="U22" i="1"/>
  <c r="T15" i="1"/>
  <c r="T16" i="1"/>
  <c r="T17" i="1"/>
  <c r="T19" i="1"/>
  <c r="T20" i="1"/>
  <c r="T21" i="1"/>
  <c r="T22" i="1"/>
  <c r="S21" i="1"/>
  <c r="S22" i="1"/>
  <c r="R15" i="1"/>
  <c r="R16" i="1"/>
  <c r="R19" i="1"/>
  <c r="R20" i="1"/>
  <c r="R21" i="1"/>
  <c r="R22" i="1"/>
  <c r="E54" i="1"/>
  <c r="S54" i="1" s="1"/>
  <c r="E50" i="1"/>
  <c r="S50" i="1" s="1"/>
  <c r="E65" i="1" l="1"/>
  <c r="S65" i="1" s="1"/>
  <c r="E19" i="1" l="1"/>
  <c r="S19" i="1" s="1"/>
  <c r="E20" i="1"/>
  <c r="S20" i="1" s="1"/>
  <c r="E21" i="1"/>
  <c r="U21" i="1" s="1"/>
  <c r="E16" i="1"/>
  <c r="S16" i="1" s="1"/>
  <c r="R85" i="1"/>
  <c r="R71" i="1"/>
  <c r="S71" i="1"/>
  <c r="T71" i="1"/>
  <c r="U71" i="1"/>
  <c r="J23" i="1"/>
  <c r="T85" i="1"/>
  <c r="E85" i="1"/>
  <c r="U85" i="1" s="1"/>
  <c r="E58" i="1"/>
  <c r="U58" i="1" s="1"/>
  <c r="E96" i="1"/>
  <c r="E94" i="1"/>
  <c r="S94" i="1" s="1"/>
  <c r="E93" i="1"/>
  <c r="E91" i="1"/>
  <c r="S91" i="1" s="1"/>
  <c r="E90" i="1"/>
  <c r="S90" i="1" s="1"/>
  <c r="E89" i="1"/>
  <c r="U89" i="1" s="1"/>
  <c r="E88" i="1"/>
  <c r="S88" i="1" s="1"/>
  <c r="E87" i="1"/>
  <c r="U87" i="1" s="1"/>
  <c r="E86" i="1"/>
  <c r="R86" i="1" s="1"/>
  <c r="E68" i="1"/>
  <c r="S68" i="1" s="1"/>
  <c r="E66" i="1"/>
  <c r="E64" i="1"/>
  <c r="U64" i="1" s="1"/>
  <c r="E63" i="1"/>
  <c r="E62" i="1"/>
  <c r="E61" i="1"/>
  <c r="S61" i="1" s="1"/>
  <c r="E60" i="1"/>
  <c r="R60" i="1" s="1"/>
  <c r="E59" i="1"/>
  <c r="E57" i="1"/>
  <c r="S57" i="1" s="1"/>
  <c r="E56" i="1"/>
  <c r="S56" i="1" s="1"/>
  <c r="E55" i="1"/>
  <c r="U55" i="1" s="1"/>
  <c r="E53" i="1"/>
  <c r="U53" i="1" s="1"/>
  <c r="E52" i="1"/>
  <c r="S52" i="1" s="1"/>
  <c r="E51" i="1"/>
  <c r="E48" i="1"/>
  <c r="S48" i="1" s="1"/>
  <c r="E47" i="1"/>
  <c r="U47" i="1" s="1"/>
  <c r="E46" i="1"/>
  <c r="U46" i="1" s="1"/>
  <c r="E45" i="1"/>
  <c r="S45" i="1" s="1"/>
  <c r="E44" i="1"/>
  <c r="S44" i="1" s="1"/>
  <c r="E43" i="1"/>
  <c r="R43" i="1" s="1"/>
  <c r="E42" i="1"/>
  <c r="S42" i="1" s="1"/>
  <c r="E41" i="1"/>
  <c r="U41" i="1" s="1"/>
  <c r="E40" i="1"/>
  <c r="S40" i="1" s="1"/>
  <c r="E39" i="1"/>
  <c r="U39" i="1" s="1"/>
  <c r="E38" i="1"/>
  <c r="S38" i="1" s="1"/>
  <c r="E37" i="1"/>
  <c r="R37" i="1" s="1"/>
  <c r="E36" i="1"/>
  <c r="U36" i="1" s="1"/>
  <c r="R14" i="1"/>
  <c r="E15" i="1"/>
  <c r="S15" i="1" s="1"/>
  <c r="E14" i="1"/>
  <c r="S14" i="1" s="1"/>
  <c r="J97" i="1"/>
  <c r="K23" i="1"/>
  <c r="K72" i="1"/>
  <c r="K97" i="1"/>
  <c r="G72" i="1"/>
  <c r="G97" i="1"/>
  <c r="U14" i="1"/>
  <c r="T14" i="1"/>
  <c r="T36" i="1"/>
  <c r="S36" i="1"/>
  <c r="R36" i="1"/>
  <c r="E17" i="1"/>
  <c r="W23" i="1"/>
  <c r="W72" i="1"/>
  <c r="E71" i="1"/>
  <c r="A72" i="1"/>
  <c r="W97" i="1"/>
  <c r="V97" i="1"/>
  <c r="V23" i="1"/>
  <c r="V72" i="1"/>
  <c r="U96" i="1" l="1"/>
  <c r="S96" i="1"/>
  <c r="U93" i="1"/>
  <c r="U97" i="1" s="1"/>
  <c r="E101" i="1" s="1"/>
  <c r="S93" i="1"/>
  <c r="S85" i="1"/>
  <c r="S63" i="1"/>
  <c r="U63" i="1"/>
  <c r="U62" i="1"/>
  <c r="S62" i="1"/>
  <c r="U59" i="1"/>
  <c r="S59" i="1"/>
  <c r="U23" i="1"/>
  <c r="E27" i="1" s="1"/>
  <c r="R51" i="1"/>
  <c r="S51" i="1"/>
  <c r="E23" i="1"/>
  <c r="J104" i="1"/>
  <c r="S66" i="1"/>
  <c r="R66" i="1"/>
  <c r="S17" i="1"/>
  <c r="S23" i="1" s="1"/>
  <c r="R17" i="1"/>
  <c r="A104" i="1"/>
  <c r="T72" i="1"/>
  <c r="E75" i="1" s="1"/>
  <c r="T97" i="1"/>
  <c r="E100" i="1" s="1"/>
  <c r="T23" i="1"/>
  <c r="E26" i="1" s="1"/>
  <c r="G104" i="1"/>
  <c r="E97" i="1"/>
  <c r="R97" i="1"/>
  <c r="E98" i="1" s="1"/>
  <c r="K104" i="1"/>
  <c r="E72" i="1"/>
  <c r="S97" i="1" l="1"/>
  <c r="E99" i="1" s="1"/>
  <c r="U72" i="1"/>
  <c r="E76" i="1" s="1"/>
  <c r="E108" i="1" s="1"/>
  <c r="R23" i="1"/>
  <c r="E24" i="1" s="1"/>
  <c r="R72" i="1"/>
  <c r="E73" i="1" s="1"/>
  <c r="S72" i="1"/>
  <c r="E74" i="1" s="1"/>
  <c r="E25" i="1"/>
  <c r="E107" i="1"/>
  <c r="E104" i="1"/>
  <c r="E105" i="1" l="1"/>
  <c r="E106" i="1"/>
</calcChain>
</file>

<file path=xl/sharedStrings.xml><?xml version="1.0" encoding="utf-8"?>
<sst xmlns="http://schemas.openxmlformats.org/spreadsheetml/2006/main" count="424" uniqueCount="144">
  <si>
    <t>km</t>
  </si>
  <si>
    <t>Nr.</t>
  </si>
  <si>
    <t>Ceļa nosaukums</t>
  </si>
  <si>
    <t>Ceļu raksturojošie parametri</t>
  </si>
  <si>
    <t>Īpašuma kadastra numurs</t>
  </si>
  <si>
    <t>Ceļi</t>
  </si>
  <si>
    <t>Tilti un satiksmes pārvadi</t>
  </si>
  <si>
    <t>Adrese (km)</t>
  </si>
  <si>
    <t>Garums (km)</t>
  </si>
  <si>
    <t>Seguma veids</t>
  </si>
  <si>
    <t>Nosaukums</t>
  </si>
  <si>
    <t>Adrese</t>
  </si>
  <si>
    <t>Garums (m)</t>
  </si>
  <si>
    <r>
      <t>Brauktuves laukums (m</t>
    </r>
    <r>
      <rPr>
        <vertAlign val="superscript"/>
        <sz val="10"/>
        <rFont val="Times New Roman"/>
        <family val="1"/>
        <charset val="186"/>
      </rPr>
      <t>2</t>
    </r>
    <r>
      <rPr>
        <sz val="10"/>
        <rFont val="Times New Roman"/>
        <family val="1"/>
        <charset val="186"/>
      </rPr>
      <t>)</t>
    </r>
  </si>
  <si>
    <r>
      <t>Divlīmeņa nobrauktuvju brauktuves laukums (m</t>
    </r>
    <r>
      <rPr>
        <vertAlign val="superscript"/>
        <sz val="10"/>
        <rFont val="Times New Roman"/>
        <family val="1"/>
        <charset val="186"/>
      </rPr>
      <t>2</t>
    </r>
    <r>
      <rPr>
        <sz val="10"/>
        <rFont val="Times New Roman"/>
        <family val="1"/>
        <charset val="186"/>
      </rPr>
      <t>)</t>
    </r>
  </si>
  <si>
    <t>Konstrukcijas materiāls</t>
  </si>
  <si>
    <t>no</t>
  </si>
  <si>
    <t>līdz</t>
  </si>
  <si>
    <t>ģeogrāfiskās koordinātes</t>
  </si>
  <si>
    <t>gab.</t>
  </si>
  <si>
    <t>t.sk. melnais</t>
  </si>
  <si>
    <t>grants (šķembas)</t>
  </si>
  <si>
    <t>bruģakmens</t>
  </si>
  <si>
    <t>bez seguma</t>
  </si>
  <si>
    <t>melnais</t>
  </si>
  <si>
    <t>Pavisam ceļi kopā:</t>
  </si>
  <si>
    <t>Kopā</t>
  </si>
  <si>
    <t>Iesniegums pašvaldības ceļu reģistrācijai</t>
  </si>
  <si>
    <t>Dz. bet.</t>
  </si>
  <si>
    <t>X=269894.44  Y=481859.27</t>
  </si>
  <si>
    <t>X=268442.51  Y=480584.52</t>
  </si>
  <si>
    <t>X=267794.95  Y=481098.41</t>
  </si>
  <si>
    <t>X=260648.91  Y=479803.80</t>
  </si>
  <si>
    <t>X=264410.97  Y=485141.10</t>
  </si>
  <si>
    <t>X=260290.19  Y=483928.90</t>
  </si>
  <si>
    <t>Met.+koks</t>
  </si>
  <si>
    <t xml:space="preserve">Platones upe
(Lapu kroga t.) </t>
  </si>
  <si>
    <t>Platones upe
(Lielkoču t.)</t>
  </si>
  <si>
    <t>Platones upe
(Jaunplatones t.)</t>
  </si>
  <si>
    <t>Vircavas upe
(Zoltneru t.)</t>
  </si>
  <si>
    <t xml:space="preserve">Audruves upe
(Purmaļu t.) </t>
  </si>
  <si>
    <t>Režu strauts
(Mazkoču t.)</t>
  </si>
  <si>
    <r>
      <t xml:space="preserve">Jelgavas novada pašvaldības Platones pagasta </t>
    </r>
    <r>
      <rPr>
        <b/>
        <sz val="11"/>
        <rFont val="Arial"/>
        <family val="2"/>
        <charset val="186"/>
      </rPr>
      <t>A</t>
    </r>
    <r>
      <rPr>
        <b/>
        <sz val="11"/>
        <rFont val="Times New Roman"/>
        <family val="1"/>
        <charset val="186"/>
      </rPr>
      <t xml:space="preserve"> grupas ceļu saraksts</t>
    </r>
  </si>
  <si>
    <r>
      <t xml:space="preserve">Jelgavas novada pašvaldības Platones pagasta </t>
    </r>
    <r>
      <rPr>
        <b/>
        <sz val="11"/>
        <rFont val="Arial"/>
        <family val="2"/>
        <charset val="186"/>
      </rPr>
      <t>B</t>
    </r>
    <r>
      <rPr>
        <b/>
        <sz val="11"/>
        <rFont val="Times New Roman"/>
        <family val="1"/>
        <charset val="186"/>
      </rPr>
      <t xml:space="preserve"> grupas ceļu saraksts</t>
    </r>
  </si>
  <si>
    <r>
      <t xml:space="preserve">Jelgavas novada pašvaldības Platones pagasta </t>
    </r>
    <r>
      <rPr>
        <b/>
        <sz val="11"/>
        <rFont val="Arial"/>
        <family val="2"/>
        <charset val="186"/>
      </rPr>
      <t>C</t>
    </r>
    <r>
      <rPr>
        <b/>
        <sz val="11"/>
        <rFont val="Times New Roman"/>
        <family val="1"/>
        <charset val="186"/>
      </rPr>
      <t xml:space="preserve"> grupas ceļu saraksts</t>
    </r>
  </si>
  <si>
    <t>54700050213; 54700080028</t>
  </si>
  <si>
    <r>
      <t xml:space="preserve">54700030288, </t>
    </r>
    <r>
      <rPr>
        <b/>
        <sz val="10"/>
        <rFont val="Times New Roman"/>
        <family val="1"/>
        <charset val="186"/>
      </rPr>
      <t>54700030287</t>
    </r>
  </si>
  <si>
    <t>54700040114, 54920010371</t>
  </si>
  <si>
    <t xml:space="preserve">Poķu iela - Mazbūti - Lielplatones pagasts </t>
  </si>
  <si>
    <t>Audruves upe
(Grivniku t.)</t>
  </si>
  <si>
    <t>X=262191.87  Y=485009.32</t>
  </si>
  <si>
    <t>Dz.bet.</t>
  </si>
  <si>
    <t>54700010055, 54700020114</t>
  </si>
  <si>
    <t>54700060096, 54700070242, 54700070242</t>
  </si>
  <si>
    <t>Airītes-Bērzoņi-Apšenieki (Nr.18)</t>
  </si>
  <si>
    <t>Kubliņi-Zīlēnu ceļš (Nr.49)</t>
  </si>
  <si>
    <t xml:space="preserve"> Kveldes iela - Jasu iela  (Nr.54)</t>
  </si>
  <si>
    <t>Lielvircavas kapi-Alksnāji-Lietuvas šoseja (Nr.63)</t>
  </si>
  <si>
    <t>Grīvnieki-Jauntauriņi (Nr.64)</t>
  </si>
  <si>
    <t>Kalnieši - Lediņi - Priednieki (Nr.19)</t>
  </si>
  <si>
    <t>Lapu krogs - Lejas Dimzas - Viļeikas - Kaipšas (Nr.22)</t>
  </si>
  <si>
    <t>Ceļmalas - Švirkaļi (Nr.25)</t>
  </si>
  <si>
    <t>Mazkoči - Trušļi - Bērziņi (Nr.27)</t>
  </si>
  <si>
    <t>Lietuvas šoseja - Tīdas - Saulgozes - Atpūtas (Nr.28)</t>
  </si>
  <si>
    <t xml:space="preserve"> Pēterlauki - Mežmalas - Kupči (Nr.29)</t>
  </si>
  <si>
    <t>Silmači - Smiltnieki (Nr.32)</t>
  </si>
  <si>
    <t>Gaidas - Dzērves (Nr.34)</t>
  </si>
  <si>
    <t>Gunāri - Pīlādži (Nr.46)</t>
  </si>
  <si>
    <t>Pīlādži - Simsoni (Nr.47)</t>
  </si>
  <si>
    <t>Lielvircavas centrs - Ozoliņi (Nr.58)</t>
  </si>
  <si>
    <t>Centra kalte - Purņi (Nr.59)</t>
  </si>
  <si>
    <t>Cielavas - Jēkabi (Nr.60)</t>
  </si>
  <si>
    <t>Cielavas - Brieži (Nr.61)</t>
  </si>
  <si>
    <t>Zvaigznītes - Braču Brieži - Zaķi (Nr.65)</t>
  </si>
  <si>
    <t>Riekstiņi - Celmiņi (Nr.69)</t>
  </si>
  <si>
    <t>Mauriņu ceļš (Nr.14)</t>
  </si>
  <si>
    <t>Lietuvas šoseja-Klibkoči (Nr.26)</t>
  </si>
  <si>
    <t>Dzelzceļa pārbrauktuve - Austrumi (Nr.38)</t>
  </si>
  <si>
    <t>Skudras - Streņģes (Nr.44)</t>
  </si>
  <si>
    <t>Skudras - Vilneķi (Nr.45)</t>
  </si>
  <si>
    <t>Zīlēnu ceļš - Upenieki (Nr.52)</t>
  </si>
  <si>
    <t>Elejas šoseja - Smedēni - Pūčas (Nr.56)</t>
  </si>
  <si>
    <t>Purmaļi - Kaņepes (Nr.66)</t>
  </si>
  <si>
    <t>Ceļš uz Ķibartiem (Nr.67)</t>
  </si>
  <si>
    <t>Kārļi - Sūnas (Nr.74)</t>
  </si>
  <si>
    <t>Iesniegums pašvaldības ielu reģistrācijai</t>
  </si>
  <si>
    <t>Jelgavas novada pašvaldības Platones pagasta ielu saraksts</t>
  </si>
  <si>
    <t>Platones ciems</t>
  </si>
  <si>
    <t>Ielas
 nosaukums</t>
  </si>
  <si>
    <t>Ielas raksturojošie parametri</t>
  </si>
  <si>
    <t>Ielas</t>
  </si>
  <si>
    <t>Ģeogrāfiskās koordinātes</t>
  </si>
  <si>
    <t>Brauktuves laukums (m2)</t>
  </si>
  <si>
    <t>Centra  iela (Nr.1)</t>
  </si>
  <si>
    <t>Tilta iela (Nr.2)</t>
  </si>
  <si>
    <t>Platones upe
(Platones t. )</t>
  </si>
  <si>
    <t>X=266229.13  Y=481019.03</t>
  </si>
  <si>
    <t>Skolas iela (Nr.3)</t>
  </si>
  <si>
    <t>54700030310, 54700030179</t>
  </si>
  <si>
    <t>Kveldes iela (Nr.4)</t>
  </si>
  <si>
    <t>Dravnieku iela (Nr.5)</t>
  </si>
  <si>
    <t>Torņa iela (Nr.6)</t>
  </si>
  <si>
    <t>Ziedleju iela (Nr.7)</t>
  </si>
  <si>
    <r>
      <t xml:space="preserve">54700030307, </t>
    </r>
    <r>
      <rPr>
        <b/>
        <sz val="10"/>
        <rFont val="Times New Roman"/>
        <family val="1"/>
        <charset val="186"/>
      </rPr>
      <t>54700030335</t>
    </r>
  </si>
  <si>
    <t>Sprīžu iela (Nr.15)</t>
  </si>
  <si>
    <t>Līču iela (Nr.16)</t>
  </si>
  <si>
    <t xml:space="preserve">Atspulgu iela </t>
  </si>
  <si>
    <t>Meža iela</t>
  </si>
  <si>
    <t xml:space="preserve">Jasu iela </t>
  </si>
  <si>
    <t>Lielvircavas un Poķu ciems</t>
  </si>
  <si>
    <t>Kazāku iela (Nr.8)</t>
  </si>
  <si>
    <t>Lielvircavas iela (Nr.9)</t>
  </si>
  <si>
    <t>54700070220, 54700070286, 54700070221</t>
  </si>
  <si>
    <t>Piparu iela (Nr.10)</t>
  </si>
  <si>
    <t>54700070221, 54700070241</t>
  </si>
  <si>
    <t>Poķu iela (Nr.12)</t>
  </si>
  <si>
    <t>54700050193, 54700050213</t>
  </si>
  <si>
    <t>Zīlēnu iela (Nr.13)</t>
  </si>
  <si>
    <t>Platones upe
(Poķu t.)</t>
  </si>
  <si>
    <t>X=262491.08  Y=480527.07</t>
  </si>
  <si>
    <t>Graudu iela</t>
  </si>
  <si>
    <t>Undzēnu iela</t>
  </si>
  <si>
    <t xml:space="preserve">Baznīcas iela </t>
  </si>
  <si>
    <t>Pavisam ielas kopā:</t>
  </si>
  <si>
    <t>Gājēju un velosipēdu ceļa laukums (m2)</t>
  </si>
  <si>
    <t>Zemes vienības/linēarās inženierbūves kadastra apzīmējums</t>
  </si>
  <si>
    <t>Kadastra objekta identifikators</t>
  </si>
  <si>
    <r>
      <rPr>
        <b/>
        <sz val="10"/>
        <rFont val="Times New Roman"/>
        <family val="1"/>
        <charset val="186"/>
      </rPr>
      <t xml:space="preserve"> 54700030336, 54700030097</t>
    </r>
    <r>
      <rPr>
        <sz val="10"/>
        <rFont val="Times New Roman"/>
        <family val="1"/>
        <charset val="186"/>
      </rPr>
      <t>, 54700030184, 54700030185</t>
    </r>
  </si>
  <si>
    <t>Sagatavoja:</t>
  </si>
  <si>
    <t>(amats,vārds,uzvārds un paraksts, datums)</t>
  </si>
  <si>
    <t>Jelgavas novada pašvaldības domes priekšsēdētājs …………………………………………………………………............................Ziedonis Caune</t>
  </si>
  <si>
    <t xml:space="preserve">Reģistrēja </t>
  </si>
  <si>
    <t>Akciju sabiedrības "Latvijas Valsts ceļi" Jelgavas nodaļas vadītājs..................................................................................................... …..Juris Derevjanko</t>
  </si>
  <si>
    <t xml:space="preserve"> (vārds, uzvārds un paraksts, datums)</t>
  </si>
  <si>
    <t>Lietuvas šoseja - Zīlēnu iela</t>
  </si>
  <si>
    <t>Centra iela - Lielkoči - Mazkoči (Nr.33)</t>
  </si>
  <si>
    <t>ceļa Centra iela - Lielkoči - Mazkoči  atz.</t>
  </si>
  <si>
    <r>
      <t xml:space="preserve"> 54700050066, 54700050067, </t>
    </r>
    <r>
      <rPr>
        <sz val="10"/>
        <rFont val="Times New Roman"/>
        <family val="1"/>
        <charset val="204"/>
      </rPr>
      <t>54700050201</t>
    </r>
  </si>
  <si>
    <r>
      <t xml:space="preserve">54700070237, </t>
    </r>
    <r>
      <rPr>
        <b/>
        <sz val="10"/>
        <rFont val="Times New Roman"/>
        <family val="1"/>
        <charset val="186"/>
      </rPr>
      <t>54700070036</t>
    </r>
  </si>
  <si>
    <t>54700050123, 54700050106</t>
  </si>
  <si>
    <t>Poķu iela - Strupdeguņu kapi (Nr.53)</t>
  </si>
  <si>
    <t>Pūčas - Smedēni</t>
  </si>
  <si>
    <t>Jelgavas novada Platones pagasta pārvaldes vadītājs …………………………………………………………………............Vladislavs Pogožeļskis</t>
  </si>
  <si>
    <t xml:space="preserve"> Viļķeri - Jaunplatone  (Nr.50)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</si>
</sst>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4" x14ac:knownFonts="1">
    <font>
      <sz val="10"/>
      <name val="Arial"/>
      <charset val="186"/>
    </font>
    <font>
      <sz val="8"/>
      <name val="Arial"/>
      <family val="2"/>
      <charset val="186"/>
    </font>
    <font>
      <sz val="10"/>
      <name val="Times New Roman"/>
      <family val="1"/>
      <charset val="186"/>
    </font>
    <font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name val="Arial"/>
      <family val="2"/>
      <charset val="186"/>
    </font>
    <font>
      <sz val="10"/>
      <name val="Times New Roman"/>
      <family val="1"/>
    </font>
    <font>
      <b/>
      <sz val="10"/>
      <color rgb="FFFF000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24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1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8" xfId="0" applyNumberFormat="1" applyFont="1" applyBorder="1" applyAlignment="1">
      <alignment horizontal="center"/>
    </xf>
    <xf numFmtId="2" fontId="2" fillId="0" borderId="17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2" fontId="4" fillId="0" borderId="0" xfId="0" applyNumberFormat="1" applyFont="1" applyBorder="1" applyAlignment="1"/>
    <xf numFmtId="2" fontId="4" fillId="0" borderId="23" xfId="0" applyNumberFormat="1" applyFont="1" applyBorder="1" applyAlignment="1"/>
    <xf numFmtId="2" fontId="2" fillId="0" borderId="0" xfId="0" applyNumberFormat="1" applyFont="1" applyBorder="1" applyAlignment="1"/>
    <xf numFmtId="0" fontId="2" fillId="0" borderId="0" xfId="0" applyFont="1" applyAlignment="1">
      <alignment horizontal="left" vertical="center" wrapText="1"/>
    </xf>
    <xf numFmtId="0" fontId="2" fillId="0" borderId="24" xfId="0" applyFont="1" applyBorder="1" applyAlignment="1">
      <alignment horizontal="center" wrapText="1"/>
    </xf>
    <xf numFmtId="0" fontId="2" fillId="0" borderId="25" xfId="0" applyFont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0" fontId="2" fillId="0" borderId="28" xfId="0" applyFont="1" applyBorder="1" applyAlignment="1">
      <alignment horizontal="center" wrapText="1"/>
    </xf>
    <xf numFmtId="0" fontId="2" fillId="0" borderId="29" xfId="0" applyFont="1" applyBorder="1" applyAlignment="1">
      <alignment horizontal="center" wrapText="1"/>
    </xf>
    <xf numFmtId="0" fontId="2" fillId="0" borderId="30" xfId="0" applyFont="1" applyBorder="1" applyAlignment="1">
      <alignment horizontal="center" wrapText="1"/>
    </xf>
    <xf numFmtId="2" fontId="2" fillId="0" borderId="0" xfId="0" applyNumberFormat="1" applyFont="1" applyAlignment="1">
      <alignment horizontal="center" vertic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 wrapText="1"/>
    </xf>
    <xf numFmtId="0" fontId="2" fillId="0" borderId="31" xfId="0" applyFont="1" applyBorder="1" applyAlignment="1">
      <alignment horizontal="center" wrapText="1"/>
    </xf>
    <xf numFmtId="0" fontId="2" fillId="0" borderId="33" xfId="0" applyFont="1" applyBorder="1" applyAlignment="1">
      <alignment horizontal="center" wrapText="1"/>
    </xf>
    <xf numFmtId="2" fontId="2" fillId="0" borderId="18" xfId="0" applyNumberFormat="1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 wrapText="1"/>
    </xf>
    <xf numFmtId="0" fontId="2" fillId="0" borderId="18" xfId="0" applyFont="1" applyBorder="1" applyAlignment="1">
      <alignment horizontal="center"/>
    </xf>
    <xf numFmtId="0" fontId="2" fillId="0" borderId="32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wrapText="1"/>
    </xf>
    <xf numFmtId="2" fontId="2" fillId="0" borderId="9" xfId="0" applyNumberFormat="1" applyFont="1" applyBorder="1" applyAlignment="1">
      <alignment horizontal="center" wrapText="1"/>
    </xf>
    <xf numFmtId="2" fontId="2" fillId="0" borderId="20" xfId="0" applyNumberFormat="1" applyFont="1" applyBorder="1" applyAlignment="1">
      <alignment horizontal="center" wrapText="1"/>
    </xf>
    <xf numFmtId="2" fontId="2" fillId="0" borderId="8" xfId="0" applyNumberFormat="1" applyFont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164" fontId="2" fillId="0" borderId="8" xfId="0" applyNumberFormat="1" applyFont="1" applyBorder="1" applyAlignment="1">
      <alignment horizontal="center" wrapText="1"/>
    </xf>
    <xf numFmtId="164" fontId="4" fillId="0" borderId="17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>
      <alignment horizontal="center" wrapText="1"/>
    </xf>
    <xf numFmtId="1" fontId="2" fillId="0" borderId="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4" fillId="0" borderId="17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2" fontId="2" fillId="0" borderId="27" xfId="0" applyNumberFormat="1" applyFont="1" applyBorder="1" applyAlignment="1">
      <alignment horizontal="center" wrapText="1"/>
    </xf>
    <xf numFmtId="2" fontId="2" fillId="0" borderId="28" xfId="0" applyNumberFormat="1" applyFont="1" applyBorder="1" applyAlignment="1">
      <alignment horizontal="center" wrapText="1"/>
    </xf>
    <xf numFmtId="164" fontId="2" fillId="0" borderId="28" xfId="0" applyNumberFormat="1" applyFont="1" applyBorder="1" applyAlignment="1">
      <alignment horizontal="center" wrapText="1"/>
    </xf>
    <xf numFmtId="1" fontId="2" fillId="0" borderId="28" xfId="0" applyNumberFormat="1" applyFont="1" applyBorder="1" applyAlignment="1">
      <alignment horizontal="center" wrapText="1"/>
    </xf>
    <xf numFmtId="0" fontId="4" fillId="0" borderId="38" xfId="0" applyFont="1" applyBorder="1" applyAlignment="1">
      <alignment horizontal="center"/>
    </xf>
    <xf numFmtId="2" fontId="4" fillId="0" borderId="38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64" fontId="2" fillId="0" borderId="35" xfId="0" applyNumberFormat="1" applyFont="1" applyBorder="1" applyAlignment="1">
      <alignment horizontal="center" vertical="center" wrapText="1"/>
    </xf>
    <xf numFmtId="164" fontId="4" fillId="0" borderId="38" xfId="0" applyNumberFormat="1" applyFont="1" applyBorder="1" applyAlignment="1">
      <alignment horizontal="center"/>
    </xf>
    <xf numFmtId="1" fontId="2" fillId="0" borderId="35" xfId="0" applyNumberFormat="1" applyFont="1" applyBorder="1" applyAlignment="1">
      <alignment horizontal="center" vertical="center" wrapText="1"/>
    </xf>
    <xf numFmtId="1" fontId="4" fillId="0" borderId="38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wrapText="1"/>
    </xf>
    <xf numFmtId="0" fontId="2" fillId="0" borderId="27" xfId="0" applyFont="1" applyFill="1" applyBorder="1" applyAlignment="1">
      <alignment horizontal="center" wrapText="1"/>
    </xf>
    <xf numFmtId="0" fontId="2" fillId="0" borderId="28" xfId="0" applyFont="1" applyFill="1" applyBorder="1" applyAlignment="1">
      <alignment horizontal="center" wrapText="1"/>
    </xf>
    <xf numFmtId="164" fontId="2" fillId="0" borderId="28" xfId="0" applyNumberFormat="1" applyFont="1" applyFill="1" applyBorder="1" applyAlignment="1">
      <alignment horizontal="center" wrapText="1"/>
    </xf>
    <xf numFmtId="1" fontId="2" fillId="0" borderId="28" xfId="0" applyNumberFormat="1" applyFont="1" applyFill="1" applyBorder="1" applyAlignment="1">
      <alignment horizontal="center" wrapText="1"/>
    </xf>
    <xf numFmtId="0" fontId="2" fillId="0" borderId="31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/>
    </xf>
    <xf numFmtId="2" fontId="2" fillId="0" borderId="27" xfId="0" applyNumberFormat="1" applyFont="1" applyFill="1" applyBorder="1" applyAlignment="1">
      <alignment horizontal="center" wrapText="1"/>
    </xf>
    <xf numFmtId="2" fontId="2" fillId="0" borderId="28" xfId="0" applyNumberFormat="1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 wrapText="1"/>
    </xf>
    <xf numFmtId="0" fontId="2" fillId="0" borderId="26" xfId="0" applyFont="1" applyFill="1" applyBorder="1" applyAlignment="1">
      <alignment horizontal="center" wrapText="1"/>
    </xf>
    <xf numFmtId="0" fontId="2" fillId="0" borderId="24" xfId="0" applyFont="1" applyFill="1" applyBorder="1" applyAlignment="1">
      <alignment horizontal="center" wrapText="1"/>
    </xf>
    <xf numFmtId="0" fontId="2" fillId="0" borderId="33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28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wrapText="1"/>
    </xf>
    <xf numFmtId="0" fontId="2" fillId="2" borderId="26" xfId="0" applyFont="1" applyFill="1" applyBorder="1" applyAlignment="1">
      <alignment horizont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8" xfId="0" applyFont="1" applyBorder="1" applyAlignment="1">
      <alignment horizontal="center" wrapText="1"/>
    </xf>
    <xf numFmtId="2" fontId="2" fillId="0" borderId="18" xfId="0" applyNumberFormat="1" applyFont="1" applyBorder="1" applyAlignment="1">
      <alignment horizont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8" xfId="0" applyFont="1" applyBorder="1" applyAlignment="1">
      <alignment horizont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/>
    <xf numFmtId="0" fontId="3" fillId="0" borderId="45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46" xfId="0" applyFont="1" applyBorder="1" applyAlignment="1">
      <alignment horizontal="center" wrapText="1"/>
    </xf>
    <xf numFmtId="0" fontId="2" fillId="0" borderId="47" xfId="0" applyFont="1" applyBorder="1" applyAlignment="1">
      <alignment horizontal="left" wrapText="1"/>
    </xf>
    <xf numFmtId="165" fontId="2" fillId="0" borderId="48" xfId="0" applyNumberFormat="1" applyFont="1" applyBorder="1" applyAlignment="1">
      <alignment horizontal="center" wrapText="1"/>
    </xf>
    <xf numFmtId="165" fontId="2" fillId="0" borderId="18" xfId="0" applyNumberFormat="1" applyFont="1" applyBorder="1" applyAlignment="1">
      <alignment horizontal="center" wrapText="1"/>
    </xf>
    <xf numFmtId="0" fontId="2" fillId="0" borderId="48" xfId="0" applyFont="1" applyBorder="1" applyAlignment="1">
      <alignment horizontal="center" wrapText="1"/>
    </xf>
    <xf numFmtId="164" fontId="2" fillId="0" borderId="18" xfId="0" applyNumberFormat="1" applyFont="1" applyBorder="1" applyAlignment="1">
      <alignment horizontal="center" wrapText="1"/>
    </xf>
    <xf numFmtId="1" fontId="2" fillId="0" borderId="18" xfId="0" applyNumberFormat="1" applyFont="1" applyBorder="1" applyAlignment="1">
      <alignment horizontal="center" wrapText="1"/>
    </xf>
    <xf numFmtId="1" fontId="2" fillId="0" borderId="18" xfId="0" applyNumberFormat="1" applyFont="1" applyBorder="1" applyAlignment="1">
      <alignment horizontal="center"/>
    </xf>
    <xf numFmtId="0" fontId="2" fillId="0" borderId="25" xfId="0" applyFont="1" applyBorder="1" applyAlignment="1">
      <alignment horizontal="left" wrapText="1"/>
    </xf>
    <xf numFmtId="165" fontId="2" fillId="0" borderId="9" xfId="0" applyNumberFormat="1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0" fontId="2" fillId="0" borderId="29" xfId="0" applyFont="1" applyBorder="1" applyAlignment="1">
      <alignment horizontal="left" wrapText="1"/>
    </xf>
    <xf numFmtId="0" fontId="2" fillId="0" borderId="32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165" fontId="2" fillId="0" borderId="27" xfId="0" applyNumberFormat="1" applyFont="1" applyFill="1" applyBorder="1" applyAlignment="1">
      <alignment horizontal="center" wrapText="1"/>
    </xf>
    <xf numFmtId="165" fontId="2" fillId="0" borderId="1" xfId="0" applyNumberFormat="1" applyFont="1" applyFill="1" applyBorder="1" applyAlignment="1">
      <alignment horizontal="center" wrapText="1"/>
    </xf>
    <xf numFmtId="0" fontId="2" fillId="0" borderId="29" xfId="0" applyFont="1" applyFill="1" applyBorder="1" applyAlignment="1">
      <alignment horizontal="center"/>
    </xf>
    <xf numFmtId="165" fontId="2" fillId="0" borderId="28" xfId="0" applyNumberFormat="1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165" fontId="2" fillId="0" borderId="20" xfId="0" applyNumberFormat="1" applyFont="1" applyFill="1" applyBorder="1" applyAlignment="1">
      <alignment horizontal="center" wrapText="1"/>
    </xf>
    <xf numFmtId="165" fontId="2" fillId="0" borderId="8" xfId="0" applyNumberFormat="1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 wrapText="1"/>
    </xf>
    <xf numFmtId="164" fontId="2" fillId="0" borderId="8" xfId="0" applyNumberFormat="1" applyFont="1" applyFill="1" applyBorder="1" applyAlignment="1">
      <alignment horizontal="center" wrapText="1"/>
    </xf>
    <xf numFmtId="1" fontId="2" fillId="0" borderId="8" xfId="0" applyNumberFormat="1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165" fontId="4" fillId="0" borderId="38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vertical="center" wrapText="1"/>
    </xf>
    <xf numFmtId="165" fontId="2" fillId="0" borderId="17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2" fillId="0" borderId="49" xfId="0" applyFont="1" applyBorder="1" applyAlignment="1">
      <alignment horizontal="center" wrapText="1"/>
    </xf>
    <xf numFmtId="0" fontId="2" fillId="0" borderId="29" xfId="0" applyFont="1" applyFill="1" applyBorder="1" applyAlignment="1">
      <alignment horizontal="left" wrapText="1"/>
    </xf>
    <xf numFmtId="165" fontId="2" fillId="0" borderId="9" xfId="0" applyNumberFormat="1" applyFont="1" applyFill="1" applyBorder="1" applyAlignment="1">
      <alignment horizontal="center" wrapText="1"/>
    </xf>
    <xf numFmtId="165" fontId="2" fillId="0" borderId="18" xfId="0" applyNumberFormat="1" applyFont="1" applyFill="1" applyBorder="1" applyAlignment="1">
      <alignment horizontal="center" wrapText="1"/>
    </xf>
    <xf numFmtId="0" fontId="2" fillId="0" borderId="25" xfId="0" applyFont="1" applyFill="1" applyBorder="1" applyAlignment="1">
      <alignment horizontal="left" wrapText="1"/>
    </xf>
    <xf numFmtId="0" fontId="2" fillId="0" borderId="18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left" wrapText="1"/>
    </xf>
    <xf numFmtId="0" fontId="2" fillId="2" borderId="24" xfId="0" applyFont="1" applyFill="1" applyBorder="1" applyAlignment="1">
      <alignment horizontal="center" wrapText="1"/>
    </xf>
    <xf numFmtId="0" fontId="2" fillId="2" borderId="25" xfId="0" applyFont="1" applyFill="1" applyBorder="1" applyAlignment="1">
      <alignment horizontal="left" wrapText="1"/>
    </xf>
    <xf numFmtId="0" fontId="2" fillId="2" borderId="45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left" wrapText="1"/>
    </xf>
    <xf numFmtId="165" fontId="10" fillId="0" borderId="20" xfId="0" applyNumberFormat="1" applyFont="1" applyBorder="1" applyAlignment="1">
      <alignment horizontal="center" wrapText="1"/>
    </xf>
    <xf numFmtId="165" fontId="2" fillId="0" borderId="8" xfId="0" applyNumberFormat="1" applyFont="1" applyBorder="1" applyAlignment="1">
      <alignment horizontal="center" wrapText="1"/>
    </xf>
    <xf numFmtId="165" fontId="10" fillId="0" borderId="2" xfId="0" applyNumberFormat="1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165" fontId="4" fillId="0" borderId="50" xfId="0" applyNumberFormat="1" applyFont="1" applyBorder="1" applyAlignment="1">
      <alignment horizontal="center" wrapText="1"/>
    </xf>
    <xf numFmtId="1" fontId="2" fillId="0" borderId="51" xfId="0" applyNumberFormat="1" applyFont="1" applyBorder="1" applyAlignment="1">
      <alignment horizontal="center"/>
    </xf>
    <xf numFmtId="165" fontId="4" fillId="0" borderId="17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wrapText="1"/>
    </xf>
    <xf numFmtId="164" fontId="2" fillId="0" borderId="0" xfId="0" applyNumberFormat="1" applyFont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9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54" xfId="0" applyFont="1" applyBorder="1" applyAlignment="1">
      <alignment horizontal="center" wrapText="1"/>
    </xf>
    <xf numFmtId="0" fontId="2" fillId="0" borderId="55" xfId="0" applyFont="1" applyBorder="1" applyAlignment="1">
      <alignment horizontal="center" wrapText="1"/>
    </xf>
    <xf numFmtId="0" fontId="2" fillId="0" borderId="56" xfId="0" applyFont="1" applyFill="1" applyBorder="1" applyAlignment="1">
      <alignment horizontal="center" wrapText="1"/>
    </xf>
    <xf numFmtId="0" fontId="2" fillId="0" borderId="57" xfId="0" applyFont="1" applyBorder="1" applyAlignment="1">
      <alignment horizontal="center" wrapText="1"/>
    </xf>
    <xf numFmtId="0" fontId="2" fillId="0" borderId="55" xfId="0" applyFont="1" applyFill="1" applyBorder="1" applyAlignment="1">
      <alignment horizontal="center" wrapText="1"/>
    </xf>
    <xf numFmtId="0" fontId="3" fillId="0" borderId="59" xfId="0" applyFont="1" applyBorder="1" applyAlignment="1">
      <alignment horizontal="center" wrapText="1"/>
    </xf>
    <xf numFmtId="0" fontId="2" fillId="0" borderId="60" xfId="0" applyFont="1" applyBorder="1" applyAlignment="1">
      <alignment horizontal="center" wrapText="1"/>
    </xf>
    <xf numFmtId="0" fontId="2" fillId="0" borderId="61" xfId="0" applyFont="1" applyBorder="1" applyAlignment="1">
      <alignment horizontal="center" wrapText="1"/>
    </xf>
    <xf numFmtId="0" fontId="2" fillId="0" borderId="62" xfId="0" applyFont="1" applyFill="1" applyBorder="1" applyAlignment="1">
      <alignment horizontal="center" wrapText="1"/>
    </xf>
    <xf numFmtId="0" fontId="2" fillId="0" borderId="63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2" fillId="0" borderId="24" xfId="0" applyNumberFormat="1" applyFont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11" fillId="0" borderId="3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wrapText="1"/>
    </xf>
    <xf numFmtId="0" fontId="3" fillId="0" borderId="68" xfId="0" applyFont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wrapText="1"/>
    </xf>
    <xf numFmtId="3" fontId="2" fillId="0" borderId="12" xfId="0" applyNumberFormat="1" applyFont="1" applyFill="1" applyBorder="1" applyAlignment="1">
      <alignment horizontal="center" wrapText="1"/>
    </xf>
    <xf numFmtId="0" fontId="2" fillId="0" borderId="11" xfId="0" applyFont="1" applyBorder="1" applyAlignment="1">
      <alignment wrapText="1"/>
    </xf>
    <xf numFmtId="0" fontId="2" fillId="0" borderId="11" xfId="0" applyFont="1" applyFill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wrapText="1"/>
    </xf>
    <xf numFmtId="0" fontId="2" fillId="0" borderId="56" xfId="0" applyFont="1" applyBorder="1" applyAlignment="1">
      <alignment horizontal="center" wrapText="1"/>
    </xf>
    <xf numFmtId="0" fontId="4" fillId="0" borderId="56" xfId="0" applyFont="1" applyBorder="1" applyAlignment="1">
      <alignment horizontal="center" wrapText="1"/>
    </xf>
    <xf numFmtId="0" fontId="2" fillId="0" borderId="56" xfId="0" applyFont="1" applyBorder="1" applyAlignment="1">
      <alignment horizontal="center" wrapText="1"/>
    </xf>
    <xf numFmtId="0" fontId="2" fillId="0" borderId="29" xfId="0" applyFont="1" applyFill="1" applyBorder="1" applyAlignment="1">
      <alignment horizontal="left"/>
    </xf>
    <xf numFmtId="0" fontId="2" fillId="0" borderId="32" xfId="0" applyFont="1" applyFill="1" applyBorder="1" applyAlignment="1">
      <alignment horizontal="left" wrapText="1"/>
    </xf>
    <xf numFmtId="2" fontId="2" fillId="0" borderId="35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6" xfId="0" applyFont="1" applyBorder="1" applyAlignment="1">
      <alignment horizontal="center" wrapText="1"/>
    </xf>
    <xf numFmtId="0" fontId="2" fillId="0" borderId="54" xfId="0" applyFont="1" applyBorder="1" applyAlignment="1">
      <alignment horizontal="center" wrapText="1"/>
    </xf>
    <xf numFmtId="0" fontId="2" fillId="0" borderId="64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64" xfId="0" applyFont="1" applyBorder="1" applyAlignment="1">
      <alignment horizontal="center" wrapText="1"/>
    </xf>
    <xf numFmtId="0" fontId="2" fillId="0" borderId="58" xfId="0" applyFont="1" applyBorder="1" applyAlignment="1">
      <alignment horizontal="center" wrapText="1"/>
    </xf>
    <xf numFmtId="0" fontId="2" fillId="0" borderId="44" xfId="0" applyFont="1" applyBorder="1" applyAlignment="1">
      <alignment horizontal="center" wrapText="1"/>
    </xf>
    <xf numFmtId="0" fontId="2" fillId="0" borderId="37" xfId="0" applyFont="1" applyBorder="1" applyAlignment="1">
      <alignment horizontal="center" wrapText="1"/>
    </xf>
    <xf numFmtId="0" fontId="2" fillId="0" borderId="43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7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wrapText="1"/>
    </xf>
    <xf numFmtId="0" fontId="2" fillId="0" borderId="42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23"/>
  <sheetViews>
    <sheetView topLeftCell="A100" zoomScale="85" zoomScaleNormal="85" workbookViewId="0">
      <selection activeCell="B59" sqref="B59"/>
    </sheetView>
  </sheetViews>
  <sheetFormatPr defaultColWidth="9.140625" defaultRowHeight="12.75" x14ac:dyDescent="0.2"/>
  <cols>
    <col min="1" max="1" width="3.28515625" style="1" bestFit="1" customWidth="1"/>
    <col min="2" max="2" width="50.140625" style="1" bestFit="1" customWidth="1"/>
    <col min="3" max="3" width="7.42578125" style="1" bestFit="1" customWidth="1"/>
    <col min="4" max="4" width="7.7109375" style="1" bestFit="1" customWidth="1"/>
    <col min="5" max="5" width="8.5703125" style="1" customWidth="1"/>
    <col min="6" max="6" width="15.5703125" style="1" customWidth="1"/>
    <col min="7" max="7" width="15.140625" style="1" bestFit="1" customWidth="1"/>
    <col min="8" max="8" width="7" style="1" customWidth="1"/>
    <col min="9" max="9" width="26" style="1" bestFit="1" customWidth="1"/>
    <col min="10" max="10" width="8.28515625" style="1" customWidth="1"/>
    <col min="11" max="11" width="10.85546875" style="1" bestFit="1" customWidth="1"/>
    <col min="12" max="12" width="11.28515625" style="1" bestFit="1" customWidth="1"/>
    <col min="13" max="13" width="11.7109375" style="1" customWidth="1"/>
    <col min="14" max="14" width="11.7109375" style="204" customWidth="1"/>
    <col min="15" max="15" width="16" style="204" customWidth="1"/>
    <col min="16" max="16" width="16.7109375" style="1" customWidth="1"/>
    <col min="17" max="17" width="9.140625" style="89"/>
    <col min="18" max="18" width="10.28515625" style="1" bestFit="1" customWidth="1"/>
    <col min="19" max="19" width="14.140625" style="1" bestFit="1" customWidth="1"/>
    <col min="20" max="20" width="10.28515625" style="1" bestFit="1" customWidth="1"/>
    <col min="21" max="21" width="9.85546875" style="1" bestFit="1" customWidth="1"/>
    <col min="22" max="22" width="10.7109375" style="1" customWidth="1"/>
    <col min="23" max="16384" width="9.140625" style="1"/>
  </cols>
  <sheetData>
    <row r="1" spans="1:23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23" ht="15.75" x14ac:dyDescent="0.2">
      <c r="A2" s="295" t="s">
        <v>27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</row>
    <row r="3" spans="1:23" x14ac:dyDescent="0.2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23" x14ac:dyDescent="0.2">
      <c r="A4" s="37"/>
      <c r="B4" s="258"/>
      <c r="C4" s="258"/>
      <c r="D4" s="258"/>
      <c r="E4" s="258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23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23" ht="17.25" customHeight="1" x14ac:dyDescent="0.2">
      <c r="A6" s="288" t="s">
        <v>42</v>
      </c>
      <c r="B6" s="288"/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</row>
    <row r="7" spans="1:23" ht="12.75" customHeight="1" x14ac:dyDescent="0.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202"/>
      <c r="O7" s="202"/>
      <c r="P7" s="17"/>
    </row>
    <row r="8" spans="1:23" ht="12.75" customHeight="1" thickBot="1" x14ac:dyDescent="0.25"/>
    <row r="9" spans="1:23" ht="14.25" customHeight="1" thickTop="1" thickBot="1" x14ac:dyDescent="0.25">
      <c r="A9" s="289" t="s">
        <v>1</v>
      </c>
      <c r="B9" s="272" t="s">
        <v>2</v>
      </c>
      <c r="C9" s="293" t="s">
        <v>3</v>
      </c>
      <c r="D9" s="294"/>
      <c r="E9" s="294"/>
      <c r="F9" s="294"/>
      <c r="G9" s="294"/>
      <c r="H9" s="294"/>
      <c r="I9" s="294"/>
      <c r="J9" s="294"/>
      <c r="K9" s="294"/>
      <c r="L9" s="294"/>
      <c r="M9" s="294"/>
      <c r="N9" s="294"/>
      <c r="O9" s="261" t="s">
        <v>126</v>
      </c>
      <c r="P9" s="262"/>
      <c r="Q9" s="90"/>
    </row>
    <row r="10" spans="1:23" ht="13.5" thickTop="1" x14ac:dyDescent="0.2">
      <c r="A10" s="280"/>
      <c r="B10" s="273"/>
      <c r="C10" s="283" t="s">
        <v>5</v>
      </c>
      <c r="D10" s="284"/>
      <c r="E10" s="284"/>
      <c r="F10" s="285"/>
      <c r="G10" s="289" t="s">
        <v>6</v>
      </c>
      <c r="H10" s="291"/>
      <c r="I10" s="291"/>
      <c r="J10" s="291"/>
      <c r="K10" s="291"/>
      <c r="L10" s="291"/>
      <c r="M10" s="292"/>
      <c r="N10" s="270" t="s">
        <v>124</v>
      </c>
      <c r="O10" s="263"/>
      <c r="P10" s="264"/>
      <c r="Q10" s="90"/>
    </row>
    <row r="11" spans="1:23" x14ac:dyDescent="0.2">
      <c r="A11" s="280"/>
      <c r="B11" s="273"/>
      <c r="C11" s="280" t="s">
        <v>7</v>
      </c>
      <c r="D11" s="278"/>
      <c r="E11" s="278" t="s">
        <v>8</v>
      </c>
      <c r="F11" s="273" t="s">
        <v>9</v>
      </c>
      <c r="G11" s="280" t="s">
        <v>10</v>
      </c>
      <c r="H11" s="278" t="s">
        <v>11</v>
      </c>
      <c r="I11" s="278"/>
      <c r="J11" s="278" t="s">
        <v>12</v>
      </c>
      <c r="K11" s="278" t="s">
        <v>13</v>
      </c>
      <c r="L11" s="278" t="s">
        <v>14</v>
      </c>
      <c r="M11" s="286" t="s">
        <v>15</v>
      </c>
      <c r="N11" s="271"/>
      <c r="O11" s="265"/>
      <c r="P11" s="266"/>
      <c r="Q11" s="90"/>
    </row>
    <row r="12" spans="1:23" ht="54" customHeight="1" thickBot="1" x14ac:dyDescent="0.25">
      <c r="A12" s="281"/>
      <c r="B12" s="274"/>
      <c r="C12" s="4" t="s">
        <v>16</v>
      </c>
      <c r="D12" s="9" t="s">
        <v>17</v>
      </c>
      <c r="E12" s="279"/>
      <c r="F12" s="274"/>
      <c r="G12" s="281"/>
      <c r="H12" s="9" t="s">
        <v>0</v>
      </c>
      <c r="I12" s="9" t="s">
        <v>18</v>
      </c>
      <c r="J12" s="279"/>
      <c r="K12" s="279"/>
      <c r="L12" s="279"/>
      <c r="M12" s="287"/>
      <c r="N12" s="290"/>
      <c r="O12" s="52" t="s">
        <v>4</v>
      </c>
      <c r="P12" s="227" t="s">
        <v>125</v>
      </c>
      <c r="Q12" s="117"/>
      <c r="R12" s="282" t="s">
        <v>8</v>
      </c>
      <c r="S12" s="282"/>
      <c r="T12" s="282"/>
      <c r="U12" s="282"/>
      <c r="V12" s="282"/>
      <c r="W12" s="282"/>
    </row>
    <row r="13" spans="1:23" ht="14.25" thickTop="1" thickBot="1" x14ac:dyDescent="0.25">
      <c r="A13" s="5">
        <v>1</v>
      </c>
      <c r="B13" s="7">
        <v>2</v>
      </c>
      <c r="C13" s="8">
        <v>3</v>
      </c>
      <c r="D13" s="3">
        <v>4</v>
      </c>
      <c r="E13" s="3">
        <v>5</v>
      </c>
      <c r="F13" s="11">
        <v>6</v>
      </c>
      <c r="G13" s="8">
        <v>7</v>
      </c>
      <c r="H13" s="3">
        <v>8</v>
      </c>
      <c r="I13" s="3">
        <v>9</v>
      </c>
      <c r="J13" s="3">
        <v>10</v>
      </c>
      <c r="K13" s="3">
        <v>11</v>
      </c>
      <c r="L13" s="3">
        <v>12</v>
      </c>
      <c r="M13" s="241">
        <v>13</v>
      </c>
      <c r="N13" s="7">
        <v>14</v>
      </c>
      <c r="O13" s="5">
        <v>15</v>
      </c>
      <c r="P13" s="236">
        <v>16</v>
      </c>
      <c r="Q13" s="91"/>
      <c r="R13" s="25" t="s">
        <v>24</v>
      </c>
      <c r="S13" s="25" t="s">
        <v>21</v>
      </c>
      <c r="T13" s="25" t="s">
        <v>22</v>
      </c>
      <c r="U13" s="25" t="s">
        <v>23</v>
      </c>
      <c r="V13" s="2"/>
      <c r="W13" s="25"/>
    </row>
    <row r="14" spans="1:23" ht="26.25" customHeight="1" thickTop="1" x14ac:dyDescent="0.2">
      <c r="A14" s="246">
        <v>1</v>
      </c>
      <c r="B14" s="243" t="s">
        <v>54</v>
      </c>
      <c r="C14" s="62">
        <v>0</v>
      </c>
      <c r="D14" s="63">
        <v>4.4800000000000004</v>
      </c>
      <c r="E14" s="63">
        <f>D14-C14</f>
        <v>4.4800000000000004</v>
      </c>
      <c r="F14" s="47" t="s">
        <v>21</v>
      </c>
      <c r="G14" s="48"/>
      <c r="H14" s="49"/>
      <c r="I14" s="49"/>
      <c r="J14" s="67"/>
      <c r="K14" s="71"/>
      <c r="L14" s="49"/>
      <c r="M14" s="237"/>
      <c r="N14" s="47"/>
      <c r="O14" s="238" t="s">
        <v>52</v>
      </c>
      <c r="P14" s="238" t="s">
        <v>52</v>
      </c>
      <c r="R14" s="26">
        <f t="shared" ref="R14:R22" si="0">IF(F14=R$13,E14,0)</f>
        <v>0</v>
      </c>
      <c r="S14" s="26">
        <f t="shared" ref="S14:S22" si="1">IF(F14=S$13,E14,0)</f>
        <v>4.4800000000000004</v>
      </c>
      <c r="T14" s="26">
        <f t="shared" ref="T14:T22" si="2">IF(F14=T$13,E14,0)</f>
        <v>0</v>
      </c>
      <c r="U14" s="26">
        <f t="shared" ref="U14:U22" si="3">IF(F14=U$13,E14,0)</f>
        <v>0</v>
      </c>
      <c r="V14" s="26"/>
      <c r="W14" s="26"/>
    </row>
    <row r="15" spans="1:23" ht="15" customHeight="1" x14ac:dyDescent="0.2">
      <c r="A15" s="200">
        <v>2</v>
      </c>
      <c r="B15" s="142" t="s">
        <v>55</v>
      </c>
      <c r="C15" s="64">
        <v>0</v>
      </c>
      <c r="D15" s="60">
        <v>2.02</v>
      </c>
      <c r="E15" s="60">
        <f>D15-C15</f>
        <v>2.02</v>
      </c>
      <c r="F15" s="12" t="s">
        <v>21</v>
      </c>
      <c r="G15" s="10"/>
      <c r="H15" s="2"/>
      <c r="I15" s="2"/>
      <c r="J15" s="68"/>
      <c r="K15" s="72"/>
      <c r="L15" s="2"/>
      <c r="M15" s="211"/>
      <c r="N15" s="209"/>
      <c r="O15" s="209">
        <v>54700050203</v>
      </c>
      <c r="P15" s="209">
        <v>54700050203</v>
      </c>
      <c r="R15" s="26">
        <f t="shared" si="0"/>
        <v>0</v>
      </c>
      <c r="S15" s="26">
        <f t="shared" si="1"/>
        <v>2.02</v>
      </c>
      <c r="T15" s="26">
        <f t="shared" si="2"/>
        <v>0</v>
      </c>
      <c r="U15" s="26">
        <f t="shared" si="3"/>
        <v>0</v>
      </c>
      <c r="V15" s="26"/>
      <c r="W15" s="26"/>
    </row>
    <row r="16" spans="1:23" x14ac:dyDescent="0.2">
      <c r="A16" s="201">
        <v>3</v>
      </c>
      <c r="B16" s="142" t="s">
        <v>56</v>
      </c>
      <c r="C16" s="64">
        <v>0</v>
      </c>
      <c r="D16" s="60">
        <v>1.87</v>
      </c>
      <c r="E16" s="60">
        <f>D16-C16</f>
        <v>1.87</v>
      </c>
      <c r="F16" s="12" t="s">
        <v>21</v>
      </c>
      <c r="G16" s="10"/>
      <c r="H16" s="2"/>
      <c r="I16" s="2"/>
      <c r="J16" s="68"/>
      <c r="K16" s="72"/>
      <c r="L16" s="2"/>
      <c r="M16" s="211"/>
      <c r="N16" s="209"/>
      <c r="O16" s="209">
        <v>54700050207</v>
      </c>
      <c r="P16" s="209">
        <v>54700050207</v>
      </c>
      <c r="R16" s="26">
        <f t="shared" si="0"/>
        <v>0</v>
      </c>
      <c r="S16" s="26">
        <f t="shared" si="1"/>
        <v>1.87</v>
      </c>
      <c r="T16" s="26">
        <f t="shared" si="2"/>
        <v>0</v>
      </c>
      <c r="U16" s="26">
        <f t="shared" si="3"/>
        <v>0</v>
      </c>
      <c r="V16" s="26"/>
      <c r="W16" s="26"/>
    </row>
    <row r="17" spans="1:24" ht="40.5" customHeight="1" x14ac:dyDescent="0.2">
      <c r="A17" s="307">
        <v>4</v>
      </c>
      <c r="B17" s="305" t="s">
        <v>57</v>
      </c>
      <c r="C17" s="64">
        <v>0</v>
      </c>
      <c r="D17" s="60">
        <v>1.17</v>
      </c>
      <c r="E17" s="60">
        <f t="shared" ref="E17:E21" si="4">D17-C17</f>
        <v>1.17</v>
      </c>
      <c r="F17" s="12" t="s">
        <v>24</v>
      </c>
      <c r="G17" s="10"/>
      <c r="H17" s="2"/>
      <c r="I17" s="2"/>
      <c r="J17" s="68"/>
      <c r="K17" s="72"/>
      <c r="L17" s="2"/>
      <c r="M17" s="211"/>
      <c r="N17" s="209"/>
      <c r="O17" s="209" t="s">
        <v>53</v>
      </c>
      <c r="P17" s="209" t="s">
        <v>53</v>
      </c>
      <c r="R17" s="26">
        <f t="shared" si="0"/>
        <v>1.17</v>
      </c>
      <c r="S17" s="26">
        <f t="shared" si="1"/>
        <v>0</v>
      </c>
      <c r="T17" s="26">
        <f t="shared" si="2"/>
        <v>0</v>
      </c>
      <c r="U17" s="26">
        <f t="shared" si="3"/>
        <v>0</v>
      </c>
      <c r="V17" s="26"/>
      <c r="W17" s="26"/>
    </row>
    <row r="18" spans="1:24" s="180" customFormat="1" ht="13.5" customHeight="1" x14ac:dyDescent="0.2">
      <c r="A18" s="283"/>
      <c r="B18" s="306"/>
      <c r="C18" s="64">
        <v>1.17</v>
      </c>
      <c r="D18" s="60">
        <v>3.57</v>
      </c>
      <c r="E18" s="60">
        <f t="shared" si="4"/>
        <v>2.4</v>
      </c>
      <c r="F18" s="182" t="s">
        <v>21</v>
      </c>
      <c r="G18" s="10"/>
      <c r="H18" s="181"/>
      <c r="I18" s="181"/>
      <c r="J18" s="68"/>
      <c r="K18" s="72"/>
      <c r="L18" s="181"/>
      <c r="M18" s="211"/>
      <c r="N18" s="209"/>
      <c r="O18" s="239"/>
      <c r="P18" s="239"/>
      <c r="R18" s="26">
        <f t="shared" si="0"/>
        <v>0</v>
      </c>
      <c r="S18" s="26">
        <f t="shared" si="1"/>
        <v>2.4</v>
      </c>
      <c r="T18" s="26">
        <f t="shared" si="2"/>
        <v>0</v>
      </c>
      <c r="U18" s="26">
        <f t="shared" si="3"/>
        <v>0</v>
      </c>
      <c r="V18" s="26"/>
      <c r="W18" s="26"/>
    </row>
    <row r="19" spans="1:24" ht="25.5" x14ac:dyDescent="0.2">
      <c r="A19" s="247">
        <v>5</v>
      </c>
      <c r="B19" s="244" t="s">
        <v>58</v>
      </c>
      <c r="C19" s="62">
        <v>0</v>
      </c>
      <c r="D19" s="63">
        <v>1.51</v>
      </c>
      <c r="E19" s="63">
        <f>D19-C19</f>
        <v>1.51</v>
      </c>
      <c r="F19" s="102" t="s">
        <v>21</v>
      </c>
      <c r="G19" s="48" t="s">
        <v>49</v>
      </c>
      <c r="H19" s="49">
        <v>0.74299999999999999</v>
      </c>
      <c r="I19" s="49" t="s">
        <v>50</v>
      </c>
      <c r="J19" s="187">
        <v>18.100000000000001</v>
      </c>
      <c r="K19" s="188">
        <v>127</v>
      </c>
      <c r="L19" s="49"/>
      <c r="M19" s="242" t="s">
        <v>51</v>
      </c>
      <c r="N19" s="240"/>
      <c r="O19" s="240">
        <v>54700070243</v>
      </c>
      <c r="P19" s="240">
        <v>54700070243</v>
      </c>
      <c r="R19" s="26">
        <f t="shared" si="0"/>
        <v>0</v>
      </c>
      <c r="S19" s="26">
        <f t="shared" si="1"/>
        <v>1.51</v>
      </c>
      <c r="T19" s="26">
        <f t="shared" si="2"/>
        <v>0</v>
      </c>
      <c r="U19" s="26">
        <f t="shared" si="3"/>
        <v>0</v>
      </c>
      <c r="V19" s="26"/>
      <c r="W19" s="26"/>
    </row>
    <row r="20" spans="1:24" s="89" customFormat="1" ht="26.25" customHeight="1" x14ac:dyDescent="0.2">
      <c r="A20" s="303">
        <v>6</v>
      </c>
      <c r="B20" s="301" t="s">
        <v>48</v>
      </c>
      <c r="C20" s="60">
        <v>0</v>
      </c>
      <c r="D20" s="60">
        <v>1.07</v>
      </c>
      <c r="E20" s="60">
        <f t="shared" si="4"/>
        <v>1.07</v>
      </c>
      <c r="F20" s="12" t="s">
        <v>21</v>
      </c>
      <c r="G20" s="2"/>
      <c r="H20" s="2"/>
      <c r="I20" s="2"/>
      <c r="J20" s="68"/>
      <c r="K20" s="72"/>
      <c r="L20" s="2"/>
      <c r="M20" s="211"/>
      <c r="N20" s="209"/>
      <c r="O20" s="209" t="s">
        <v>45</v>
      </c>
      <c r="P20" s="209" t="s">
        <v>45</v>
      </c>
      <c r="R20" s="26">
        <f t="shared" si="0"/>
        <v>0</v>
      </c>
      <c r="S20" s="26">
        <f t="shared" si="1"/>
        <v>1.07</v>
      </c>
      <c r="T20" s="26">
        <f t="shared" si="2"/>
        <v>0</v>
      </c>
      <c r="U20" s="26">
        <f t="shared" si="3"/>
        <v>0</v>
      </c>
      <c r="V20" s="26"/>
      <c r="W20" s="26"/>
    </row>
    <row r="21" spans="1:24" s="89" customFormat="1" x14ac:dyDescent="0.2">
      <c r="A21" s="304"/>
      <c r="B21" s="302"/>
      <c r="C21" s="60">
        <v>1.07</v>
      </c>
      <c r="D21" s="60">
        <v>1.95</v>
      </c>
      <c r="E21" s="60">
        <f t="shared" si="4"/>
        <v>0.87999999999999989</v>
      </c>
      <c r="F21" s="2" t="s">
        <v>23</v>
      </c>
      <c r="G21" s="2"/>
      <c r="H21" s="2"/>
      <c r="I21" s="2"/>
      <c r="J21" s="68"/>
      <c r="K21" s="72"/>
      <c r="L21" s="2"/>
      <c r="M21" s="211"/>
      <c r="N21" s="209"/>
      <c r="O21" s="209"/>
      <c r="P21" s="209"/>
      <c r="R21" s="26">
        <f t="shared" si="0"/>
        <v>0</v>
      </c>
      <c r="S21" s="26">
        <f t="shared" si="1"/>
        <v>0</v>
      </c>
      <c r="T21" s="26">
        <f t="shared" si="2"/>
        <v>0</v>
      </c>
      <c r="U21" s="26">
        <f t="shared" si="3"/>
        <v>0.87999999999999989</v>
      </c>
      <c r="V21" s="26"/>
      <c r="W21" s="26"/>
    </row>
    <row r="22" spans="1:24" s="89" customFormat="1" ht="13.5" thickBot="1" x14ac:dyDescent="0.25">
      <c r="A22" s="206">
        <v>7</v>
      </c>
      <c r="B22" s="245" t="s">
        <v>134</v>
      </c>
      <c r="C22" s="66">
        <v>0</v>
      </c>
      <c r="D22" s="66">
        <v>0.66</v>
      </c>
      <c r="E22" s="66">
        <v>0.66</v>
      </c>
      <c r="F22" s="212" t="s">
        <v>24</v>
      </c>
      <c r="G22" s="212"/>
      <c r="H22" s="212"/>
      <c r="I22" s="212"/>
      <c r="J22" s="69"/>
      <c r="K22" s="73"/>
      <c r="L22" s="212"/>
      <c r="M22" s="212"/>
      <c r="N22" s="210"/>
      <c r="O22" s="207"/>
      <c r="P22" s="210"/>
      <c r="R22" s="26">
        <f t="shared" si="0"/>
        <v>0.66</v>
      </c>
      <c r="S22" s="26">
        <f t="shared" si="1"/>
        <v>0</v>
      </c>
      <c r="T22" s="26">
        <f t="shared" si="2"/>
        <v>0</v>
      </c>
      <c r="U22" s="26">
        <f t="shared" si="3"/>
        <v>0</v>
      </c>
      <c r="V22" s="26"/>
      <c r="W22" s="26"/>
    </row>
    <row r="23" spans="1:24" ht="14.25" thickTop="1" thickBot="1" x14ac:dyDescent="0.25">
      <c r="A23" s="80">
        <f>COUNTA(A14:A21)</f>
        <v>6</v>
      </c>
      <c r="B23" s="19" t="s">
        <v>26</v>
      </c>
      <c r="E23" s="81">
        <f>SUM(E14:E22)</f>
        <v>16.060000000000002</v>
      </c>
      <c r="G23" s="80">
        <v>1</v>
      </c>
      <c r="I23" s="21"/>
      <c r="J23" s="84">
        <f>SUM(J14:J19)</f>
        <v>18.100000000000001</v>
      </c>
      <c r="K23" s="86">
        <f>SUM(K14:K19)</f>
        <v>127</v>
      </c>
      <c r="R23" s="27">
        <f>SUM(R14:R22)</f>
        <v>1.83</v>
      </c>
      <c r="S23" s="27">
        <f>SUM(S14:S22)</f>
        <v>13.350000000000001</v>
      </c>
      <c r="T23" s="27">
        <f>SUM(T14:T19)</f>
        <v>0</v>
      </c>
      <c r="U23" s="27">
        <f>SUM(U14:U22)</f>
        <v>0.87999999999999989</v>
      </c>
      <c r="V23" s="27">
        <f>SUM(V14:V19)</f>
        <v>0</v>
      </c>
      <c r="W23" s="27">
        <f>SUM(W14:W19)</f>
        <v>0</v>
      </c>
    </row>
    <row r="24" spans="1:24" x14ac:dyDescent="0.2">
      <c r="A24" s="22" t="s">
        <v>19</v>
      </c>
      <c r="B24" s="22" t="s">
        <v>20</v>
      </c>
      <c r="E24" s="23">
        <f>R23</f>
        <v>1.83</v>
      </c>
      <c r="F24" s="24"/>
      <c r="G24" s="22" t="s">
        <v>19</v>
      </c>
      <c r="I24" s="21"/>
      <c r="J24" s="21"/>
      <c r="K24" s="21"/>
      <c r="R24" s="23"/>
      <c r="S24" s="23"/>
      <c r="T24" s="23"/>
      <c r="U24" s="23"/>
      <c r="V24" s="23"/>
      <c r="W24" s="23"/>
    </row>
    <row r="25" spans="1:24" x14ac:dyDescent="0.2">
      <c r="A25" s="22"/>
      <c r="B25" s="22" t="s">
        <v>21</v>
      </c>
      <c r="E25" s="23">
        <f>S23</f>
        <v>13.350000000000001</v>
      </c>
      <c r="F25" s="24"/>
      <c r="G25" s="21"/>
      <c r="I25" s="21"/>
      <c r="J25" s="21"/>
      <c r="K25" s="21"/>
      <c r="X25" s="45"/>
    </row>
    <row r="26" spans="1:24" x14ac:dyDescent="0.2">
      <c r="A26" s="22"/>
      <c r="B26" s="22" t="s">
        <v>22</v>
      </c>
      <c r="E26" s="23">
        <f>T23</f>
        <v>0</v>
      </c>
      <c r="F26" s="24"/>
      <c r="G26" s="22"/>
      <c r="H26" s="22"/>
      <c r="I26" s="22"/>
      <c r="J26" s="22"/>
      <c r="K26" s="22"/>
    </row>
    <row r="27" spans="1:24" x14ac:dyDescent="0.2">
      <c r="B27" s="1" t="s">
        <v>23</v>
      </c>
      <c r="E27" s="23">
        <f>U23</f>
        <v>0.87999999999999989</v>
      </c>
      <c r="F27" s="24"/>
    </row>
    <row r="28" spans="1:24" x14ac:dyDescent="0.2">
      <c r="E28" s="23"/>
      <c r="F28" s="24"/>
    </row>
    <row r="29" spans="1:24" ht="14.25" x14ac:dyDescent="0.2">
      <c r="A29" s="288" t="s">
        <v>43</v>
      </c>
      <c r="B29" s="288"/>
      <c r="C29" s="288"/>
      <c r="D29" s="288"/>
      <c r="E29" s="288"/>
      <c r="F29" s="288"/>
      <c r="G29" s="288"/>
      <c r="H29" s="288"/>
      <c r="I29" s="288"/>
      <c r="J29" s="288"/>
      <c r="K29" s="288"/>
      <c r="L29" s="288"/>
      <c r="M29" s="288"/>
      <c r="N29" s="288"/>
      <c r="O29" s="288"/>
      <c r="P29" s="288"/>
    </row>
    <row r="30" spans="1:24" ht="13.5" thickBot="1" x14ac:dyDescent="0.25"/>
    <row r="31" spans="1:24" ht="14.25" customHeight="1" thickTop="1" thickBot="1" x14ac:dyDescent="0.25">
      <c r="A31" s="289" t="s">
        <v>1</v>
      </c>
      <c r="B31" s="272" t="s">
        <v>2</v>
      </c>
      <c r="C31" s="298" t="s">
        <v>3</v>
      </c>
      <c r="D31" s="299"/>
      <c r="E31" s="299"/>
      <c r="F31" s="299"/>
      <c r="G31" s="299"/>
      <c r="H31" s="299"/>
      <c r="I31" s="299"/>
      <c r="J31" s="299"/>
      <c r="K31" s="299"/>
      <c r="L31" s="299"/>
      <c r="M31" s="300"/>
      <c r="N31" s="234"/>
      <c r="O31" s="261" t="s">
        <v>126</v>
      </c>
      <c r="P31" s="262"/>
    </row>
    <row r="32" spans="1:24" ht="13.5" thickTop="1" x14ac:dyDescent="0.2">
      <c r="A32" s="280"/>
      <c r="B32" s="273"/>
      <c r="C32" s="283" t="s">
        <v>5</v>
      </c>
      <c r="D32" s="284"/>
      <c r="E32" s="284"/>
      <c r="F32" s="285"/>
      <c r="G32" s="289" t="s">
        <v>6</v>
      </c>
      <c r="H32" s="291"/>
      <c r="I32" s="291"/>
      <c r="J32" s="291"/>
      <c r="K32" s="291"/>
      <c r="L32" s="291"/>
      <c r="M32" s="292"/>
      <c r="N32" s="270" t="s">
        <v>124</v>
      </c>
      <c r="O32" s="263"/>
      <c r="P32" s="264"/>
    </row>
    <row r="33" spans="1:23" x14ac:dyDescent="0.2">
      <c r="A33" s="280"/>
      <c r="B33" s="273"/>
      <c r="C33" s="280" t="s">
        <v>7</v>
      </c>
      <c r="D33" s="278"/>
      <c r="E33" s="278" t="s">
        <v>8</v>
      </c>
      <c r="F33" s="273" t="s">
        <v>9</v>
      </c>
      <c r="G33" s="280" t="s">
        <v>10</v>
      </c>
      <c r="H33" s="278" t="s">
        <v>11</v>
      </c>
      <c r="I33" s="278"/>
      <c r="J33" s="278" t="s">
        <v>12</v>
      </c>
      <c r="K33" s="278" t="s">
        <v>13</v>
      </c>
      <c r="L33" s="278" t="s">
        <v>14</v>
      </c>
      <c r="M33" s="286" t="s">
        <v>15</v>
      </c>
      <c r="N33" s="271"/>
      <c r="O33" s="265"/>
      <c r="P33" s="266"/>
    </row>
    <row r="34" spans="1:23" ht="68.25" customHeight="1" thickBot="1" x14ac:dyDescent="0.25">
      <c r="A34" s="281"/>
      <c r="B34" s="274"/>
      <c r="C34" s="4" t="s">
        <v>16</v>
      </c>
      <c r="D34" s="9" t="s">
        <v>17</v>
      </c>
      <c r="E34" s="279"/>
      <c r="F34" s="274"/>
      <c r="G34" s="281"/>
      <c r="H34" s="9" t="s">
        <v>0</v>
      </c>
      <c r="I34" s="9" t="s">
        <v>18</v>
      </c>
      <c r="J34" s="279"/>
      <c r="K34" s="279"/>
      <c r="L34" s="279"/>
      <c r="M34" s="287"/>
      <c r="N34" s="290"/>
      <c r="O34" s="52" t="s">
        <v>4</v>
      </c>
      <c r="P34" s="227" t="s">
        <v>125</v>
      </c>
      <c r="R34" s="282" t="s">
        <v>8</v>
      </c>
      <c r="S34" s="282"/>
      <c r="T34" s="282"/>
      <c r="U34" s="282"/>
      <c r="V34" s="282"/>
      <c r="W34" s="282"/>
    </row>
    <row r="35" spans="1:23" ht="14.25" thickTop="1" thickBot="1" x14ac:dyDescent="0.25">
      <c r="A35" s="5">
        <v>1</v>
      </c>
      <c r="B35" s="7">
        <v>2</v>
      </c>
      <c r="C35" s="8">
        <v>3</v>
      </c>
      <c r="D35" s="3">
        <v>4</v>
      </c>
      <c r="E35" s="3">
        <v>5</v>
      </c>
      <c r="F35" s="11">
        <v>6</v>
      </c>
      <c r="G35" s="8">
        <v>7</v>
      </c>
      <c r="H35" s="3">
        <v>8</v>
      </c>
      <c r="I35" s="3">
        <v>9</v>
      </c>
      <c r="J35" s="3">
        <v>10</v>
      </c>
      <c r="K35" s="3">
        <v>11</v>
      </c>
      <c r="L35" s="3">
        <v>12</v>
      </c>
      <c r="M35" s="13">
        <v>13</v>
      </c>
      <c r="N35" s="7">
        <v>14</v>
      </c>
      <c r="O35" s="5">
        <v>15</v>
      </c>
      <c r="P35" s="236">
        <v>16</v>
      </c>
      <c r="R35" s="25" t="s">
        <v>24</v>
      </c>
      <c r="S35" s="25" t="s">
        <v>21</v>
      </c>
      <c r="T35" s="25" t="s">
        <v>22</v>
      </c>
      <c r="U35" s="25" t="s">
        <v>23</v>
      </c>
      <c r="V35" s="2"/>
      <c r="W35" s="25"/>
    </row>
    <row r="36" spans="1:23" ht="13.5" thickTop="1" x14ac:dyDescent="0.2">
      <c r="A36" s="46">
        <v>1</v>
      </c>
      <c r="B36" s="243" t="s">
        <v>59</v>
      </c>
      <c r="C36" s="64">
        <v>0</v>
      </c>
      <c r="D36" s="60">
        <v>1.63</v>
      </c>
      <c r="E36" s="60">
        <f>D36-C36</f>
        <v>1.63</v>
      </c>
      <c r="F36" s="75" t="s">
        <v>23</v>
      </c>
      <c r="G36" s="10"/>
      <c r="H36" s="2"/>
      <c r="I36" s="2"/>
      <c r="J36" s="68"/>
      <c r="K36" s="72"/>
      <c r="L36" s="2"/>
      <c r="M36" s="14"/>
      <c r="N36" s="208"/>
      <c r="O36" s="214">
        <v>54700010066</v>
      </c>
      <c r="P36" s="214">
        <v>54700010066</v>
      </c>
      <c r="R36" s="26">
        <f t="shared" ref="R36:R71" si="5">IF(F36=R$13,E36,0)</f>
        <v>0</v>
      </c>
      <c r="S36" s="26">
        <f t="shared" ref="S36:S71" si="6">IF(F36=S$13,E36,0)</f>
        <v>0</v>
      </c>
      <c r="T36" s="26">
        <f t="shared" ref="T36:T71" si="7">IF(F36=T$13,E36,0)</f>
        <v>0</v>
      </c>
      <c r="U36" s="26">
        <f t="shared" ref="U36:U71" si="8">IF(F36=U$13,E36,0)</f>
        <v>1.63</v>
      </c>
      <c r="V36" s="26"/>
      <c r="W36" s="26"/>
    </row>
    <row r="37" spans="1:23" x14ac:dyDescent="0.2">
      <c r="A37" s="112">
        <v>2</v>
      </c>
      <c r="B37" s="252" t="s">
        <v>60</v>
      </c>
      <c r="C37" s="62">
        <v>0</v>
      </c>
      <c r="D37" s="63">
        <v>0.05</v>
      </c>
      <c r="E37" s="63">
        <f t="shared" ref="E37:E70" si="9">D37-C37</f>
        <v>0.05</v>
      </c>
      <c r="F37" s="102" t="s">
        <v>24</v>
      </c>
      <c r="G37" s="48"/>
      <c r="H37" s="49"/>
      <c r="I37" s="49"/>
      <c r="J37" s="67"/>
      <c r="K37" s="71"/>
      <c r="L37" s="49"/>
      <c r="M37" s="50"/>
      <c r="N37" s="102"/>
      <c r="O37" s="217">
        <v>54700020128</v>
      </c>
      <c r="P37" s="217">
        <v>54700020128</v>
      </c>
      <c r="R37" s="26">
        <f t="shared" si="5"/>
        <v>0.05</v>
      </c>
      <c r="S37" s="26">
        <f t="shared" si="6"/>
        <v>0</v>
      </c>
      <c r="T37" s="26">
        <f t="shared" si="7"/>
        <v>0</v>
      </c>
      <c r="U37" s="26">
        <f t="shared" si="8"/>
        <v>0</v>
      </c>
      <c r="V37" s="26"/>
      <c r="W37" s="26"/>
    </row>
    <row r="38" spans="1:23" ht="24.75" customHeight="1" x14ac:dyDescent="0.2">
      <c r="A38" s="105"/>
      <c r="B38" s="253"/>
      <c r="C38" s="62">
        <v>0.05</v>
      </c>
      <c r="D38" s="63">
        <v>1.1399999999999999</v>
      </c>
      <c r="E38" s="63">
        <f t="shared" si="9"/>
        <v>1.0899999999999999</v>
      </c>
      <c r="F38" s="102" t="s">
        <v>21</v>
      </c>
      <c r="G38" s="48" t="s">
        <v>36</v>
      </c>
      <c r="H38" s="49">
        <v>0.65100000000000002</v>
      </c>
      <c r="I38" s="49" t="s">
        <v>29</v>
      </c>
      <c r="J38" s="67">
        <v>24.1</v>
      </c>
      <c r="K38" s="71">
        <v>172</v>
      </c>
      <c r="L38" s="49"/>
      <c r="M38" s="50" t="s">
        <v>28</v>
      </c>
      <c r="N38" s="102"/>
      <c r="O38" s="217">
        <v>54700020128</v>
      </c>
      <c r="P38" s="217">
        <v>54700020128</v>
      </c>
      <c r="R38" s="26">
        <f t="shared" si="5"/>
        <v>0</v>
      </c>
      <c r="S38" s="26">
        <f t="shared" si="6"/>
        <v>1.0899999999999999</v>
      </c>
      <c r="T38" s="26">
        <f t="shared" si="7"/>
        <v>0</v>
      </c>
      <c r="U38" s="26">
        <f t="shared" si="8"/>
        <v>0</v>
      </c>
      <c r="V38" s="26"/>
      <c r="W38" s="26"/>
    </row>
    <row r="39" spans="1:23" x14ac:dyDescent="0.2">
      <c r="A39" s="105"/>
      <c r="B39" s="253"/>
      <c r="C39" s="62">
        <v>1.1399999999999999</v>
      </c>
      <c r="D39" s="63">
        <v>1.58</v>
      </c>
      <c r="E39" s="63">
        <f t="shared" si="9"/>
        <v>0.44000000000000017</v>
      </c>
      <c r="F39" s="98" t="s">
        <v>23</v>
      </c>
      <c r="G39" s="48"/>
      <c r="H39" s="49"/>
      <c r="I39" s="49"/>
      <c r="J39" s="67"/>
      <c r="K39" s="71"/>
      <c r="L39" s="49"/>
      <c r="M39" s="50"/>
      <c r="N39" s="102"/>
      <c r="O39" s="217">
        <v>54700020085</v>
      </c>
      <c r="P39" s="217">
        <v>54700020085</v>
      </c>
      <c r="R39" s="26">
        <f t="shared" si="5"/>
        <v>0</v>
      </c>
      <c r="S39" s="26">
        <f t="shared" si="6"/>
        <v>0</v>
      </c>
      <c r="T39" s="26">
        <f t="shared" si="7"/>
        <v>0</v>
      </c>
      <c r="U39" s="26">
        <f t="shared" si="8"/>
        <v>0.44000000000000017</v>
      </c>
      <c r="V39" s="26"/>
      <c r="W39" s="26"/>
    </row>
    <row r="40" spans="1:23" x14ac:dyDescent="0.2">
      <c r="A40" s="105"/>
      <c r="B40" s="253"/>
      <c r="C40" s="62">
        <v>1.58</v>
      </c>
      <c r="D40" s="63">
        <v>1.9</v>
      </c>
      <c r="E40" s="63">
        <f t="shared" si="9"/>
        <v>0.31999999999999984</v>
      </c>
      <c r="F40" s="102" t="s">
        <v>21</v>
      </c>
      <c r="G40" s="48"/>
      <c r="H40" s="49"/>
      <c r="I40" s="49"/>
      <c r="J40" s="67"/>
      <c r="K40" s="71"/>
      <c r="L40" s="49"/>
      <c r="M40" s="50"/>
      <c r="N40" s="102"/>
      <c r="O40" s="248">
        <v>54700020084</v>
      </c>
      <c r="P40" s="248">
        <v>54700020084</v>
      </c>
      <c r="R40" s="26">
        <f t="shared" si="5"/>
        <v>0</v>
      </c>
      <c r="S40" s="26">
        <f t="shared" si="6"/>
        <v>0.31999999999999984</v>
      </c>
      <c r="T40" s="26">
        <f t="shared" si="7"/>
        <v>0</v>
      </c>
      <c r="U40" s="26">
        <f t="shared" si="8"/>
        <v>0</v>
      </c>
      <c r="V40" s="26"/>
      <c r="W40" s="26"/>
    </row>
    <row r="41" spans="1:23" x14ac:dyDescent="0.2">
      <c r="A41" s="105"/>
      <c r="B41" s="253"/>
      <c r="C41" s="62">
        <v>1.9</v>
      </c>
      <c r="D41" s="63">
        <v>2.63</v>
      </c>
      <c r="E41" s="63">
        <f t="shared" si="9"/>
        <v>0.73</v>
      </c>
      <c r="F41" s="98" t="s">
        <v>23</v>
      </c>
      <c r="G41" s="48"/>
      <c r="H41" s="49"/>
      <c r="I41" s="49"/>
      <c r="J41" s="67"/>
      <c r="K41" s="71"/>
      <c r="L41" s="49"/>
      <c r="M41" s="50"/>
      <c r="N41" s="102"/>
      <c r="O41" s="248">
        <v>54700020084</v>
      </c>
      <c r="P41" s="248">
        <v>54700020084</v>
      </c>
      <c r="R41" s="26">
        <f t="shared" si="5"/>
        <v>0</v>
      </c>
      <c r="S41" s="26">
        <f t="shared" si="6"/>
        <v>0</v>
      </c>
      <c r="T41" s="26">
        <f t="shared" si="7"/>
        <v>0</v>
      </c>
      <c r="U41" s="26">
        <f t="shared" si="8"/>
        <v>0.73</v>
      </c>
      <c r="V41" s="26"/>
      <c r="W41" s="26"/>
    </row>
    <row r="42" spans="1:23" x14ac:dyDescent="0.2">
      <c r="A42" s="105"/>
      <c r="B42" s="253"/>
      <c r="C42" s="62">
        <v>2.63</v>
      </c>
      <c r="D42" s="63">
        <v>2.96</v>
      </c>
      <c r="E42" s="63">
        <f t="shared" si="9"/>
        <v>0.33000000000000007</v>
      </c>
      <c r="F42" s="102" t="s">
        <v>21</v>
      </c>
      <c r="G42" s="48"/>
      <c r="H42" s="49"/>
      <c r="I42" s="49"/>
      <c r="J42" s="67"/>
      <c r="K42" s="71"/>
      <c r="L42" s="49"/>
      <c r="M42" s="50"/>
      <c r="N42" s="102"/>
      <c r="O42" s="248">
        <v>54700020084</v>
      </c>
      <c r="P42" s="248">
        <v>54700020084</v>
      </c>
      <c r="R42" s="26">
        <f t="shared" si="5"/>
        <v>0</v>
      </c>
      <c r="S42" s="26">
        <f t="shared" si="6"/>
        <v>0.33000000000000007</v>
      </c>
      <c r="T42" s="26">
        <f t="shared" si="7"/>
        <v>0</v>
      </c>
      <c r="U42" s="26">
        <f t="shared" si="8"/>
        <v>0</v>
      </c>
      <c r="V42" s="26"/>
      <c r="W42" s="26"/>
    </row>
    <row r="43" spans="1:23" x14ac:dyDescent="0.2">
      <c r="A43" s="104"/>
      <c r="B43" s="165"/>
      <c r="C43" s="62">
        <v>2.96</v>
      </c>
      <c r="D43" s="63">
        <v>3.07</v>
      </c>
      <c r="E43" s="63">
        <f t="shared" si="9"/>
        <v>0.10999999999999988</v>
      </c>
      <c r="F43" s="102" t="s">
        <v>24</v>
      </c>
      <c r="G43" s="48"/>
      <c r="H43" s="49"/>
      <c r="I43" s="49"/>
      <c r="J43" s="67"/>
      <c r="K43" s="71"/>
      <c r="L43" s="49"/>
      <c r="M43" s="50"/>
      <c r="N43" s="102"/>
      <c r="O43" s="217">
        <v>54700020129</v>
      </c>
      <c r="P43" s="217">
        <v>54700020129</v>
      </c>
      <c r="R43" s="26">
        <f t="shared" si="5"/>
        <v>0.10999999999999988</v>
      </c>
      <c r="S43" s="26">
        <f t="shared" si="6"/>
        <v>0</v>
      </c>
      <c r="T43" s="26">
        <f t="shared" si="7"/>
        <v>0</v>
      </c>
      <c r="U43" s="26">
        <f t="shared" si="8"/>
        <v>0</v>
      </c>
      <c r="V43" s="26"/>
      <c r="W43" s="26"/>
    </row>
    <row r="44" spans="1:23" ht="25.5" customHeight="1" x14ac:dyDescent="0.2">
      <c r="A44" s="103">
        <v>3</v>
      </c>
      <c r="B44" s="162" t="s">
        <v>61</v>
      </c>
      <c r="C44" s="64">
        <v>0</v>
      </c>
      <c r="D44" s="60">
        <v>0.28000000000000003</v>
      </c>
      <c r="E44" s="60">
        <f t="shared" si="9"/>
        <v>0.28000000000000003</v>
      </c>
      <c r="F44" s="12" t="s">
        <v>21</v>
      </c>
      <c r="G44" s="10"/>
      <c r="H44" s="2"/>
      <c r="I44" s="2"/>
      <c r="J44" s="68"/>
      <c r="K44" s="72"/>
      <c r="L44" s="2"/>
      <c r="M44" s="14"/>
      <c r="N44" s="209"/>
      <c r="O44" s="214">
        <v>54700020117</v>
      </c>
      <c r="P44" s="214">
        <v>54700020117</v>
      </c>
      <c r="R44" s="26">
        <f t="shared" si="5"/>
        <v>0</v>
      </c>
      <c r="S44" s="26">
        <f t="shared" si="6"/>
        <v>0.28000000000000003</v>
      </c>
      <c r="T44" s="26">
        <f t="shared" si="7"/>
        <v>0</v>
      </c>
      <c r="U44" s="26">
        <f t="shared" si="8"/>
        <v>0</v>
      </c>
      <c r="V44" s="26"/>
      <c r="W44" s="26"/>
    </row>
    <row r="45" spans="1:23" ht="28.5" customHeight="1" x14ac:dyDescent="0.2">
      <c r="A45" s="103">
        <v>4</v>
      </c>
      <c r="B45" s="162" t="s">
        <v>62</v>
      </c>
      <c r="C45" s="64">
        <v>0</v>
      </c>
      <c r="D45" s="60">
        <v>0.64</v>
      </c>
      <c r="E45" s="60">
        <f t="shared" si="9"/>
        <v>0.64</v>
      </c>
      <c r="F45" s="12" t="s">
        <v>21</v>
      </c>
      <c r="G45" s="10" t="s">
        <v>41</v>
      </c>
      <c r="H45" s="2">
        <v>0.46200000000000002</v>
      </c>
      <c r="I45" s="2" t="s">
        <v>30</v>
      </c>
      <c r="J45" s="68">
        <v>18</v>
      </c>
      <c r="K45" s="72">
        <v>127</v>
      </c>
      <c r="L45" s="2"/>
      <c r="M45" s="14" t="s">
        <v>28</v>
      </c>
      <c r="N45" s="209"/>
      <c r="O45" s="214">
        <v>54700030288</v>
      </c>
      <c r="P45" s="214">
        <v>54700030288</v>
      </c>
      <c r="R45" s="26">
        <f t="shared" si="5"/>
        <v>0</v>
      </c>
      <c r="S45" s="26">
        <f t="shared" si="6"/>
        <v>0.64</v>
      </c>
      <c r="T45" s="26">
        <f t="shared" si="7"/>
        <v>0</v>
      </c>
      <c r="U45" s="26">
        <f t="shared" si="8"/>
        <v>0</v>
      </c>
      <c r="V45" s="26"/>
      <c r="W45" s="26"/>
    </row>
    <row r="46" spans="1:23" ht="25.5" x14ac:dyDescent="0.2">
      <c r="A46" s="104"/>
      <c r="B46" s="165"/>
      <c r="C46" s="64">
        <v>0.64</v>
      </c>
      <c r="D46" s="60">
        <v>2.94</v>
      </c>
      <c r="E46" s="60">
        <f t="shared" si="9"/>
        <v>2.2999999999999998</v>
      </c>
      <c r="F46" s="61" t="s">
        <v>23</v>
      </c>
      <c r="G46" s="10"/>
      <c r="H46" s="2"/>
      <c r="I46" s="2"/>
      <c r="J46" s="68"/>
      <c r="K46" s="72"/>
      <c r="L46" s="2"/>
      <c r="M46" s="14"/>
      <c r="N46" s="209"/>
      <c r="O46" s="214" t="s">
        <v>46</v>
      </c>
      <c r="P46" s="214" t="s">
        <v>46</v>
      </c>
      <c r="R46" s="26">
        <f t="shared" si="5"/>
        <v>0</v>
      </c>
      <c r="S46" s="26">
        <f t="shared" si="6"/>
        <v>0</v>
      </c>
      <c r="T46" s="26">
        <f t="shared" si="7"/>
        <v>0</v>
      </c>
      <c r="U46" s="26">
        <f t="shared" si="8"/>
        <v>2.2999999999999998</v>
      </c>
      <c r="V46" s="26"/>
      <c r="W46" s="26"/>
    </row>
    <row r="47" spans="1:23" ht="38.25" customHeight="1" x14ac:dyDescent="0.2">
      <c r="A47" s="112">
        <v>5</v>
      </c>
      <c r="B47" s="162" t="s">
        <v>63</v>
      </c>
      <c r="C47" s="64">
        <v>0</v>
      </c>
      <c r="D47" s="60">
        <v>1.17</v>
      </c>
      <c r="E47" s="60">
        <f t="shared" si="9"/>
        <v>1.17</v>
      </c>
      <c r="F47" s="61" t="s">
        <v>23</v>
      </c>
      <c r="G47" s="10"/>
      <c r="H47" s="2"/>
      <c r="I47" s="2"/>
      <c r="J47" s="68"/>
      <c r="K47" s="72"/>
      <c r="L47" s="2"/>
      <c r="M47" s="14"/>
      <c r="N47" s="209"/>
      <c r="O47" s="214">
        <v>54700040114</v>
      </c>
      <c r="P47" s="214">
        <v>54700040114</v>
      </c>
      <c r="R47" s="26">
        <f t="shared" si="5"/>
        <v>0</v>
      </c>
      <c r="S47" s="26">
        <f t="shared" si="6"/>
        <v>0</v>
      </c>
      <c r="T47" s="26">
        <f t="shared" si="7"/>
        <v>0</v>
      </c>
      <c r="U47" s="26">
        <f t="shared" si="8"/>
        <v>1.17</v>
      </c>
      <c r="V47" s="26"/>
      <c r="W47" s="26"/>
    </row>
    <row r="48" spans="1:23" ht="25.5" x14ac:dyDescent="0.2">
      <c r="A48" s="104"/>
      <c r="B48" s="165"/>
      <c r="C48" s="64">
        <v>1.17</v>
      </c>
      <c r="D48" s="60">
        <v>1.95</v>
      </c>
      <c r="E48" s="60">
        <f t="shared" si="9"/>
        <v>0.78</v>
      </c>
      <c r="F48" s="12" t="s">
        <v>21</v>
      </c>
      <c r="G48" s="10"/>
      <c r="H48" s="2"/>
      <c r="I48" s="2"/>
      <c r="J48" s="68"/>
      <c r="K48" s="72"/>
      <c r="L48" s="2"/>
      <c r="M48" s="14"/>
      <c r="N48" s="209"/>
      <c r="O48" s="214" t="s">
        <v>47</v>
      </c>
      <c r="P48" s="214" t="s">
        <v>47</v>
      </c>
      <c r="R48" s="26">
        <f t="shared" si="5"/>
        <v>0</v>
      </c>
      <c r="S48" s="26">
        <f t="shared" si="6"/>
        <v>0.78</v>
      </c>
      <c r="T48" s="26">
        <f t="shared" si="7"/>
        <v>0</v>
      </c>
      <c r="U48" s="26">
        <f t="shared" si="8"/>
        <v>0</v>
      </c>
      <c r="V48" s="26"/>
      <c r="W48" s="26"/>
    </row>
    <row r="49" spans="1:23" ht="63.75" customHeight="1" x14ac:dyDescent="0.2">
      <c r="A49" s="103">
        <v>6</v>
      </c>
      <c r="B49" s="162" t="s">
        <v>64</v>
      </c>
      <c r="C49" s="62">
        <v>0</v>
      </c>
      <c r="D49" s="63">
        <v>0.4</v>
      </c>
      <c r="E49" s="63">
        <v>0.4</v>
      </c>
      <c r="F49" s="102" t="s">
        <v>24</v>
      </c>
      <c r="G49" s="48"/>
      <c r="H49" s="49"/>
      <c r="I49" s="49"/>
      <c r="J49" s="67"/>
      <c r="K49" s="71"/>
      <c r="L49" s="49"/>
      <c r="M49" s="50"/>
      <c r="N49" s="102"/>
      <c r="O49" s="248">
        <v>54700040036</v>
      </c>
      <c r="P49" s="248">
        <v>54700040036</v>
      </c>
      <c r="R49" s="26">
        <f t="shared" si="5"/>
        <v>0.4</v>
      </c>
      <c r="S49" s="26">
        <f t="shared" si="6"/>
        <v>0</v>
      </c>
      <c r="T49" s="26">
        <f t="shared" si="7"/>
        <v>0</v>
      </c>
      <c r="U49" s="26">
        <f t="shared" si="8"/>
        <v>0</v>
      </c>
      <c r="V49" s="26"/>
      <c r="W49" s="26"/>
    </row>
    <row r="50" spans="1:23" x14ac:dyDescent="0.2">
      <c r="A50" s="105"/>
      <c r="B50" s="253"/>
      <c r="C50" s="62">
        <v>0.4</v>
      </c>
      <c r="D50" s="63">
        <v>0.45</v>
      </c>
      <c r="E50" s="63">
        <f t="shared" si="9"/>
        <v>4.9999999999999989E-2</v>
      </c>
      <c r="F50" s="102" t="s">
        <v>21</v>
      </c>
      <c r="G50" s="48"/>
      <c r="H50" s="49"/>
      <c r="I50" s="49"/>
      <c r="J50" s="67"/>
      <c r="K50" s="71"/>
      <c r="L50" s="49"/>
      <c r="M50" s="50"/>
      <c r="N50" s="102"/>
      <c r="O50" s="248">
        <v>54700040036</v>
      </c>
      <c r="P50" s="248">
        <v>54700040036</v>
      </c>
      <c r="R50" s="26">
        <f t="shared" si="5"/>
        <v>0</v>
      </c>
      <c r="S50" s="26">
        <f t="shared" si="6"/>
        <v>4.9999999999999989E-2</v>
      </c>
      <c r="T50" s="26">
        <f t="shared" si="7"/>
        <v>0</v>
      </c>
      <c r="U50" s="26">
        <f t="shared" si="8"/>
        <v>0</v>
      </c>
      <c r="V50" s="26"/>
      <c r="W50" s="26"/>
    </row>
    <row r="51" spans="1:23" x14ac:dyDescent="0.2">
      <c r="A51" s="103">
        <v>7</v>
      </c>
      <c r="B51" s="162" t="s">
        <v>65</v>
      </c>
      <c r="C51" s="64">
        <v>0</v>
      </c>
      <c r="D51" s="60">
        <v>0.98</v>
      </c>
      <c r="E51" s="60">
        <f t="shared" si="9"/>
        <v>0.98</v>
      </c>
      <c r="F51" s="209" t="s">
        <v>21</v>
      </c>
      <c r="G51" s="10"/>
      <c r="H51" s="2"/>
      <c r="I51" s="2"/>
      <c r="J51" s="68"/>
      <c r="K51" s="72"/>
      <c r="L51" s="2"/>
      <c r="M51" s="14"/>
      <c r="N51" s="209"/>
      <c r="O51" s="214">
        <v>54700030340</v>
      </c>
      <c r="P51" s="214">
        <v>54700030340</v>
      </c>
      <c r="R51" s="26">
        <f t="shared" si="5"/>
        <v>0</v>
      </c>
      <c r="S51" s="26">
        <f t="shared" si="6"/>
        <v>0.98</v>
      </c>
      <c r="T51" s="26">
        <f t="shared" si="7"/>
        <v>0</v>
      </c>
      <c r="U51" s="26">
        <f t="shared" si="8"/>
        <v>0</v>
      </c>
      <c r="V51" s="26"/>
      <c r="W51" s="26"/>
    </row>
    <row r="52" spans="1:23" ht="25.5" x14ac:dyDescent="0.2">
      <c r="A52" s="103">
        <v>8</v>
      </c>
      <c r="B52" s="162" t="s">
        <v>135</v>
      </c>
      <c r="C52" s="76">
        <v>0</v>
      </c>
      <c r="D52" s="77">
        <v>1.67</v>
      </c>
      <c r="E52" s="60">
        <f t="shared" si="9"/>
        <v>1.67</v>
      </c>
      <c r="F52" s="12" t="s">
        <v>21</v>
      </c>
      <c r="G52" s="41" t="s">
        <v>37</v>
      </c>
      <c r="H52" s="42">
        <v>0.98</v>
      </c>
      <c r="I52" s="42" t="s">
        <v>31</v>
      </c>
      <c r="J52" s="78">
        <v>30.1</v>
      </c>
      <c r="K52" s="79">
        <v>264</v>
      </c>
      <c r="L52" s="42"/>
      <c r="M52" s="14" t="s">
        <v>28</v>
      </c>
      <c r="N52" s="209"/>
      <c r="O52" s="251">
        <v>54700030341</v>
      </c>
      <c r="P52" s="249">
        <v>54700030341</v>
      </c>
      <c r="R52" s="26">
        <f t="shared" si="5"/>
        <v>0</v>
      </c>
      <c r="S52" s="26">
        <f t="shared" si="6"/>
        <v>1.67</v>
      </c>
      <c r="T52" s="26">
        <f t="shared" si="7"/>
        <v>0</v>
      </c>
      <c r="U52" s="26">
        <f t="shared" si="8"/>
        <v>0</v>
      </c>
      <c r="V52" s="26"/>
      <c r="W52" s="26"/>
    </row>
    <row r="53" spans="1:23" x14ac:dyDescent="0.2">
      <c r="A53" s="104"/>
      <c r="B53" s="165"/>
      <c r="C53" s="76">
        <v>1.67</v>
      </c>
      <c r="D53" s="77">
        <v>1.99</v>
      </c>
      <c r="E53" s="60">
        <f t="shared" si="9"/>
        <v>0.32000000000000006</v>
      </c>
      <c r="F53" s="61" t="s">
        <v>23</v>
      </c>
      <c r="G53" s="41"/>
      <c r="H53" s="42"/>
      <c r="I53" s="42"/>
      <c r="J53" s="78"/>
      <c r="K53" s="79"/>
      <c r="L53" s="42"/>
      <c r="M53" s="51"/>
      <c r="N53" s="209"/>
      <c r="O53" s="251">
        <v>54700030341</v>
      </c>
      <c r="P53" s="249">
        <v>54700030341</v>
      </c>
      <c r="R53" s="26">
        <f t="shared" si="5"/>
        <v>0</v>
      </c>
      <c r="S53" s="26">
        <f t="shared" si="6"/>
        <v>0</v>
      </c>
      <c r="T53" s="26">
        <f t="shared" si="7"/>
        <v>0</v>
      </c>
      <c r="U53" s="26">
        <f t="shared" si="8"/>
        <v>0.32000000000000006</v>
      </c>
      <c r="V53" s="26"/>
      <c r="W53" s="26"/>
    </row>
    <row r="54" spans="1:23" s="106" customFormat="1" x14ac:dyDescent="0.2">
      <c r="A54" s="105"/>
      <c r="B54" s="162" t="s">
        <v>136</v>
      </c>
      <c r="C54" s="76">
        <v>0</v>
      </c>
      <c r="D54" s="77">
        <v>0.26</v>
      </c>
      <c r="E54" s="60">
        <f t="shared" si="9"/>
        <v>0.26</v>
      </c>
      <c r="F54" s="12" t="s">
        <v>21</v>
      </c>
      <c r="G54" s="41"/>
      <c r="H54" s="107"/>
      <c r="I54" s="107"/>
      <c r="J54" s="78"/>
      <c r="K54" s="79"/>
      <c r="L54" s="107"/>
      <c r="M54" s="51"/>
      <c r="N54" s="209"/>
      <c r="O54" s="251">
        <v>54700030341</v>
      </c>
      <c r="P54" s="249">
        <v>54700030341</v>
      </c>
      <c r="R54" s="26">
        <f t="shared" si="5"/>
        <v>0</v>
      </c>
      <c r="S54" s="26">
        <f t="shared" si="6"/>
        <v>0.26</v>
      </c>
      <c r="T54" s="26">
        <f t="shared" si="7"/>
        <v>0</v>
      </c>
      <c r="U54" s="26">
        <f t="shared" si="8"/>
        <v>0</v>
      </c>
      <c r="V54" s="26"/>
      <c r="W54" s="26"/>
    </row>
    <row r="55" spans="1:23" x14ac:dyDescent="0.2">
      <c r="A55" s="103">
        <v>9</v>
      </c>
      <c r="B55" s="162" t="s">
        <v>66</v>
      </c>
      <c r="C55" s="76">
        <v>0</v>
      </c>
      <c r="D55" s="77">
        <v>1.06</v>
      </c>
      <c r="E55" s="60">
        <f t="shared" si="9"/>
        <v>1.06</v>
      </c>
      <c r="F55" s="61" t="s">
        <v>23</v>
      </c>
      <c r="G55" s="41"/>
      <c r="H55" s="42"/>
      <c r="I55" s="42"/>
      <c r="J55" s="78"/>
      <c r="K55" s="79"/>
      <c r="L55" s="42"/>
      <c r="M55" s="51"/>
      <c r="N55" s="209"/>
      <c r="O55" s="251">
        <v>54700030342</v>
      </c>
      <c r="P55" s="249">
        <v>54700030342</v>
      </c>
      <c r="R55" s="26">
        <f t="shared" si="5"/>
        <v>0</v>
      </c>
      <c r="S55" s="26">
        <f t="shared" si="6"/>
        <v>0</v>
      </c>
      <c r="T55" s="26">
        <f t="shared" si="7"/>
        <v>0</v>
      </c>
      <c r="U55" s="26">
        <f t="shared" si="8"/>
        <v>1.06</v>
      </c>
      <c r="V55" s="26"/>
      <c r="W55" s="26"/>
    </row>
    <row r="56" spans="1:23" x14ac:dyDescent="0.2">
      <c r="A56" s="40">
        <v>10</v>
      </c>
      <c r="B56" s="140" t="s">
        <v>67</v>
      </c>
      <c r="C56" s="76">
        <v>0</v>
      </c>
      <c r="D56" s="77">
        <v>1.04</v>
      </c>
      <c r="E56" s="60">
        <f t="shared" si="9"/>
        <v>1.04</v>
      </c>
      <c r="F56" s="12" t="s">
        <v>21</v>
      </c>
      <c r="G56" s="41"/>
      <c r="H56" s="42"/>
      <c r="I56" s="42"/>
      <c r="J56" s="78"/>
      <c r="K56" s="79"/>
      <c r="L56" s="42"/>
      <c r="M56" s="51"/>
      <c r="N56" s="209"/>
      <c r="O56" s="251">
        <v>54700050200</v>
      </c>
      <c r="P56" s="249">
        <v>54700050200</v>
      </c>
      <c r="R56" s="26">
        <f t="shared" si="5"/>
        <v>0</v>
      </c>
      <c r="S56" s="26">
        <f t="shared" si="6"/>
        <v>1.04</v>
      </c>
      <c r="T56" s="26">
        <f t="shared" si="7"/>
        <v>0</v>
      </c>
      <c r="U56" s="26">
        <f t="shared" si="8"/>
        <v>0</v>
      </c>
      <c r="V56" s="26"/>
      <c r="W56" s="26"/>
    </row>
    <row r="57" spans="1:23" ht="14.25" customHeight="1" x14ac:dyDescent="0.2">
      <c r="A57" s="40">
        <v>11</v>
      </c>
      <c r="B57" s="140" t="s">
        <v>68</v>
      </c>
      <c r="C57" s="76">
        <v>0</v>
      </c>
      <c r="D57" s="77">
        <v>0.1</v>
      </c>
      <c r="E57" s="60">
        <f t="shared" si="9"/>
        <v>0.1</v>
      </c>
      <c r="F57" s="12" t="s">
        <v>21</v>
      </c>
      <c r="G57" s="41"/>
      <c r="H57" s="42"/>
      <c r="I57" s="42"/>
      <c r="J57" s="78"/>
      <c r="K57" s="79"/>
      <c r="L57" s="42"/>
      <c r="M57" s="51"/>
      <c r="N57" s="209"/>
      <c r="O57" s="251">
        <v>54700050065</v>
      </c>
      <c r="P57" s="249">
        <v>54700050065</v>
      </c>
      <c r="R57" s="26">
        <f t="shared" si="5"/>
        <v>0</v>
      </c>
      <c r="S57" s="26">
        <f t="shared" si="6"/>
        <v>0.1</v>
      </c>
      <c r="T57" s="26">
        <f t="shared" si="7"/>
        <v>0</v>
      </c>
      <c r="U57" s="26">
        <f t="shared" si="8"/>
        <v>0</v>
      </c>
      <c r="V57" s="26"/>
      <c r="W57" s="26"/>
    </row>
    <row r="58" spans="1:23" ht="39" customHeight="1" x14ac:dyDescent="0.2">
      <c r="A58" s="38"/>
      <c r="B58" s="137"/>
      <c r="C58" s="76">
        <v>0.1</v>
      </c>
      <c r="D58" s="77">
        <v>0.9</v>
      </c>
      <c r="E58" s="60">
        <f t="shared" si="9"/>
        <v>0.8</v>
      </c>
      <c r="F58" s="61" t="s">
        <v>23</v>
      </c>
      <c r="G58" s="41"/>
      <c r="H58" s="42"/>
      <c r="I58" s="42"/>
      <c r="J58" s="78"/>
      <c r="K58" s="79"/>
      <c r="L58" s="42"/>
      <c r="M58" s="51"/>
      <c r="N58" s="209"/>
      <c r="O58" s="250" t="s">
        <v>137</v>
      </c>
      <c r="P58" s="250" t="s">
        <v>137</v>
      </c>
      <c r="R58" s="26">
        <f t="shared" si="5"/>
        <v>0</v>
      </c>
      <c r="S58" s="26">
        <f t="shared" si="6"/>
        <v>0</v>
      </c>
      <c r="T58" s="26">
        <f t="shared" si="7"/>
        <v>0</v>
      </c>
      <c r="U58" s="26">
        <f t="shared" si="8"/>
        <v>0.8</v>
      </c>
      <c r="V58" s="26"/>
      <c r="W58" s="26"/>
    </row>
    <row r="59" spans="1:23" ht="28.5" customHeight="1" x14ac:dyDescent="0.2">
      <c r="A59" s="103">
        <v>12</v>
      </c>
      <c r="B59" s="162" t="s">
        <v>143</v>
      </c>
      <c r="C59" s="99">
        <v>0</v>
      </c>
      <c r="D59" s="100">
        <v>0.53</v>
      </c>
      <c r="E59" s="63">
        <f t="shared" si="9"/>
        <v>0.53</v>
      </c>
      <c r="F59" s="102" t="s">
        <v>21</v>
      </c>
      <c r="G59" s="93" t="s">
        <v>38</v>
      </c>
      <c r="H59" s="94">
        <v>2.74</v>
      </c>
      <c r="I59" s="94" t="s">
        <v>32</v>
      </c>
      <c r="J59" s="95">
        <v>13</v>
      </c>
      <c r="K59" s="96">
        <v>49</v>
      </c>
      <c r="L59" s="94"/>
      <c r="M59" s="97" t="s">
        <v>35</v>
      </c>
      <c r="N59" s="102"/>
      <c r="O59" s="217">
        <v>54700080026</v>
      </c>
      <c r="P59" s="217">
        <v>54700080026</v>
      </c>
      <c r="R59" s="26">
        <f t="shared" si="5"/>
        <v>0</v>
      </c>
      <c r="S59" s="26">
        <f t="shared" si="6"/>
        <v>0.53</v>
      </c>
      <c r="T59" s="26">
        <f t="shared" si="7"/>
        <v>0</v>
      </c>
      <c r="U59" s="26">
        <f t="shared" si="8"/>
        <v>0</v>
      </c>
      <c r="V59" s="26"/>
      <c r="W59" s="26"/>
    </row>
    <row r="60" spans="1:23" x14ac:dyDescent="0.2">
      <c r="A60" s="40">
        <v>13</v>
      </c>
      <c r="B60" s="140" t="s">
        <v>69</v>
      </c>
      <c r="C60" s="76">
        <v>0</v>
      </c>
      <c r="D60" s="77">
        <v>0.2</v>
      </c>
      <c r="E60" s="60">
        <f t="shared" si="9"/>
        <v>0.2</v>
      </c>
      <c r="F60" s="43" t="s">
        <v>24</v>
      </c>
      <c r="G60" s="41"/>
      <c r="H60" s="42"/>
      <c r="I60" s="42"/>
      <c r="J60" s="78"/>
      <c r="K60" s="79"/>
      <c r="L60" s="42"/>
      <c r="M60" s="51"/>
      <c r="N60" s="209"/>
      <c r="O60" s="251">
        <v>54700070237</v>
      </c>
      <c r="P60" s="249">
        <v>54700070237</v>
      </c>
      <c r="R60" s="26">
        <f t="shared" si="5"/>
        <v>0.2</v>
      </c>
      <c r="S60" s="26">
        <f t="shared" si="6"/>
        <v>0</v>
      </c>
      <c r="T60" s="26">
        <f t="shared" si="7"/>
        <v>0</v>
      </c>
      <c r="U60" s="26">
        <f t="shared" si="8"/>
        <v>0</v>
      </c>
      <c r="V60" s="26"/>
      <c r="W60" s="26"/>
    </row>
    <row r="61" spans="1:23" ht="26.25" customHeight="1" x14ac:dyDescent="0.2">
      <c r="A61" s="38"/>
      <c r="B61" s="137"/>
      <c r="C61" s="76">
        <v>0.2</v>
      </c>
      <c r="D61" s="77">
        <v>1.31</v>
      </c>
      <c r="E61" s="60">
        <f t="shared" si="9"/>
        <v>1.1100000000000001</v>
      </c>
      <c r="F61" s="12" t="s">
        <v>21</v>
      </c>
      <c r="G61" s="41"/>
      <c r="H61" s="42"/>
      <c r="I61" s="42"/>
      <c r="J61" s="78"/>
      <c r="K61" s="79"/>
      <c r="L61" s="42"/>
      <c r="M61" s="51"/>
      <c r="N61" s="209"/>
      <c r="O61" s="251" t="s">
        <v>138</v>
      </c>
      <c r="P61" s="249" t="s">
        <v>138</v>
      </c>
      <c r="R61" s="26">
        <f t="shared" si="5"/>
        <v>0</v>
      </c>
      <c r="S61" s="26">
        <f t="shared" si="6"/>
        <v>1.1100000000000001</v>
      </c>
      <c r="T61" s="26">
        <f t="shared" si="7"/>
        <v>0</v>
      </c>
      <c r="U61" s="26">
        <f t="shared" si="8"/>
        <v>0</v>
      </c>
      <c r="V61" s="26"/>
      <c r="W61" s="26"/>
    </row>
    <row r="62" spans="1:23" x14ac:dyDescent="0.2">
      <c r="A62" s="40">
        <v>14</v>
      </c>
      <c r="B62" s="140" t="s">
        <v>70</v>
      </c>
      <c r="C62" s="76">
        <v>0</v>
      </c>
      <c r="D62" s="77">
        <v>0.5</v>
      </c>
      <c r="E62" s="60">
        <f t="shared" si="9"/>
        <v>0.5</v>
      </c>
      <c r="F62" s="209" t="s">
        <v>21</v>
      </c>
      <c r="G62" s="41"/>
      <c r="H62" s="42"/>
      <c r="I62" s="42"/>
      <c r="J62" s="78"/>
      <c r="K62" s="79"/>
      <c r="L62" s="42"/>
      <c r="M62" s="51"/>
      <c r="N62" s="209"/>
      <c r="O62" s="251">
        <v>54700070238</v>
      </c>
      <c r="P62" s="249">
        <v>54700070238</v>
      </c>
      <c r="R62" s="26">
        <f t="shared" si="5"/>
        <v>0</v>
      </c>
      <c r="S62" s="26">
        <f t="shared" si="6"/>
        <v>0.5</v>
      </c>
      <c r="T62" s="26">
        <f t="shared" si="7"/>
        <v>0</v>
      </c>
      <c r="U62" s="26">
        <f t="shared" si="8"/>
        <v>0</v>
      </c>
      <c r="V62" s="26"/>
      <c r="W62" s="26"/>
    </row>
    <row r="63" spans="1:23" x14ac:dyDescent="0.2">
      <c r="A63" s="52"/>
      <c r="B63" s="141"/>
      <c r="C63" s="76">
        <v>0.5</v>
      </c>
      <c r="D63" s="77">
        <v>0.93</v>
      </c>
      <c r="E63" s="60">
        <f t="shared" si="9"/>
        <v>0.43000000000000005</v>
      </c>
      <c r="F63" s="61" t="s">
        <v>23</v>
      </c>
      <c r="G63" s="41"/>
      <c r="H63" s="42"/>
      <c r="I63" s="42"/>
      <c r="J63" s="78"/>
      <c r="K63" s="79"/>
      <c r="L63" s="42"/>
      <c r="M63" s="51"/>
      <c r="N63" s="209"/>
      <c r="O63" s="251">
        <v>54700070238</v>
      </c>
      <c r="P63" s="249">
        <v>54700070238</v>
      </c>
      <c r="R63" s="26">
        <f t="shared" si="5"/>
        <v>0</v>
      </c>
      <c r="S63" s="26">
        <f t="shared" si="6"/>
        <v>0</v>
      </c>
      <c r="T63" s="26">
        <f t="shared" si="7"/>
        <v>0</v>
      </c>
      <c r="U63" s="26">
        <f t="shared" si="8"/>
        <v>0.43000000000000005</v>
      </c>
      <c r="V63" s="26"/>
      <c r="W63" s="26"/>
    </row>
    <row r="64" spans="1:23" x14ac:dyDescent="0.2">
      <c r="A64" s="112">
        <v>15</v>
      </c>
      <c r="B64" s="140" t="s">
        <v>71</v>
      </c>
      <c r="C64" s="76">
        <v>0</v>
      </c>
      <c r="D64" s="77">
        <v>0.8</v>
      </c>
      <c r="E64" s="60">
        <f t="shared" si="9"/>
        <v>0.8</v>
      </c>
      <c r="F64" s="61" t="s">
        <v>23</v>
      </c>
      <c r="G64" s="41"/>
      <c r="H64" s="42"/>
      <c r="I64" s="42"/>
      <c r="J64" s="78"/>
      <c r="K64" s="79"/>
      <c r="L64" s="42"/>
      <c r="M64" s="51"/>
      <c r="N64" s="209"/>
      <c r="O64" s="251">
        <v>54700070239</v>
      </c>
      <c r="P64" s="249">
        <v>54700070239</v>
      </c>
      <c r="R64" s="26">
        <f t="shared" si="5"/>
        <v>0</v>
      </c>
      <c r="S64" s="26">
        <f t="shared" si="6"/>
        <v>0</v>
      </c>
      <c r="T64" s="26">
        <f t="shared" si="7"/>
        <v>0</v>
      </c>
      <c r="U64" s="26">
        <f t="shared" si="8"/>
        <v>0.8</v>
      </c>
      <c r="V64" s="26"/>
      <c r="W64" s="26"/>
    </row>
    <row r="65" spans="1:23" ht="25.5" x14ac:dyDescent="0.2">
      <c r="A65" s="40">
        <v>16</v>
      </c>
      <c r="B65" s="140" t="s">
        <v>72</v>
      </c>
      <c r="C65" s="76">
        <v>0</v>
      </c>
      <c r="D65" s="77">
        <v>0.21</v>
      </c>
      <c r="E65" s="60">
        <f>D65-C65</f>
        <v>0.21</v>
      </c>
      <c r="F65" s="12" t="s">
        <v>21</v>
      </c>
      <c r="G65" s="41" t="s">
        <v>39</v>
      </c>
      <c r="H65" s="42">
        <v>0.19</v>
      </c>
      <c r="I65" s="42" t="s">
        <v>33</v>
      </c>
      <c r="J65" s="68">
        <v>30</v>
      </c>
      <c r="K65" s="79">
        <v>264</v>
      </c>
      <c r="L65" s="42"/>
      <c r="M65" s="14" t="s">
        <v>28</v>
      </c>
      <c r="N65" s="209"/>
      <c r="O65" s="251">
        <v>54700070240</v>
      </c>
      <c r="P65" s="249">
        <v>54700070240</v>
      </c>
      <c r="R65" s="26">
        <f t="shared" si="5"/>
        <v>0</v>
      </c>
      <c r="S65" s="26">
        <f t="shared" si="6"/>
        <v>0.21</v>
      </c>
      <c r="T65" s="26">
        <f t="shared" si="7"/>
        <v>0</v>
      </c>
      <c r="U65" s="26">
        <f t="shared" si="8"/>
        <v>0</v>
      </c>
      <c r="V65" s="26"/>
      <c r="W65" s="26"/>
    </row>
    <row r="66" spans="1:23" ht="12" customHeight="1" x14ac:dyDescent="0.2">
      <c r="A66" s="296">
        <v>17</v>
      </c>
      <c r="B66" s="275" t="s">
        <v>73</v>
      </c>
      <c r="C66" s="77">
        <v>0</v>
      </c>
      <c r="D66" s="77">
        <v>1.4</v>
      </c>
      <c r="E66" s="60">
        <f t="shared" si="9"/>
        <v>1.4</v>
      </c>
      <c r="F66" s="12" t="s">
        <v>24</v>
      </c>
      <c r="G66" s="41"/>
      <c r="H66" s="42"/>
      <c r="I66" s="42"/>
      <c r="J66" s="78"/>
      <c r="K66" s="79"/>
      <c r="L66" s="42"/>
      <c r="M66" s="51"/>
      <c r="N66" s="209"/>
      <c r="O66" s="259">
        <v>54700060097</v>
      </c>
      <c r="P66" s="259">
        <v>54700060097</v>
      </c>
      <c r="R66" s="26">
        <f t="shared" si="5"/>
        <v>1.4</v>
      </c>
      <c r="S66" s="26">
        <f t="shared" si="6"/>
        <v>0</v>
      </c>
      <c r="T66" s="26">
        <f t="shared" si="7"/>
        <v>0</v>
      </c>
      <c r="U66" s="26">
        <f t="shared" si="8"/>
        <v>0</v>
      </c>
      <c r="V66" s="26"/>
      <c r="W66" s="26"/>
    </row>
    <row r="67" spans="1:23" s="184" customFormat="1" ht="12" customHeight="1" x14ac:dyDescent="0.2">
      <c r="A67" s="297"/>
      <c r="B67" s="276"/>
      <c r="C67" s="76">
        <v>1.4</v>
      </c>
      <c r="D67" s="77">
        <v>5.5</v>
      </c>
      <c r="E67" s="60">
        <f t="shared" si="9"/>
        <v>4.0999999999999996</v>
      </c>
      <c r="F67" s="185" t="s">
        <v>21</v>
      </c>
      <c r="G67" s="41"/>
      <c r="H67" s="115"/>
      <c r="I67" s="115"/>
      <c r="J67" s="78"/>
      <c r="K67" s="79"/>
      <c r="L67" s="115"/>
      <c r="M67" s="51"/>
      <c r="N67" s="209"/>
      <c r="O67" s="260"/>
      <c r="P67" s="260"/>
      <c r="R67" s="26">
        <f t="shared" si="5"/>
        <v>0</v>
      </c>
      <c r="S67" s="26">
        <f t="shared" si="6"/>
        <v>4.0999999999999996</v>
      </c>
      <c r="T67" s="26">
        <f t="shared" si="7"/>
        <v>0</v>
      </c>
      <c r="U67" s="26">
        <f t="shared" si="8"/>
        <v>0</v>
      </c>
      <c r="V67" s="26"/>
      <c r="W67" s="26"/>
    </row>
    <row r="68" spans="1:23" x14ac:dyDescent="0.2">
      <c r="A68" s="233">
        <v>18</v>
      </c>
      <c r="B68" s="142" t="s">
        <v>74</v>
      </c>
      <c r="C68" s="76">
        <v>0</v>
      </c>
      <c r="D68" s="77">
        <v>0.48</v>
      </c>
      <c r="E68" s="60">
        <f t="shared" si="9"/>
        <v>0.48</v>
      </c>
      <c r="F68" s="12" t="s">
        <v>21</v>
      </c>
      <c r="G68" s="41"/>
      <c r="H68" s="42"/>
      <c r="I68" s="42"/>
      <c r="J68" s="78"/>
      <c r="K68" s="79"/>
      <c r="L68" s="42"/>
      <c r="M68" s="51"/>
      <c r="N68" s="209"/>
      <c r="O68" s="215">
        <v>54700060098</v>
      </c>
      <c r="P68" s="215">
        <v>54700060098</v>
      </c>
      <c r="R68" s="26">
        <f t="shared" si="5"/>
        <v>0</v>
      </c>
      <c r="S68" s="26">
        <f t="shared" si="6"/>
        <v>0.48</v>
      </c>
      <c r="T68" s="26">
        <f t="shared" si="7"/>
        <v>0</v>
      </c>
      <c r="U68" s="26">
        <f t="shared" si="8"/>
        <v>0</v>
      </c>
      <c r="V68" s="26"/>
      <c r="W68" s="26"/>
    </row>
    <row r="69" spans="1:23" s="114" customFormat="1" x14ac:dyDescent="0.2">
      <c r="A69" s="233">
        <v>19</v>
      </c>
      <c r="B69" s="142" t="s">
        <v>75</v>
      </c>
      <c r="C69" s="64">
        <v>0</v>
      </c>
      <c r="D69" s="60">
        <v>0.02</v>
      </c>
      <c r="E69" s="116">
        <f t="shared" si="9"/>
        <v>0.02</v>
      </c>
      <c r="F69" s="43" t="s">
        <v>24</v>
      </c>
      <c r="G69" s="41"/>
      <c r="H69" s="115"/>
      <c r="I69" s="115"/>
      <c r="J69" s="78"/>
      <c r="K69" s="79"/>
      <c r="L69" s="115"/>
      <c r="M69" s="51"/>
      <c r="N69" s="209"/>
      <c r="O69" s="214">
        <v>54700040119</v>
      </c>
      <c r="P69" s="214">
        <v>54700040119</v>
      </c>
      <c r="R69" s="26">
        <f t="shared" si="5"/>
        <v>0.02</v>
      </c>
      <c r="S69" s="26">
        <f t="shared" si="6"/>
        <v>0</v>
      </c>
      <c r="T69" s="26">
        <f t="shared" si="7"/>
        <v>0</v>
      </c>
      <c r="U69" s="26">
        <f t="shared" si="8"/>
        <v>0</v>
      </c>
      <c r="V69" s="26"/>
      <c r="W69" s="26"/>
    </row>
    <row r="70" spans="1:23" s="114" customFormat="1" ht="13.5" thickBot="1" x14ac:dyDescent="0.25">
      <c r="A70" s="233"/>
      <c r="B70" s="142"/>
      <c r="C70" s="64">
        <v>0.02</v>
      </c>
      <c r="D70" s="60">
        <v>1.72</v>
      </c>
      <c r="E70" s="116">
        <f t="shared" si="9"/>
        <v>1.7</v>
      </c>
      <c r="F70" s="12" t="s">
        <v>21</v>
      </c>
      <c r="G70" s="41"/>
      <c r="H70" s="231"/>
      <c r="I70" s="231"/>
      <c r="J70" s="78"/>
      <c r="K70" s="79"/>
      <c r="L70" s="231"/>
      <c r="M70" s="231"/>
      <c r="N70" s="209"/>
      <c r="O70" s="214">
        <v>54700040119</v>
      </c>
      <c r="P70" s="214">
        <v>54700040119</v>
      </c>
      <c r="R70" s="26">
        <f t="shared" si="5"/>
        <v>0</v>
      </c>
      <c r="S70" s="26">
        <f t="shared" si="6"/>
        <v>1.7</v>
      </c>
      <c r="T70" s="26">
        <f t="shared" si="7"/>
        <v>0</v>
      </c>
      <c r="U70" s="26">
        <f t="shared" si="8"/>
        <v>0</v>
      </c>
      <c r="V70" s="26"/>
      <c r="W70" s="26"/>
    </row>
    <row r="71" spans="1:23" ht="14.25" hidden="1" thickTop="1" thickBot="1" x14ac:dyDescent="0.25">
      <c r="A71" s="28"/>
      <c r="B71" s="29"/>
      <c r="C71" s="65"/>
      <c r="D71" s="66"/>
      <c r="E71" s="66">
        <f>D71-C71</f>
        <v>0</v>
      </c>
      <c r="F71" s="29"/>
      <c r="G71" s="30"/>
      <c r="H71" s="31"/>
      <c r="I71" s="31"/>
      <c r="J71" s="69"/>
      <c r="K71" s="73"/>
      <c r="L71" s="31"/>
      <c r="M71" s="32"/>
      <c r="N71" s="235"/>
      <c r="O71" s="235"/>
      <c r="P71" s="33"/>
      <c r="R71" s="26">
        <f t="shared" si="5"/>
        <v>0</v>
      </c>
      <c r="S71" s="26">
        <f t="shared" si="6"/>
        <v>0</v>
      </c>
      <c r="T71" s="26">
        <f t="shared" si="7"/>
        <v>0</v>
      </c>
      <c r="U71" s="26">
        <f t="shared" si="8"/>
        <v>0</v>
      </c>
      <c r="V71" s="26"/>
      <c r="W71" s="26"/>
    </row>
    <row r="72" spans="1:23" ht="13.5" thickBot="1" x14ac:dyDescent="0.25">
      <c r="A72" s="18">
        <f>COUNTA(A36:A71)</f>
        <v>19</v>
      </c>
      <c r="B72" s="19" t="s">
        <v>26</v>
      </c>
      <c r="E72" s="20">
        <f>SUM(E36:E71)</f>
        <v>28.029999999999998</v>
      </c>
      <c r="G72" s="18">
        <f>COUNTA(G36:G71)</f>
        <v>5</v>
      </c>
      <c r="I72" s="21"/>
      <c r="J72" s="70">
        <f>SUM(J36:J71)</f>
        <v>115.2</v>
      </c>
      <c r="K72" s="74">
        <f>SUM(K36:K71)</f>
        <v>876</v>
      </c>
      <c r="R72" s="27">
        <f t="shared" ref="R72:W72" si="10">SUM(R36:R71)</f>
        <v>2.1799999999999997</v>
      </c>
      <c r="S72" s="27">
        <f t="shared" si="10"/>
        <v>16.169999999999998</v>
      </c>
      <c r="T72" s="27">
        <f t="shared" si="10"/>
        <v>0</v>
      </c>
      <c r="U72" s="27">
        <f t="shared" si="10"/>
        <v>9.6800000000000015</v>
      </c>
      <c r="V72" s="27">
        <f t="shared" si="10"/>
        <v>0</v>
      </c>
      <c r="W72" s="27">
        <f t="shared" si="10"/>
        <v>0</v>
      </c>
    </row>
    <row r="73" spans="1:23" x14ac:dyDescent="0.2">
      <c r="A73" s="22" t="s">
        <v>19</v>
      </c>
      <c r="B73" s="22" t="s">
        <v>20</v>
      </c>
      <c r="E73" s="23">
        <f>R72</f>
        <v>2.1799999999999997</v>
      </c>
      <c r="F73" s="24"/>
      <c r="G73" s="22" t="s">
        <v>19</v>
      </c>
      <c r="I73" s="21"/>
      <c r="J73" s="21"/>
      <c r="K73" s="21"/>
      <c r="R73" s="23"/>
      <c r="S73" s="23"/>
      <c r="T73" s="23"/>
      <c r="U73" s="23"/>
      <c r="V73" s="23"/>
      <c r="W73" s="23"/>
    </row>
    <row r="74" spans="1:23" x14ac:dyDescent="0.2">
      <c r="A74" s="22"/>
      <c r="B74" s="22" t="s">
        <v>21</v>
      </c>
      <c r="E74" s="23">
        <f>S72</f>
        <v>16.169999999999998</v>
      </c>
      <c r="F74" s="24"/>
      <c r="G74" s="21"/>
      <c r="I74" s="21"/>
      <c r="J74" s="21"/>
      <c r="K74" s="21"/>
    </row>
    <row r="75" spans="1:23" x14ac:dyDescent="0.2">
      <c r="A75" s="22"/>
      <c r="B75" s="22" t="s">
        <v>22</v>
      </c>
      <c r="E75" s="23">
        <f>T72</f>
        <v>0</v>
      </c>
      <c r="F75" s="24"/>
      <c r="G75" s="22"/>
      <c r="H75" s="22"/>
      <c r="I75" s="22"/>
      <c r="J75" s="22"/>
      <c r="K75" s="22"/>
    </row>
    <row r="76" spans="1:23" x14ac:dyDescent="0.2">
      <c r="B76" s="1" t="s">
        <v>23</v>
      </c>
      <c r="E76" s="23">
        <f>U72</f>
        <v>9.6800000000000015</v>
      </c>
      <c r="F76" s="24"/>
    </row>
    <row r="77" spans="1:23" x14ac:dyDescent="0.2">
      <c r="E77" s="23"/>
      <c r="F77" s="24"/>
    </row>
    <row r="78" spans="1:23" ht="15.75" customHeight="1" x14ac:dyDescent="0.2">
      <c r="A78" s="288" t="s">
        <v>44</v>
      </c>
      <c r="B78" s="288"/>
      <c r="C78" s="288"/>
      <c r="D78" s="288"/>
      <c r="E78" s="288"/>
      <c r="F78" s="288"/>
      <c r="G78" s="288"/>
      <c r="H78" s="288"/>
      <c r="I78" s="288"/>
      <c r="J78" s="288"/>
      <c r="K78" s="288"/>
      <c r="L78" s="288"/>
      <c r="M78" s="288"/>
      <c r="N78" s="288"/>
      <c r="O78" s="288"/>
      <c r="P78" s="288"/>
    </row>
    <row r="79" spans="1:23" ht="13.5" thickBot="1" x14ac:dyDescent="0.25">
      <c r="E79" s="23"/>
      <c r="F79" s="24"/>
    </row>
    <row r="80" spans="1:23" ht="14.25" customHeight="1" thickTop="1" thickBot="1" x14ac:dyDescent="0.25">
      <c r="A80" s="289" t="s">
        <v>1</v>
      </c>
      <c r="B80" s="272" t="s">
        <v>2</v>
      </c>
      <c r="C80" s="267" t="s">
        <v>3</v>
      </c>
      <c r="D80" s="268"/>
      <c r="E80" s="268"/>
      <c r="F80" s="268"/>
      <c r="G80" s="268"/>
      <c r="H80" s="268"/>
      <c r="I80" s="268"/>
      <c r="J80" s="268"/>
      <c r="K80" s="268"/>
      <c r="L80" s="268"/>
      <c r="M80" s="268"/>
      <c r="N80" s="269"/>
      <c r="O80" s="261" t="s">
        <v>126</v>
      </c>
      <c r="P80" s="262"/>
    </row>
    <row r="81" spans="1:23" ht="13.5" thickTop="1" x14ac:dyDescent="0.2">
      <c r="A81" s="280"/>
      <c r="B81" s="273"/>
      <c r="C81" s="283" t="s">
        <v>5</v>
      </c>
      <c r="D81" s="284"/>
      <c r="E81" s="284"/>
      <c r="F81" s="285"/>
      <c r="G81" s="283" t="s">
        <v>6</v>
      </c>
      <c r="H81" s="284"/>
      <c r="I81" s="284"/>
      <c r="J81" s="284"/>
      <c r="K81" s="284"/>
      <c r="L81" s="284"/>
      <c r="M81" s="285"/>
      <c r="N81" s="270" t="s">
        <v>124</v>
      </c>
      <c r="O81" s="263"/>
      <c r="P81" s="264"/>
    </row>
    <row r="82" spans="1:23" x14ac:dyDescent="0.2">
      <c r="A82" s="280"/>
      <c r="B82" s="273"/>
      <c r="C82" s="280" t="s">
        <v>7</v>
      </c>
      <c r="D82" s="278"/>
      <c r="E82" s="278" t="s">
        <v>8</v>
      </c>
      <c r="F82" s="273" t="s">
        <v>9</v>
      </c>
      <c r="G82" s="280" t="s">
        <v>10</v>
      </c>
      <c r="H82" s="278" t="s">
        <v>11</v>
      </c>
      <c r="I82" s="278"/>
      <c r="J82" s="278" t="s">
        <v>12</v>
      </c>
      <c r="K82" s="278" t="s">
        <v>13</v>
      </c>
      <c r="L82" s="278" t="s">
        <v>14</v>
      </c>
      <c r="M82" s="273" t="s">
        <v>15</v>
      </c>
      <c r="N82" s="271"/>
      <c r="O82" s="265"/>
      <c r="P82" s="266"/>
    </row>
    <row r="83" spans="1:23" ht="54" customHeight="1" thickBot="1" x14ac:dyDescent="0.25">
      <c r="A83" s="281"/>
      <c r="B83" s="274"/>
      <c r="C83" s="4" t="s">
        <v>16</v>
      </c>
      <c r="D83" s="9" t="s">
        <v>17</v>
      </c>
      <c r="E83" s="279"/>
      <c r="F83" s="274"/>
      <c r="G83" s="281"/>
      <c r="H83" s="9" t="s">
        <v>0</v>
      </c>
      <c r="I83" s="9" t="s">
        <v>18</v>
      </c>
      <c r="J83" s="279"/>
      <c r="K83" s="279"/>
      <c r="L83" s="279"/>
      <c r="M83" s="274"/>
      <c r="N83" s="271"/>
      <c r="O83" s="52" t="s">
        <v>4</v>
      </c>
      <c r="P83" s="227" t="s">
        <v>125</v>
      </c>
      <c r="R83" s="282" t="s">
        <v>8</v>
      </c>
      <c r="S83" s="282"/>
      <c r="T83" s="282"/>
      <c r="U83" s="282"/>
      <c r="V83" s="282"/>
      <c r="W83" s="282"/>
    </row>
    <row r="84" spans="1:23" ht="15" customHeight="1" thickTop="1" thickBot="1" x14ac:dyDescent="0.25">
      <c r="A84" s="5">
        <v>1</v>
      </c>
      <c r="B84" s="7">
        <v>2</v>
      </c>
      <c r="C84" s="8">
        <v>3</v>
      </c>
      <c r="D84" s="3">
        <v>4</v>
      </c>
      <c r="E84" s="3">
        <v>5</v>
      </c>
      <c r="F84" s="11">
        <v>6</v>
      </c>
      <c r="G84" s="8">
        <v>7</v>
      </c>
      <c r="H84" s="3">
        <v>8</v>
      </c>
      <c r="I84" s="3">
        <v>9</v>
      </c>
      <c r="J84" s="3">
        <v>10</v>
      </c>
      <c r="K84" s="3">
        <v>11</v>
      </c>
      <c r="L84" s="3">
        <v>12</v>
      </c>
      <c r="M84" s="13">
        <v>13</v>
      </c>
      <c r="N84" s="15"/>
      <c r="O84" s="15"/>
      <c r="P84" s="15">
        <v>14</v>
      </c>
      <c r="R84" s="25" t="s">
        <v>24</v>
      </c>
      <c r="S84" s="25" t="s">
        <v>21</v>
      </c>
      <c r="T84" s="25" t="s">
        <v>22</v>
      </c>
      <c r="U84" s="25" t="s">
        <v>23</v>
      </c>
      <c r="V84" s="2"/>
      <c r="W84" s="25"/>
    </row>
    <row r="85" spans="1:23" ht="13.5" thickTop="1" x14ac:dyDescent="0.2">
      <c r="A85" s="113">
        <v>1</v>
      </c>
      <c r="B85" s="56" t="s">
        <v>76</v>
      </c>
      <c r="C85" s="57">
        <v>0</v>
      </c>
      <c r="D85" s="254">
        <v>0.3</v>
      </c>
      <c r="E85" s="255">
        <f t="shared" ref="E85:E96" si="11">D85-C85</f>
        <v>0.3</v>
      </c>
      <c r="F85" s="61" t="s">
        <v>21</v>
      </c>
      <c r="G85" s="57"/>
      <c r="H85" s="58"/>
      <c r="I85" s="58"/>
      <c r="J85" s="83"/>
      <c r="K85" s="85"/>
      <c r="L85" s="58"/>
      <c r="M85" s="59"/>
      <c r="N85" s="256"/>
      <c r="O85" s="110">
        <v>54700020133</v>
      </c>
      <c r="P85" s="110">
        <v>54700020133</v>
      </c>
      <c r="R85" s="26">
        <f t="shared" ref="R85:R96" si="12">IF(F85=R$13,E85,0)</f>
        <v>0</v>
      </c>
      <c r="S85" s="26">
        <f t="shared" ref="S85:S96" si="13">IF(F85=S$13,E85,0)</f>
        <v>0.3</v>
      </c>
      <c r="T85" s="26">
        <f t="shared" ref="T85:T96" si="14">IF(F85=T$13,E85,0)</f>
        <v>0</v>
      </c>
      <c r="U85" s="26">
        <f t="shared" ref="U85:U96" si="15">IF(F85=U$13,E85,0)</f>
        <v>0</v>
      </c>
      <c r="V85" s="53"/>
      <c r="W85" s="55"/>
    </row>
    <row r="86" spans="1:23" x14ac:dyDescent="0.2">
      <c r="A86" s="6">
        <v>2</v>
      </c>
      <c r="B86" s="12" t="s">
        <v>77</v>
      </c>
      <c r="C86" s="10">
        <v>0</v>
      </c>
      <c r="D86" s="60">
        <v>0.14000000000000001</v>
      </c>
      <c r="E86" s="60">
        <f t="shared" si="11"/>
        <v>0.14000000000000001</v>
      </c>
      <c r="F86" s="12" t="s">
        <v>24</v>
      </c>
      <c r="G86" s="10"/>
      <c r="H86" s="2"/>
      <c r="I86" s="2"/>
      <c r="J86" s="68"/>
      <c r="K86" s="72"/>
      <c r="L86" s="2"/>
      <c r="M86" s="14"/>
      <c r="N86" s="198"/>
      <c r="O86" s="198">
        <v>54700030346</v>
      </c>
      <c r="P86" s="16">
        <v>54700030346</v>
      </c>
      <c r="R86" s="26">
        <f t="shared" si="12"/>
        <v>0.14000000000000001</v>
      </c>
      <c r="S86" s="26">
        <f t="shared" si="13"/>
        <v>0</v>
      </c>
      <c r="T86" s="26">
        <f t="shared" si="14"/>
        <v>0</v>
      </c>
      <c r="U86" s="26">
        <f t="shared" si="15"/>
        <v>0</v>
      </c>
      <c r="V86" s="26"/>
      <c r="W86" s="26"/>
    </row>
    <row r="87" spans="1:23" x14ac:dyDescent="0.2">
      <c r="A87" s="113">
        <v>3</v>
      </c>
      <c r="B87" s="12" t="s">
        <v>78</v>
      </c>
      <c r="C87" s="10">
        <v>0</v>
      </c>
      <c r="D87" s="60">
        <v>1.0900000000000001</v>
      </c>
      <c r="E87" s="60">
        <f t="shared" si="11"/>
        <v>1.0900000000000001</v>
      </c>
      <c r="F87" s="61" t="s">
        <v>23</v>
      </c>
      <c r="G87" s="10"/>
      <c r="H87" s="2"/>
      <c r="I87" s="2"/>
      <c r="J87" s="68"/>
      <c r="K87" s="72"/>
      <c r="L87" s="2"/>
      <c r="M87" s="14"/>
      <c r="N87" s="198"/>
      <c r="O87" s="198">
        <v>54700050176</v>
      </c>
      <c r="P87" s="16">
        <v>54700050176</v>
      </c>
      <c r="R87" s="26">
        <f t="shared" si="12"/>
        <v>0</v>
      </c>
      <c r="S87" s="26">
        <f t="shared" si="13"/>
        <v>0</v>
      </c>
      <c r="T87" s="26">
        <f t="shared" si="14"/>
        <v>0</v>
      </c>
      <c r="U87" s="26">
        <f t="shared" si="15"/>
        <v>1.0900000000000001</v>
      </c>
      <c r="V87" s="26"/>
      <c r="W87" s="26"/>
    </row>
    <row r="88" spans="1:23" x14ac:dyDescent="0.2">
      <c r="A88" s="233">
        <v>4</v>
      </c>
      <c r="B88" s="43" t="s">
        <v>79</v>
      </c>
      <c r="C88" s="10">
        <v>0</v>
      </c>
      <c r="D88" s="60">
        <v>0.3</v>
      </c>
      <c r="E88" s="60">
        <f t="shared" si="11"/>
        <v>0.3</v>
      </c>
      <c r="F88" s="61" t="s">
        <v>21</v>
      </c>
      <c r="G88" s="10"/>
      <c r="H88" s="2"/>
      <c r="I88" s="2"/>
      <c r="J88" s="68"/>
      <c r="K88" s="72"/>
      <c r="L88" s="2"/>
      <c r="M88" s="14"/>
      <c r="N88" s="198"/>
      <c r="O88" s="198">
        <v>54700050199</v>
      </c>
      <c r="P88" s="16">
        <v>54700050199</v>
      </c>
      <c r="R88" s="26">
        <f t="shared" si="12"/>
        <v>0</v>
      </c>
      <c r="S88" s="26">
        <f t="shared" si="13"/>
        <v>0.3</v>
      </c>
      <c r="T88" s="26">
        <f t="shared" si="14"/>
        <v>0</v>
      </c>
      <c r="U88" s="26">
        <f t="shared" si="15"/>
        <v>0</v>
      </c>
      <c r="V88" s="26"/>
      <c r="W88" s="26"/>
    </row>
    <row r="89" spans="1:23" x14ac:dyDescent="0.2">
      <c r="A89" s="113"/>
      <c r="B89" s="109"/>
      <c r="C89" s="10">
        <v>0.3</v>
      </c>
      <c r="D89" s="60">
        <v>0.65</v>
      </c>
      <c r="E89" s="60">
        <f t="shared" si="11"/>
        <v>0.35000000000000003</v>
      </c>
      <c r="F89" s="61" t="s">
        <v>23</v>
      </c>
      <c r="G89" s="10"/>
      <c r="H89" s="2"/>
      <c r="I89" s="2"/>
      <c r="J89" s="68"/>
      <c r="K89" s="72"/>
      <c r="L89" s="2"/>
      <c r="M89" s="14"/>
      <c r="N89" s="198"/>
      <c r="O89" s="198">
        <v>54700050199</v>
      </c>
      <c r="P89" s="16">
        <v>54700050199</v>
      </c>
      <c r="R89" s="26">
        <f t="shared" si="12"/>
        <v>0</v>
      </c>
      <c r="S89" s="26">
        <f t="shared" si="13"/>
        <v>0</v>
      </c>
      <c r="T89" s="26">
        <f t="shared" si="14"/>
        <v>0</v>
      </c>
      <c r="U89" s="26">
        <f t="shared" si="15"/>
        <v>0.35000000000000003</v>
      </c>
      <c r="V89" s="26"/>
      <c r="W89" s="26"/>
    </row>
    <row r="90" spans="1:23" x14ac:dyDescent="0.2">
      <c r="A90" s="233">
        <v>5</v>
      </c>
      <c r="B90" s="92" t="s">
        <v>80</v>
      </c>
      <c r="C90" s="93">
        <v>0</v>
      </c>
      <c r="D90" s="100">
        <v>0.25</v>
      </c>
      <c r="E90" s="63">
        <f t="shared" si="11"/>
        <v>0.25</v>
      </c>
      <c r="F90" s="98" t="s">
        <v>21</v>
      </c>
      <c r="G90" s="93"/>
      <c r="H90" s="94"/>
      <c r="I90" s="94"/>
      <c r="J90" s="95"/>
      <c r="K90" s="96"/>
      <c r="L90" s="94"/>
      <c r="M90" s="97"/>
      <c r="N90" s="101"/>
      <c r="O90" s="54">
        <v>54700050204</v>
      </c>
      <c r="P90" s="54">
        <v>54700050204</v>
      </c>
      <c r="R90" s="26">
        <f t="shared" si="12"/>
        <v>0</v>
      </c>
      <c r="S90" s="26">
        <f t="shared" si="13"/>
        <v>0.25</v>
      </c>
      <c r="T90" s="26">
        <f t="shared" si="14"/>
        <v>0</v>
      </c>
      <c r="U90" s="26">
        <f t="shared" si="15"/>
        <v>0</v>
      </c>
      <c r="V90" s="26"/>
      <c r="W90" s="26"/>
    </row>
    <row r="91" spans="1:23" ht="25.5" x14ac:dyDescent="0.2">
      <c r="A91" s="113">
        <v>6</v>
      </c>
      <c r="B91" s="43" t="s">
        <v>140</v>
      </c>
      <c r="C91" s="41">
        <v>0</v>
      </c>
      <c r="D91" s="77">
        <v>0.1</v>
      </c>
      <c r="E91" s="60">
        <f t="shared" si="11"/>
        <v>0.1</v>
      </c>
      <c r="F91" s="61" t="s">
        <v>21</v>
      </c>
      <c r="G91" s="41"/>
      <c r="H91" s="42"/>
      <c r="I91" s="42"/>
      <c r="J91" s="78"/>
      <c r="K91" s="79"/>
      <c r="L91" s="42"/>
      <c r="M91" s="51"/>
      <c r="N91" s="198"/>
      <c r="O91" s="111" t="s">
        <v>139</v>
      </c>
      <c r="P91" s="111" t="s">
        <v>139</v>
      </c>
      <c r="R91" s="26">
        <f t="shared" si="12"/>
        <v>0</v>
      </c>
      <c r="S91" s="26">
        <f t="shared" si="13"/>
        <v>0.1</v>
      </c>
      <c r="T91" s="26">
        <f t="shared" si="14"/>
        <v>0</v>
      </c>
      <c r="U91" s="26">
        <f t="shared" si="15"/>
        <v>0</v>
      </c>
      <c r="V91" s="26"/>
      <c r="W91" s="26"/>
    </row>
    <row r="92" spans="1:23" x14ac:dyDescent="0.2">
      <c r="A92" s="233">
        <v>7</v>
      </c>
      <c r="B92" s="232" t="s">
        <v>81</v>
      </c>
      <c r="C92" s="41">
        <v>0</v>
      </c>
      <c r="D92" s="77">
        <v>1.03</v>
      </c>
      <c r="E92" s="60">
        <v>0.26</v>
      </c>
      <c r="F92" s="61" t="s">
        <v>21</v>
      </c>
      <c r="G92" s="41"/>
      <c r="H92" s="42"/>
      <c r="I92" s="42"/>
      <c r="J92" s="78"/>
      <c r="K92" s="79"/>
      <c r="L92" s="42"/>
      <c r="M92" s="51"/>
      <c r="N92" s="198"/>
      <c r="O92" s="44">
        <v>54700060100</v>
      </c>
      <c r="P92" s="44">
        <v>54700060100</v>
      </c>
      <c r="R92" s="26">
        <f t="shared" si="12"/>
        <v>0</v>
      </c>
      <c r="S92" s="26">
        <f t="shared" si="13"/>
        <v>0.26</v>
      </c>
      <c r="T92" s="26">
        <f t="shared" si="14"/>
        <v>0</v>
      </c>
      <c r="U92" s="26">
        <f t="shared" si="15"/>
        <v>0</v>
      </c>
      <c r="V92" s="26"/>
      <c r="W92" s="26"/>
    </row>
    <row r="93" spans="1:23" x14ac:dyDescent="0.2">
      <c r="A93" s="113">
        <v>8</v>
      </c>
      <c r="B93" s="232" t="s">
        <v>141</v>
      </c>
      <c r="C93" s="41">
        <v>0</v>
      </c>
      <c r="D93" s="77">
        <v>0.4</v>
      </c>
      <c r="E93" s="60">
        <f t="shared" si="11"/>
        <v>0.4</v>
      </c>
      <c r="F93" s="61" t="s">
        <v>21</v>
      </c>
      <c r="G93" s="41"/>
      <c r="H93" s="42"/>
      <c r="I93" s="42"/>
      <c r="J93" s="78"/>
      <c r="K93" s="79"/>
      <c r="L93" s="42"/>
      <c r="M93" s="51"/>
      <c r="N93" s="198"/>
      <c r="O93" s="44">
        <v>54700060085</v>
      </c>
      <c r="P93" s="44">
        <v>54700060085</v>
      </c>
      <c r="R93" s="26">
        <f t="shared" si="12"/>
        <v>0</v>
      </c>
      <c r="S93" s="26">
        <f t="shared" si="13"/>
        <v>0.4</v>
      </c>
      <c r="T93" s="26">
        <f t="shared" si="14"/>
        <v>0</v>
      </c>
      <c r="U93" s="26">
        <f t="shared" si="15"/>
        <v>0</v>
      </c>
      <c r="V93" s="26"/>
      <c r="W93" s="26"/>
    </row>
    <row r="94" spans="1:23" ht="25.5" x14ac:dyDescent="0.2">
      <c r="A94" s="233">
        <v>9</v>
      </c>
      <c r="B94" s="43" t="s">
        <v>82</v>
      </c>
      <c r="C94" s="41">
        <v>0</v>
      </c>
      <c r="D94" s="77">
        <v>0.1</v>
      </c>
      <c r="E94" s="60">
        <f t="shared" si="11"/>
        <v>0.1</v>
      </c>
      <c r="F94" s="61" t="s">
        <v>21</v>
      </c>
      <c r="G94" s="41" t="s">
        <v>40</v>
      </c>
      <c r="H94" s="42">
        <v>9.6000000000000002E-2</v>
      </c>
      <c r="I94" s="42" t="s">
        <v>34</v>
      </c>
      <c r="J94" s="68">
        <v>24</v>
      </c>
      <c r="K94" s="79">
        <v>215</v>
      </c>
      <c r="L94" s="42"/>
      <c r="M94" s="14" t="s">
        <v>28</v>
      </c>
      <c r="N94" s="198"/>
      <c r="O94" s="44">
        <v>54700070244</v>
      </c>
      <c r="P94" s="44">
        <v>54700070244</v>
      </c>
      <c r="R94" s="26">
        <f t="shared" si="12"/>
        <v>0</v>
      </c>
      <c r="S94" s="26">
        <f t="shared" si="13"/>
        <v>0.1</v>
      </c>
      <c r="T94" s="26">
        <f t="shared" si="14"/>
        <v>0</v>
      </c>
      <c r="U94" s="26">
        <f t="shared" si="15"/>
        <v>0</v>
      </c>
      <c r="V94" s="26"/>
      <c r="W94" s="26"/>
    </row>
    <row r="95" spans="1:23" x14ac:dyDescent="0.2">
      <c r="A95" s="233">
        <v>10</v>
      </c>
      <c r="B95" s="43" t="s">
        <v>83</v>
      </c>
      <c r="C95" s="41">
        <v>0</v>
      </c>
      <c r="D95" s="77">
        <v>0.45</v>
      </c>
      <c r="E95" s="60">
        <v>0.45</v>
      </c>
      <c r="F95" s="61" t="s">
        <v>21</v>
      </c>
      <c r="G95" s="41"/>
      <c r="H95" s="42"/>
      <c r="I95" s="42"/>
      <c r="J95" s="78"/>
      <c r="K95" s="79"/>
      <c r="L95" s="42"/>
      <c r="M95" s="51"/>
      <c r="N95" s="198"/>
      <c r="O95" s="44">
        <v>54700070245</v>
      </c>
      <c r="P95" s="44">
        <v>54700070245</v>
      </c>
      <c r="R95" s="26">
        <f t="shared" si="12"/>
        <v>0</v>
      </c>
      <c r="S95" s="26">
        <f t="shared" si="13"/>
        <v>0.45</v>
      </c>
      <c r="T95" s="26">
        <f t="shared" si="14"/>
        <v>0</v>
      </c>
      <c r="U95" s="26">
        <f t="shared" si="15"/>
        <v>0</v>
      </c>
      <c r="V95" s="26"/>
      <c r="W95" s="26"/>
    </row>
    <row r="96" spans="1:23" ht="13.5" thickBot="1" x14ac:dyDescent="0.25">
      <c r="A96" s="233">
        <v>13</v>
      </c>
      <c r="B96" s="29" t="s">
        <v>84</v>
      </c>
      <c r="C96" s="30">
        <v>0</v>
      </c>
      <c r="D96" s="66">
        <v>0.19</v>
      </c>
      <c r="E96" s="66">
        <f t="shared" si="11"/>
        <v>0.19</v>
      </c>
      <c r="F96" s="61" t="s">
        <v>21</v>
      </c>
      <c r="G96" s="30"/>
      <c r="H96" s="31"/>
      <c r="I96" s="31"/>
      <c r="J96" s="69"/>
      <c r="K96" s="73"/>
      <c r="L96" s="31"/>
      <c r="M96" s="32"/>
      <c r="N96" s="199"/>
      <c r="O96" s="199">
        <v>54700070246</v>
      </c>
      <c r="P96" s="33">
        <v>54700070246</v>
      </c>
      <c r="R96" s="26">
        <f t="shared" si="12"/>
        <v>0</v>
      </c>
      <c r="S96" s="26">
        <f t="shared" si="13"/>
        <v>0.19</v>
      </c>
      <c r="T96" s="26">
        <f t="shared" si="14"/>
        <v>0</v>
      </c>
      <c r="U96" s="26">
        <f t="shared" si="15"/>
        <v>0</v>
      </c>
      <c r="V96" s="26"/>
      <c r="W96" s="26"/>
    </row>
    <row r="97" spans="1:23" ht="14.25" thickTop="1" thickBot="1" x14ac:dyDescent="0.25">
      <c r="A97" s="80">
        <f>COUNTA(A85:A96)</f>
        <v>11</v>
      </c>
      <c r="B97" s="19" t="s">
        <v>26</v>
      </c>
      <c r="E97" s="81">
        <f>SUM(E85:E96)</f>
        <v>3.93</v>
      </c>
      <c r="G97" s="80">
        <f>COUNTA(G86:G96)</f>
        <v>1</v>
      </c>
      <c r="I97" s="21"/>
      <c r="J97" s="84">
        <f>SUM(J86:J96)</f>
        <v>24</v>
      </c>
      <c r="K97" s="86">
        <f>SUM(K86:K96)</f>
        <v>215</v>
      </c>
      <c r="R97" s="27">
        <f>SUM(R86:R96)</f>
        <v>0.14000000000000001</v>
      </c>
      <c r="S97" s="27">
        <f>SUM(S85:S96)</f>
        <v>2.35</v>
      </c>
      <c r="T97" s="27">
        <f>SUM(T86:T96)</f>
        <v>0</v>
      </c>
      <c r="U97" s="27">
        <f>SUM(U85:U96)</f>
        <v>1.4400000000000002</v>
      </c>
      <c r="V97" s="27">
        <f>SUM(V86:V96)</f>
        <v>0</v>
      </c>
      <c r="W97" s="27">
        <f>SUM(W86:W96)</f>
        <v>0</v>
      </c>
    </row>
    <row r="98" spans="1:23" x14ac:dyDescent="0.2">
      <c r="A98" s="22" t="s">
        <v>19</v>
      </c>
      <c r="B98" s="22" t="s">
        <v>20</v>
      </c>
      <c r="E98" s="23">
        <f>R97</f>
        <v>0.14000000000000001</v>
      </c>
      <c r="F98" s="24"/>
      <c r="G98" s="22" t="s">
        <v>19</v>
      </c>
      <c r="I98" s="21"/>
      <c r="J98" s="21"/>
      <c r="K98" s="21"/>
      <c r="R98" s="23"/>
      <c r="S98" s="23"/>
      <c r="T98" s="23"/>
      <c r="U98" s="23"/>
      <c r="V98" s="23"/>
      <c r="W98" s="23"/>
    </row>
    <row r="99" spans="1:23" x14ac:dyDescent="0.2">
      <c r="A99" s="22"/>
      <c r="B99" s="22" t="s">
        <v>21</v>
      </c>
      <c r="E99" s="23">
        <f>S97</f>
        <v>2.35</v>
      </c>
      <c r="F99" s="24"/>
      <c r="G99" s="21"/>
      <c r="I99" s="21"/>
      <c r="J99" s="21"/>
      <c r="K99" s="21"/>
    </row>
    <row r="100" spans="1:23" x14ac:dyDescent="0.2">
      <c r="A100" s="22"/>
      <c r="B100" s="22" t="s">
        <v>22</v>
      </c>
      <c r="E100" s="23">
        <f>T97</f>
        <v>0</v>
      </c>
      <c r="F100" s="24"/>
      <c r="G100" s="22"/>
      <c r="H100" s="22"/>
      <c r="I100" s="22"/>
      <c r="J100" s="22"/>
      <c r="K100" s="22"/>
    </row>
    <row r="101" spans="1:23" x14ac:dyDescent="0.2">
      <c r="B101" s="1" t="s">
        <v>23</v>
      </c>
      <c r="E101" s="23">
        <f>U97</f>
        <v>1.4400000000000002</v>
      </c>
      <c r="F101" s="24"/>
    </row>
    <row r="102" spans="1:23" x14ac:dyDescent="0.2">
      <c r="E102" s="23"/>
      <c r="F102" s="24"/>
    </row>
    <row r="103" spans="1:23" ht="13.5" thickBot="1" x14ac:dyDescent="0.25">
      <c r="E103" s="23"/>
      <c r="F103" s="24"/>
    </row>
    <row r="104" spans="1:23" ht="13.5" thickBot="1" x14ac:dyDescent="0.25">
      <c r="A104" s="18">
        <f>A23+A72+A97</f>
        <v>36</v>
      </c>
      <c r="B104" s="87" t="s">
        <v>25</v>
      </c>
      <c r="C104" s="34"/>
      <c r="D104" s="35"/>
      <c r="E104" s="20">
        <f>E23+E72+E97</f>
        <v>48.02</v>
      </c>
      <c r="F104" s="19"/>
      <c r="G104" s="18">
        <f>G23+G72+G97</f>
        <v>7</v>
      </c>
      <c r="H104" s="22"/>
      <c r="I104" s="22"/>
      <c r="J104" s="70">
        <f>J23+J72+J97</f>
        <v>157.30000000000001</v>
      </c>
      <c r="K104" s="74">
        <f>K23+K72+K97</f>
        <v>1218</v>
      </c>
    </row>
    <row r="105" spans="1:23" x14ac:dyDescent="0.2">
      <c r="A105" s="22" t="s">
        <v>19</v>
      </c>
      <c r="B105" s="88" t="s">
        <v>20</v>
      </c>
      <c r="C105" s="36"/>
      <c r="D105" s="36"/>
      <c r="E105" s="23">
        <f>E24+E73+E98</f>
        <v>4.1499999999999995</v>
      </c>
      <c r="F105" s="22"/>
      <c r="G105" s="22" t="s">
        <v>19</v>
      </c>
      <c r="H105" s="22"/>
      <c r="I105" s="22"/>
    </row>
    <row r="106" spans="1:23" x14ac:dyDescent="0.2">
      <c r="A106" s="22"/>
      <c r="B106" s="88" t="s">
        <v>21</v>
      </c>
      <c r="C106" s="36"/>
      <c r="D106" s="36"/>
      <c r="E106" s="23">
        <f>E25+E74+E99</f>
        <v>31.87</v>
      </c>
      <c r="F106" s="22"/>
      <c r="G106" s="108"/>
      <c r="H106" s="108"/>
      <c r="I106" s="108"/>
      <c r="J106" s="108"/>
      <c r="K106" s="108"/>
      <c r="L106" s="108"/>
    </row>
    <row r="107" spans="1:23" x14ac:dyDescent="0.2">
      <c r="A107" s="22"/>
      <c r="B107" s="88" t="s">
        <v>22</v>
      </c>
      <c r="C107" s="36"/>
      <c r="D107" s="36"/>
      <c r="E107" s="23">
        <f>E26+E75+E100</f>
        <v>0</v>
      </c>
      <c r="F107" s="22"/>
      <c r="G107" s="108"/>
      <c r="H107" s="108"/>
      <c r="I107" s="108"/>
      <c r="J107" s="186"/>
      <c r="K107" s="186"/>
      <c r="L107" s="108"/>
    </row>
    <row r="108" spans="1:23" ht="15" customHeight="1" x14ac:dyDescent="0.2">
      <c r="A108" s="22"/>
      <c r="B108" s="88" t="s">
        <v>23</v>
      </c>
      <c r="C108" s="23"/>
      <c r="D108" s="23"/>
      <c r="E108" s="23">
        <f>E27+E76+E101</f>
        <v>12.000000000000002</v>
      </c>
      <c r="F108" s="22"/>
      <c r="G108" s="108"/>
      <c r="H108" s="108"/>
      <c r="I108" s="108"/>
      <c r="J108" s="108"/>
      <c r="K108" s="108"/>
      <c r="L108" s="108"/>
    </row>
    <row r="109" spans="1:23" x14ac:dyDescent="0.2">
      <c r="A109" s="22"/>
      <c r="E109" s="23"/>
      <c r="F109" s="22"/>
      <c r="G109" s="108"/>
      <c r="H109" s="108"/>
      <c r="I109" s="108"/>
      <c r="J109" s="108"/>
      <c r="K109" s="108"/>
      <c r="L109" s="108"/>
    </row>
    <row r="110" spans="1:23" x14ac:dyDescent="0.2">
      <c r="A110" s="22"/>
      <c r="B110" s="22"/>
      <c r="C110" s="23"/>
      <c r="D110" s="23"/>
      <c r="E110" s="23"/>
      <c r="F110" s="23"/>
      <c r="G110" s="108"/>
      <c r="H110" s="108"/>
      <c r="I110" s="108"/>
      <c r="J110" s="108"/>
      <c r="K110" s="108"/>
      <c r="L110" s="108"/>
    </row>
    <row r="111" spans="1:23" ht="12.75" customHeight="1" x14ac:dyDescent="0.2">
      <c r="A111" s="204"/>
      <c r="B111" s="277" t="s">
        <v>128</v>
      </c>
      <c r="C111" s="277"/>
      <c r="D111" s="204"/>
      <c r="E111" s="204"/>
      <c r="F111" s="204"/>
      <c r="G111" s="204"/>
      <c r="H111" s="204"/>
      <c r="I111" s="204"/>
      <c r="J111" s="204"/>
      <c r="K111" s="204"/>
      <c r="L111" s="204"/>
      <c r="M111" s="204"/>
    </row>
    <row r="112" spans="1:23" s="179" customFormat="1" ht="12.75" customHeight="1" x14ac:dyDescent="0.2">
      <c r="A112" s="204"/>
      <c r="B112" s="277" t="s">
        <v>142</v>
      </c>
      <c r="C112" s="277"/>
      <c r="D112" s="277"/>
      <c r="E112" s="277"/>
      <c r="F112" s="277"/>
      <c r="G112" s="277"/>
      <c r="H112" s="277"/>
      <c r="I112" s="277"/>
      <c r="J112" s="277"/>
      <c r="K112" s="277"/>
      <c r="L112" s="277"/>
      <c r="M112" s="277"/>
      <c r="N112" s="204"/>
      <c r="O112" s="204"/>
    </row>
    <row r="113" spans="1:15" s="179" customFormat="1" ht="12.75" customHeight="1" x14ac:dyDescent="0.2">
      <c r="A113" s="204"/>
      <c r="B113" s="258" t="s">
        <v>129</v>
      </c>
      <c r="C113" s="258"/>
      <c r="D113" s="258"/>
      <c r="E113" s="258"/>
      <c r="F113" s="258"/>
      <c r="G113" s="258"/>
      <c r="H113" s="258"/>
      <c r="I113" s="258"/>
      <c r="J113" s="258"/>
      <c r="K113" s="258"/>
      <c r="L113" s="258"/>
      <c r="M113" s="204"/>
      <c r="N113" s="230"/>
      <c r="O113" s="203"/>
    </row>
    <row r="114" spans="1:15" s="179" customFormat="1" x14ac:dyDescent="0.2">
      <c r="A114" s="204"/>
      <c r="B114" s="229"/>
      <c r="C114" s="229"/>
      <c r="D114" s="229"/>
      <c r="E114" s="229"/>
      <c r="F114" s="229"/>
      <c r="G114" s="229"/>
      <c r="H114" s="229"/>
      <c r="I114" s="229"/>
      <c r="J114" s="229"/>
      <c r="K114" s="229"/>
      <c r="L114" s="229"/>
      <c r="M114" s="204"/>
      <c r="N114" s="204"/>
      <c r="O114" s="204"/>
    </row>
    <row r="115" spans="1:15" s="179" customFormat="1" x14ac:dyDescent="0.2">
      <c r="A115" s="204"/>
      <c r="B115" s="229"/>
      <c r="C115" s="229"/>
      <c r="D115" s="229"/>
      <c r="E115" s="229"/>
      <c r="F115" s="229"/>
      <c r="G115" s="229"/>
      <c r="H115" s="229"/>
      <c r="I115" s="229"/>
      <c r="J115" s="229"/>
      <c r="K115" s="229"/>
      <c r="L115" s="229"/>
      <c r="M115" s="204"/>
      <c r="N115" s="204"/>
      <c r="O115" s="204"/>
    </row>
    <row r="116" spans="1:15" s="179" customFormat="1" ht="12.75" customHeight="1" x14ac:dyDescent="0.2">
      <c r="A116" s="204"/>
      <c r="B116" s="277" t="s">
        <v>130</v>
      </c>
      <c r="C116" s="277"/>
      <c r="D116" s="277"/>
      <c r="E116" s="277"/>
      <c r="F116" s="277"/>
      <c r="G116" s="277"/>
      <c r="H116" s="277"/>
      <c r="I116" s="277"/>
      <c r="J116" s="277"/>
      <c r="K116" s="277"/>
      <c r="L116" s="277"/>
      <c r="M116" s="277"/>
      <c r="N116" s="204"/>
      <c r="O116" s="204"/>
    </row>
    <row r="117" spans="1:15" s="179" customFormat="1" ht="12.75" customHeight="1" x14ac:dyDescent="0.2">
      <c r="A117" s="204"/>
      <c r="B117" s="258" t="s">
        <v>129</v>
      </c>
      <c r="C117" s="258"/>
      <c r="D117" s="258"/>
      <c r="E117" s="258"/>
      <c r="F117" s="258"/>
      <c r="G117" s="258"/>
      <c r="H117" s="258"/>
      <c r="I117" s="258"/>
      <c r="J117" s="258"/>
      <c r="K117" s="258"/>
      <c r="L117" s="258"/>
      <c r="M117" s="204"/>
      <c r="N117" s="204"/>
      <c r="O117" s="204"/>
    </row>
    <row r="118" spans="1:15" s="179" customFormat="1" ht="12.75" customHeight="1" x14ac:dyDescent="0.2">
      <c r="A118" s="204"/>
      <c r="B118" s="204"/>
      <c r="C118" s="204"/>
      <c r="D118" s="204"/>
      <c r="E118" s="204"/>
      <c r="F118" s="204"/>
      <c r="G118" s="204"/>
      <c r="H118" s="204"/>
      <c r="I118" s="204"/>
      <c r="J118" s="204"/>
      <c r="K118" s="204"/>
      <c r="L118" s="204"/>
      <c r="M118" s="204"/>
      <c r="N118" s="204"/>
      <c r="O118" s="204"/>
    </row>
    <row r="119" spans="1:15" x14ac:dyDescent="0.2">
      <c r="A119" s="204"/>
      <c r="B119" s="277"/>
      <c r="C119" s="277"/>
      <c r="D119" s="204"/>
      <c r="E119" s="204"/>
      <c r="F119" s="204"/>
      <c r="G119" s="204"/>
      <c r="H119" s="204"/>
      <c r="I119" s="204"/>
      <c r="J119" s="204"/>
      <c r="K119" s="204"/>
      <c r="L119" s="204"/>
      <c r="M119" s="204"/>
    </row>
    <row r="120" spans="1:15" x14ac:dyDescent="0.2">
      <c r="A120" s="204"/>
      <c r="B120" s="277" t="s">
        <v>131</v>
      </c>
      <c r="C120" s="277"/>
      <c r="D120" s="277"/>
      <c r="E120" s="277"/>
      <c r="F120" s="277"/>
      <c r="G120" s="277"/>
      <c r="H120" s="277"/>
      <c r="I120" s="277"/>
      <c r="J120" s="277"/>
      <c r="K120" s="277"/>
      <c r="L120" s="277"/>
      <c r="M120" s="204"/>
    </row>
    <row r="121" spans="1:15" x14ac:dyDescent="0.2">
      <c r="A121" s="204"/>
      <c r="B121" s="257" t="s">
        <v>132</v>
      </c>
      <c r="C121" s="257"/>
      <c r="D121" s="257"/>
      <c r="E121" s="257"/>
      <c r="F121" s="257"/>
      <c r="G121" s="257"/>
      <c r="H121" s="257"/>
      <c r="I121" s="257"/>
      <c r="J121" s="257"/>
      <c r="K121" s="257"/>
      <c r="L121" s="257"/>
      <c r="M121" s="257"/>
    </row>
    <row r="122" spans="1:15" x14ac:dyDescent="0.2">
      <c r="A122" s="204"/>
      <c r="B122" s="258" t="s">
        <v>133</v>
      </c>
      <c r="C122" s="258"/>
      <c r="D122" s="258"/>
      <c r="E122" s="258"/>
      <c r="F122" s="258"/>
      <c r="G122" s="258"/>
      <c r="H122" s="258"/>
      <c r="I122" s="258"/>
      <c r="J122" s="258"/>
      <c r="K122" s="258"/>
      <c r="L122" s="258"/>
      <c r="M122" s="204"/>
    </row>
    <row r="123" spans="1:15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</row>
  </sheetData>
  <mergeCells count="73">
    <mergeCell ref="B20:B21"/>
    <mergeCell ref="A20:A21"/>
    <mergeCell ref="G32:M32"/>
    <mergeCell ref="C32:F32"/>
    <mergeCell ref="B17:B18"/>
    <mergeCell ref="A17:A18"/>
    <mergeCell ref="A66:A67"/>
    <mergeCell ref="P66:P67"/>
    <mergeCell ref="A29:P29"/>
    <mergeCell ref="A31:A34"/>
    <mergeCell ref="C31:M31"/>
    <mergeCell ref="C33:D33"/>
    <mergeCell ref="G33:G34"/>
    <mergeCell ref="H33:I33"/>
    <mergeCell ref="J33:J34"/>
    <mergeCell ref="K33:K34"/>
    <mergeCell ref="C9:N9"/>
    <mergeCell ref="A2:P2"/>
    <mergeCell ref="B4:E4"/>
    <mergeCell ref="A6:P6"/>
    <mergeCell ref="A9:A12"/>
    <mergeCell ref="B9:B12"/>
    <mergeCell ref="N10:N12"/>
    <mergeCell ref="O9:P11"/>
    <mergeCell ref="R12:W12"/>
    <mergeCell ref="C10:F10"/>
    <mergeCell ref="G10:M10"/>
    <mergeCell ref="C11:D11"/>
    <mergeCell ref="E11:E12"/>
    <mergeCell ref="F11:F12"/>
    <mergeCell ref="G11:G12"/>
    <mergeCell ref="M11:M12"/>
    <mergeCell ref="H11:I11"/>
    <mergeCell ref="J11:J12"/>
    <mergeCell ref="K11:K12"/>
    <mergeCell ref="L11:L12"/>
    <mergeCell ref="R34:W34"/>
    <mergeCell ref="C81:F81"/>
    <mergeCell ref="G81:M81"/>
    <mergeCell ref="C82:D82"/>
    <mergeCell ref="E82:E83"/>
    <mergeCell ref="E33:E34"/>
    <mergeCell ref="F33:F34"/>
    <mergeCell ref="L33:L34"/>
    <mergeCell ref="M33:M34"/>
    <mergeCell ref="R83:W83"/>
    <mergeCell ref="A78:P78"/>
    <mergeCell ref="B31:B34"/>
    <mergeCell ref="L82:L83"/>
    <mergeCell ref="A80:A83"/>
    <mergeCell ref="N32:N34"/>
    <mergeCell ref="O31:P33"/>
    <mergeCell ref="H82:I82"/>
    <mergeCell ref="J82:J83"/>
    <mergeCell ref="K82:K83"/>
    <mergeCell ref="G82:G83"/>
    <mergeCell ref="B120:L120"/>
    <mergeCell ref="B121:M121"/>
    <mergeCell ref="B122:L122"/>
    <mergeCell ref="O66:O67"/>
    <mergeCell ref="O80:P82"/>
    <mergeCell ref="C80:N80"/>
    <mergeCell ref="N81:N83"/>
    <mergeCell ref="B80:B83"/>
    <mergeCell ref="M82:M83"/>
    <mergeCell ref="F82:F83"/>
    <mergeCell ref="B66:B67"/>
    <mergeCell ref="B117:L117"/>
    <mergeCell ref="B111:C111"/>
    <mergeCell ref="B112:M112"/>
    <mergeCell ref="B113:L113"/>
    <mergeCell ref="B116:M116"/>
    <mergeCell ref="B119:C119"/>
  </mergeCells>
  <phoneticPr fontId="1" type="noConversion"/>
  <printOptions horizontalCentered="1" verticalCentered="1"/>
  <pageMargins left="0.19685039370078741" right="0.19685039370078741" top="0.98425196850393704" bottom="0.78740157480314965" header="0" footer="0"/>
  <pageSetup paperSize="9" scale="49" fitToHeight="5" orientation="landscape" r:id="rId1"/>
  <headerFooter alignWithMargins="0"/>
  <rowBreaks count="3" manualBreakCount="3">
    <brk id="28" max="16383" man="1"/>
    <brk id="76" max="22" man="1"/>
    <brk id="93" max="2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91"/>
  <sheetViews>
    <sheetView tabSelected="1" topLeftCell="A76" zoomScale="115" zoomScaleNormal="115" workbookViewId="0">
      <selection activeCell="A45" sqref="A45:P45"/>
    </sheetView>
  </sheetViews>
  <sheetFormatPr defaultRowHeight="12.75" x14ac:dyDescent="0.2"/>
  <cols>
    <col min="1" max="1" width="4.28515625" bestFit="1" customWidth="1"/>
    <col min="2" max="2" width="17.28515625" customWidth="1"/>
    <col min="6" max="6" width="10.5703125" customWidth="1"/>
    <col min="7" max="7" width="14.140625" bestFit="1" customWidth="1"/>
    <col min="8" max="8" width="11" customWidth="1"/>
    <col min="9" max="9" width="7.42578125" customWidth="1"/>
    <col min="10" max="10" width="11.7109375" customWidth="1"/>
    <col min="12" max="12" width="10.42578125" customWidth="1"/>
    <col min="13" max="13" width="11.42578125" customWidth="1"/>
    <col min="14" max="14" width="12.140625" customWidth="1"/>
    <col min="16" max="16" width="14.28515625" customWidth="1"/>
    <col min="17" max="17" width="15.85546875" customWidth="1"/>
    <col min="20" max="20" width="14.140625" bestFit="1" customWidth="1"/>
    <col min="21" max="21" width="10.28515625" bestFit="1" customWidth="1"/>
    <col min="22" max="22" width="9.85546875" bestFit="1" customWidth="1"/>
    <col min="26" max="26" width="8.140625" customWidth="1"/>
    <col min="27" max="27" width="14.140625" bestFit="1" customWidth="1"/>
    <col min="28" max="28" width="10.28515625" bestFit="1" customWidth="1"/>
    <col min="29" max="29" width="9.85546875" bestFit="1" customWidth="1"/>
  </cols>
  <sheetData>
    <row r="1" spans="1:31" x14ac:dyDescent="0.2">
      <c r="A1" s="122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</row>
    <row r="2" spans="1:31" ht="15.75" x14ac:dyDescent="0.2">
      <c r="A2" s="295" t="s">
        <v>85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191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</row>
    <row r="3" spans="1:31" x14ac:dyDescent="0.2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</row>
    <row r="4" spans="1:31" x14ac:dyDescent="0.2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</row>
    <row r="5" spans="1:31" ht="14.25" x14ac:dyDescent="0.2">
      <c r="A5" s="288" t="s">
        <v>86</v>
      </c>
      <c r="B5" s="288"/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189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</row>
    <row r="6" spans="1:31" ht="14.25" x14ac:dyDescent="0.2">
      <c r="A6" s="288" t="s">
        <v>87</v>
      </c>
      <c r="B6" s="288"/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189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</row>
    <row r="7" spans="1:31" ht="13.5" thickBot="1" x14ac:dyDescent="0.25">
      <c r="A7" s="120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92"/>
      <c r="P7" s="120"/>
      <c r="Q7" s="192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</row>
    <row r="8" spans="1:31" ht="14.25" customHeight="1" thickTop="1" thickBot="1" x14ac:dyDescent="0.25">
      <c r="A8" s="321" t="s">
        <v>1</v>
      </c>
      <c r="B8" s="272" t="s">
        <v>88</v>
      </c>
      <c r="C8" s="310" t="s">
        <v>89</v>
      </c>
      <c r="D8" s="311"/>
      <c r="E8" s="311"/>
      <c r="F8" s="311"/>
      <c r="G8" s="311"/>
      <c r="H8" s="311"/>
      <c r="I8" s="311"/>
      <c r="J8" s="311"/>
      <c r="K8" s="311"/>
      <c r="L8" s="311"/>
      <c r="M8" s="311"/>
      <c r="N8" s="311"/>
      <c r="O8" s="311"/>
      <c r="P8" s="261" t="s">
        <v>126</v>
      </c>
      <c r="Q8" s="262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</row>
    <row r="9" spans="1:31" ht="13.5" thickTop="1" x14ac:dyDescent="0.2">
      <c r="A9" s="317"/>
      <c r="B9" s="273"/>
      <c r="C9" s="321" t="s">
        <v>90</v>
      </c>
      <c r="D9" s="322"/>
      <c r="E9" s="322"/>
      <c r="F9" s="322"/>
      <c r="G9" s="323"/>
      <c r="H9" s="321" t="s">
        <v>6</v>
      </c>
      <c r="I9" s="322"/>
      <c r="J9" s="322"/>
      <c r="K9" s="322"/>
      <c r="L9" s="322"/>
      <c r="M9" s="322"/>
      <c r="N9" s="323"/>
      <c r="O9" s="312" t="s">
        <v>124</v>
      </c>
      <c r="P9" s="263"/>
      <c r="Q9" s="264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</row>
    <row r="10" spans="1:31" x14ac:dyDescent="0.2">
      <c r="A10" s="317"/>
      <c r="B10" s="273"/>
      <c r="C10" s="317" t="s">
        <v>7</v>
      </c>
      <c r="D10" s="308"/>
      <c r="E10" s="308" t="s">
        <v>8</v>
      </c>
      <c r="F10" s="308" t="s">
        <v>13</v>
      </c>
      <c r="G10" s="315" t="s">
        <v>9</v>
      </c>
      <c r="H10" s="317" t="s">
        <v>10</v>
      </c>
      <c r="I10" s="308" t="s">
        <v>11</v>
      </c>
      <c r="J10" s="308"/>
      <c r="K10" s="308" t="s">
        <v>12</v>
      </c>
      <c r="L10" s="308" t="s">
        <v>13</v>
      </c>
      <c r="M10" s="308" t="s">
        <v>14</v>
      </c>
      <c r="N10" s="315" t="s">
        <v>15</v>
      </c>
      <c r="O10" s="313"/>
      <c r="P10" s="265"/>
      <c r="Q10" s="266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</row>
    <row r="11" spans="1:31" ht="68.25" customHeight="1" thickBot="1" x14ac:dyDescent="0.25">
      <c r="A11" s="318"/>
      <c r="B11" s="274"/>
      <c r="C11" s="28" t="s">
        <v>16</v>
      </c>
      <c r="D11" s="31" t="s">
        <v>17</v>
      </c>
      <c r="E11" s="309"/>
      <c r="F11" s="309"/>
      <c r="G11" s="316"/>
      <c r="H11" s="318"/>
      <c r="I11" s="31" t="s">
        <v>0</v>
      </c>
      <c r="J11" s="31" t="s">
        <v>91</v>
      </c>
      <c r="K11" s="309"/>
      <c r="L11" s="309"/>
      <c r="M11" s="309"/>
      <c r="N11" s="316"/>
      <c r="O11" s="314"/>
      <c r="P11" s="52" t="s">
        <v>4</v>
      </c>
      <c r="Q11" s="227" t="s">
        <v>125</v>
      </c>
      <c r="R11" s="120"/>
      <c r="S11" s="282" t="s">
        <v>92</v>
      </c>
      <c r="T11" s="282"/>
      <c r="U11" s="282"/>
      <c r="V11" s="282"/>
      <c r="W11" s="282"/>
      <c r="X11" s="282"/>
      <c r="Y11" s="123"/>
      <c r="Z11" s="282" t="s">
        <v>8</v>
      </c>
      <c r="AA11" s="282"/>
      <c r="AB11" s="282"/>
      <c r="AC11" s="282"/>
      <c r="AD11" s="282"/>
      <c r="AE11" s="282"/>
    </row>
    <row r="12" spans="1:31" ht="14.25" thickTop="1" thickBot="1" x14ac:dyDescent="0.25">
      <c r="A12" s="124">
        <v>1</v>
      </c>
      <c r="B12" s="125">
        <v>2</v>
      </c>
      <c r="C12" s="126">
        <v>3</v>
      </c>
      <c r="D12" s="127">
        <v>4</v>
      </c>
      <c r="E12" s="127">
        <v>5</v>
      </c>
      <c r="F12" s="127">
        <v>6</v>
      </c>
      <c r="G12" s="128">
        <v>7</v>
      </c>
      <c r="H12" s="126">
        <v>8</v>
      </c>
      <c r="I12" s="127">
        <v>9</v>
      </c>
      <c r="J12" s="127">
        <v>10</v>
      </c>
      <c r="K12" s="127">
        <v>11</v>
      </c>
      <c r="L12" s="127">
        <v>12</v>
      </c>
      <c r="M12" s="127">
        <v>13</v>
      </c>
      <c r="N12" s="128">
        <v>14</v>
      </c>
      <c r="O12" s="218">
        <v>15</v>
      </c>
      <c r="P12" s="224">
        <v>16</v>
      </c>
      <c r="Q12" s="128">
        <v>17</v>
      </c>
      <c r="R12" s="120"/>
      <c r="S12" s="118" t="s">
        <v>24</v>
      </c>
      <c r="T12" s="118" t="s">
        <v>21</v>
      </c>
      <c r="U12" s="118" t="s">
        <v>22</v>
      </c>
      <c r="V12" s="118" t="s">
        <v>23</v>
      </c>
      <c r="W12" s="118"/>
      <c r="X12" s="118"/>
      <c r="Y12" s="123"/>
      <c r="Z12" s="118" t="s">
        <v>24</v>
      </c>
      <c r="AA12" s="118" t="s">
        <v>21</v>
      </c>
      <c r="AB12" s="118" t="s">
        <v>22</v>
      </c>
      <c r="AC12" s="118" t="s">
        <v>23</v>
      </c>
      <c r="AD12" s="118"/>
      <c r="AE12" s="118"/>
    </row>
    <row r="13" spans="1:31" ht="13.5" thickTop="1" x14ac:dyDescent="0.2">
      <c r="A13" s="129">
        <v>1</v>
      </c>
      <c r="B13" s="130" t="s">
        <v>93</v>
      </c>
      <c r="C13" s="131">
        <v>0</v>
      </c>
      <c r="D13" s="132">
        <v>0.78</v>
      </c>
      <c r="E13" s="132">
        <f>D13-C13</f>
        <v>0.78</v>
      </c>
      <c r="F13" s="121">
        <v>4524</v>
      </c>
      <c r="G13" s="75" t="s">
        <v>24</v>
      </c>
      <c r="H13" s="133"/>
      <c r="I13" s="121"/>
      <c r="J13" s="121"/>
      <c r="K13" s="134"/>
      <c r="L13" s="135"/>
      <c r="M13" s="121"/>
      <c r="N13" s="39"/>
      <c r="O13" s="219"/>
      <c r="P13" s="225">
        <v>54700030305</v>
      </c>
      <c r="Q13" s="225">
        <v>54700030305</v>
      </c>
      <c r="R13" s="120"/>
      <c r="S13" s="136">
        <f t="shared" ref="S13:S34" si="0">IF(G13=S$12,F13,0)</f>
        <v>4524</v>
      </c>
      <c r="T13" s="136">
        <f t="shared" ref="T13:T34" si="1">IF(G13=T$12,F13,0)</f>
        <v>0</v>
      </c>
      <c r="U13" s="136">
        <f t="shared" ref="U13:U34" si="2">IF(G13=U$12,F13,0)</f>
        <v>0</v>
      </c>
      <c r="V13" s="136">
        <f t="shared" ref="V13:V34" si="3">IF(G13=V$12,F13,0)</f>
        <v>0</v>
      </c>
      <c r="W13" s="136"/>
      <c r="X13" s="136"/>
      <c r="Y13" s="123"/>
      <c r="Z13" s="26">
        <f t="shared" ref="Z13:Z34" si="4">IF(G13=Z$12,E13,0)</f>
        <v>0.78</v>
      </c>
      <c r="AA13" s="26">
        <f t="shared" ref="AA13:AA34" si="5">IF(G13=AA$12,E13,0)</f>
        <v>0</v>
      </c>
      <c r="AB13" s="26">
        <f t="shared" ref="AB13:AB34" si="6">IF(G13=AB$12,E13,0)</f>
        <v>0</v>
      </c>
      <c r="AC13" s="26">
        <f t="shared" ref="AC13:AC34" si="7">IF(G13=AC$12,E13,0)</f>
        <v>0</v>
      </c>
      <c r="AD13" s="26"/>
      <c r="AE13" s="26"/>
    </row>
    <row r="14" spans="1:31" x14ac:dyDescent="0.2">
      <c r="A14" s="38"/>
      <c r="B14" s="137"/>
      <c r="C14" s="138">
        <v>0.78</v>
      </c>
      <c r="D14" s="139">
        <v>1.45</v>
      </c>
      <c r="E14" s="132">
        <f t="shared" ref="E14:E33" si="8">D14-C14</f>
        <v>0.66999999999999993</v>
      </c>
      <c r="F14" s="2">
        <v>3905</v>
      </c>
      <c r="G14" s="61" t="s">
        <v>21</v>
      </c>
      <c r="H14" s="10"/>
      <c r="I14" s="2"/>
      <c r="J14" s="2"/>
      <c r="K14" s="68"/>
      <c r="L14" s="72"/>
      <c r="M14" s="2"/>
      <c r="N14" s="12"/>
      <c r="O14" s="219"/>
      <c r="P14" s="225">
        <v>54700030305</v>
      </c>
      <c r="Q14" s="225">
        <v>54700030305</v>
      </c>
      <c r="R14" s="120"/>
      <c r="S14" s="136">
        <f t="shared" si="0"/>
        <v>0</v>
      </c>
      <c r="T14" s="136">
        <f t="shared" si="1"/>
        <v>3905</v>
      </c>
      <c r="U14" s="136">
        <f t="shared" si="2"/>
        <v>0</v>
      </c>
      <c r="V14" s="136">
        <f t="shared" si="3"/>
        <v>0</v>
      </c>
      <c r="W14" s="136"/>
      <c r="X14" s="136"/>
      <c r="Y14" s="123"/>
      <c r="Z14" s="26">
        <f t="shared" si="4"/>
        <v>0</v>
      </c>
      <c r="AA14" s="26">
        <f t="shared" si="5"/>
        <v>0.66999999999999993</v>
      </c>
      <c r="AB14" s="26">
        <f t="shared" si="6"/>
        <v>0</v>
      </c>
      <c r="AC14" s="26">
        <f t="shared" si="7"/>
        <v>0</v>
      </c>
      <c r="AD14" s="26"/>
      <c r="AE14" s="26"/>
    </row>
    <row r="15" spans="1:31" x14ac:dyDescent="0.2">
      <c r="A15" s="40">
        <v>2</v>
      </c>
      <c r="B15" s="140" t="s">
        <v>94</v>
      </c>
      <c r="C15" s="138">
        <v>0</v>
      </c>
      <c r="D15" s="139">
        <v>0.01</v>
      </c>
      <c r="E15" s="132">
        <f t="shared" si="8"/>
        <v>0.01</v>
      </c>
      <c r="F15" s="2">
        <v>70</v>
      </c>
      <c r="G15" s="61" t="s">
        <v>24</v>
      </c>
      <c r="H15" s="10"/>
      <c r="I15" s="2"/>
      <c r="J15" s="2"/>
      <c r="K15" s="68"/>
      <c r="L15" s="72"/>
      <c r="M15" s="2"/>
      <c r="N15" s="12"/>
      <c r="O15" s="220"/>
      <c r="P15" s="196">
        <v>54700030309</v>
      </c>
      <c r="Q15" s="196">
        <v>54700030309</v>
      </c>
      <c r="R15" s="120"/>
      <c r="S15" s="136">
        <f t="shared" si="0"/>
        <v>70</v>
      </c>
      <c r="T15" s="136">
        <f t="shared" si="1"/>
        <v>0</v>
      </c>
      <c r="U15" s="136">
        <f t="shared" si="2"/>
        <v>0</v>
      </c>
      <c r="V15" s="136">
        <f t="shared" si="3"/>
        <v>0</v>
      </c>
      <c r="W15" s="136"/>
      <c r="X15" s="136"/>
      <c r="Y15" s="123"/>
      <c r="Z15" s="26">
        <f t="shared" si="4"/>
        <v>0.01</v>
      </c>
      <c r="AA15" s="26">
        <f t="shared" si="5"/>
        <v>0</v>
      </c>
      <c r="AB15" s="26">
        <f t="shared" si="6"/>
        <v>0</v>
      </c>
      <c r="AC15" s="26">
        <f t="shared" si="7"/>
        <v>0</v>
      </c>
      <c r="AD15" s="26"/>
      <c r="AE15" s="26"/>
    </row>
    <row r="16" spans="1:31" x14ac:dyDescent="0.2">
      <c r="A16" s="52"/>
      <c r="B16" s="141"/>
      <c r="C16" s="138">
        <v>0.01</v>
      </c>
      <c r="D16" s="139">
        <v>0.38</v>
      </c>
      <c r="E16" s="132">
        <f t="shared" si="8"/>
        <v>0.37</v>
      </c>
      <c r="F16" s="121">
        <v>1850</v>
      </c>
      <c r="G16" s="61" t="s">
        <v>21</v>
      </c>
      <c r="H16" s="10"/>
      <c r="I16" s="2"/>
      <c r="J16" s="2"/>
      <c r="K16" s="68"/>
      <c r="L16" s="72"/>
      <c r="M16" s="2"/>
      <c r="N16" s="12"/>
      <c r="O16" s="220"/>
      <c r="P16" s="196">
        <v>54700030309</v>
      </c>
      <c r="Q16" s="196">
        <v>54700030309</v>
      </c>
      <c r="R16" s="120"/>
      <c r="S16" s="136">
        <f t="shared" si="0"/>
        <v>0</v>
      </c>
      <c r="T16" s="136">
        <f t="shared" si="1"/>
        <v>1850</v>
      </c>
      <c r="U16" s="136">
        <f t="shared" si="2"/>
        <v>0</v>
      </c>
      <c r="V16" s="136">
        <f t="shared" si="3"/>
        <v>0</v>
      </c>
      <c r="W16" s="136"/>
      <c r="X16" s="136"/>
      <c r="Y16" s="123"/>
      <c r="Z16" s="26">
        <f t="shared" si="4"/>
        <v>0</v>
      </c>
      <c r="AA16" s="26">
        <f t="shared" si="5"/>
        <v>0.37</v>
      </c>
      <c r="AB16" s="26">
        <f t="shared" si="6"/>
        <v>0</v>
      </c>
      <c r="AC16" s="26">
        <f t="shared" si="7"/>
        <v>0</v>
      </c>
      <c r="AD16" s="26"/>
      <c r="AE16" s="26"/>
    </row>
    <row r="17" spans="1:31" x14ac:dyDescent="0.2">
      <c r="A17" s="52"/>
      <c r="B17" s="141"/>
      <c r="C17" s="138">
        <v>0.38</v>
      </c>
      <c r="D17" s="139">
        <v>0.71</v>
      </c>
      <c r="E17" s="132">
        <f t="shared" si="8"/>
        <v>0.32999999999999996</v>
      </c>
      <c r="F17" s="2">
        <v>1650</v>
      </c>
      <c r="G17" s="61" t="s">
        <v>24</v>
      </c>
      <c r="H17" s="10"/>
      <c r="I17" s="2"/>
      <c r="J17" s="2"/>
      <c r="K17" s="68"/>
      <c r="L17" s="72"/>
      <c r="M17" s="2"/>
      <c r="N17" s="12"/>
      <c r="O17" s="220"/>
      <c r="P17" s="196">
        <v>54700030309</v>
      </c>
      <c r="Q17" s="196">
        <v>54700030309</v>
      </c>
      <c r="R17" s="120"/>
      <c r="S17" s="136">
        <f t="shared" si="0"/>
        <v>1650</v>
      </c>
      <c r="T17" s="136">
        <f t="shared" si="1"/>
        <v>0</v>
      </c>
      <c r="U17" s="136">
        <f t="shared" si="2"/>
        <v>0</v>
      </c>
      <c r="V17" s="136">
        <f t="shared" si="3"/>
        <v>0</v>
      </c>
      <c r="W17" s="136"/>
      <c r="X17" s="136"/>
      <c r="Y17" s="123"/>
      <c r="Z17" s="26">
        <f t="shared" si="4"/>
        <v>0.32999999999999996</v>
      </c>
      <c r="AA17" s="26">
        <f t="shared" si="5"/>
        <v>0</v>
      </c>
      <c r="AB17" s="26">
        <f t="shared" si="6"/>
        <v>0</v>
      </c>
      <c r="AC17" s="26">
        <f t="shared" si="7"/>
        <v>0</v>
      </c>
      <c r="AD17" s="26"/>
      <c r="AE17" s="26"/>
    </row>
    <row r="18" spans="1:31" x14ac:dyDescent="0.2">
      <c r="A18" s="52"/>
      <c r="B18" s="141"/>
      <c r="C18" s="138">
        <v>0.71</v>
      </c>
      <c r="D18" s="139">
        <v>0.74</v>
      </c>
      <c r="E18" s="132">
        <f t="shared" si="8"/>
        <v>3.0000000000000027E-2</v>
      </c>
      <c r="F18" s="2">
        <v>150</v>
      </c>
      <c r="G18" s="61" t="s">
        <v>21</v>
      </c>
      <c r="H18" s="10"/>
      <c r="I18" s="2"/>
      <c r="J18" s="2"/>
      <c r="K18" s="68"/>
      <c r="L18" s="72"/>
      <c r="M18" s="2"/>
      <c r="N18" s="12"/>
      <c r="O18" s="220"/>
      <c r="P18" s="196">
        <v>54700030309</v>
      </c>
      <c r="Q18" s="196">
        <v>54700030309</v>
      </c>
      <c r="R18" s="120"/>
      <c r="S18" s="136">
        <f t="shared" si="0"/>
        <v>0</v>
      </c>
      <c r="T18" s="136">
        <f t="shared" si="1"/>
        <v>150</v>
      </c>
      <c r="U18" s="136">
        <f t="shared" si="2"/>
        <v>0</v>
      </c>
      <c r="V18" s="136">
        <f t="shared" si="3"/>
        <v>0</v>
      </c>
      <c r="W18" s="136"/>
      <c r="X18" s="136"/>
      <c r="Y18" s="123"/>
      <c r="Z18" s="26">
        <f t="shared" si="4"/>
        <v>0</v>
      </c>
      <c r="AA18" s="26">
        <f t="shared" si="5"/>
        <v>3.0000000000000027E-2</v>
      </c>
      <c r="AB18" s="26">
        <f t="shared" si="6"/>
        <v>0</v>
      </c>
      <c r="AC18" s="26">
        <f t="shared" si="7"/>
        <v>0</v>
      </c>
      <c r="AD18" s="26"/>
      <c r="AE18" s="26"/>
    </row>
    <row r="19" spans="1:31" ht="25.5" x14ac:dyDescent="0.2">
      <c r="A19" s="38"/>
      <c r="B19" s="137"/>
      <c r="C19" s="138">
        <v>0.74</v>
      </c>
      <c r="D19" s="139">
        <v>0.747</v>
      </c>
      <c r="E19" s="132">
        <f t="shared" si="8"/>
        <v>7.0000000000000062E-3</v>
      </c>
      <c r="F19" s="121">
        <v>1792</v>
      </c>
      <c r="G19" s="61" t="s">
        <v>24</v>
      </c>
      <c r="H19" s="10" t="s">
        <v>95</v>
      </c>
      <c r="I19" s="2">
        <v>0.75800000000000001</v>
      </c>
      <c r="J19" s="2" t="s">
        <v>96</v>
      </c>
      <c r="K19" s="68">
        <v>31.1</v>
      </c>
      <c r="L19" s="72">
        <v>33</v>
      </c>
      <c r="M19" s="2"/>
      <c r="N19" s="12" t="s">
        <v>51</v>
      </c>
      <c r="O19" s="220"/>
      <c r="P19" s="196">
        <v>54700030309</v>
      </c>
      <c r="Q19" s="196">
        <v>54700030309</v>
      </c>
      <c r="R19" s="120"/>
      <c r="S19" s="136">
        <f t="shared" si="0"/>
        <v>1792</v>
      </c>
      <c r="T19" s="136">
        <f t="shared" si="1"/>
        <v>0</v>
      </c>
      <c r="U19" s="136">
        <f t="shared" si="2"/>
        <v>0</v>
      </c>
      <c r="V19" s="136">
        <f t="shared" si="3"/>
        <v>0</v>
      </c>
      <c r="W19" s="136"/>
      <c r="X19" s="136"/>
      <c r="Y19" s="123"/>
      <c r="Z19" s="26">
        <f t="shared" si="4"/>
        <v>7.0000000000000062E-3</v>
      </c>
      <c r="AA19" s="26">
        <f t="shared" si="5"/>
        <v>0</v>
      </c>
      <c r="AB19" s="26">
        <f t="shared" si="6"/>
        <v>0</v>
      </c>
      <c r="AC19" s="26">
        <f t="shared" si="7"/>
        <v>0</v>
      </c>
      <c r="AD19" s="26"/>
      <c r="AE19" s="26"/>
    </row>
    <row r="20" spans="1:31" ht="25.5" x14ac:dyDescent="0.2">
      <c r="A20" s="6">
        <v>3</v>
      </c>
      <c r="B20" s="142" t="s">
        <v>97</v>
      </c>
      <c r="C20" s="138">
        <v>0</v>
      </c>
      <c r="D20" s="139">
        <v>0.20399999999999999</v>
      </c>
      <c r="E20" s="132">
        <f t="shared" si="8"/>
        <v>0.20399999999999999</v>
      </c>
      <c r="F20" s="2">
        <v>1488</v>
      </c>
      <c r="G20" s="61" t="s">
        <v>24</v>
      </c>
      <c r="H20" s="10"/>
      <c r="I20" s="2"/>
      <c r="J20" s="2"/>
      <c r="K20" s="68"/>
      <c r="L20" s="72"/>
      <c r="M20" s="2"/>
      <c r="N20" s="12"/>
      <c r="O20" s="220"/>
      <c r="P20" s="196" t="s">
        <v>98</v>
      </c>
      <c r="Q20" s="196" t="s">
        <v>98</v>
      </c>
      <c r="R20" s="120"/>
      <c r="S20" s="136">
        <f t="shared" si="0"/>
        <v>1488</v>
      </c>
      <c r="T20" s="136">
        <f t="shared" si="1"/>
        <v>0</v>
      </c>
      <c r="U20" s="136">
        <f t="shared" si="2"/>
        <v>0</v>
      </c>
      <c r="V20" s="136">
        <f t="shared" si="3"/>
        <v>0</v>
      </c>
      <c r="W20" s="136"/>
      <c r="X20" s="136"/>
      <c r="Y20" s="123"/>
      <c r="Z20" s="26">
        <f t="shared" si="4"/>
        <v>0.20399999999999999</v>
      </c>
      <c r="AA20" s="26">
        <f t="shared" si="5"/>
        <v>0</v>
      </c>
      <c r="AB20" s="26">
        <f t="shared" si="6"/>
        <v>0</v>
      </c>
      <c r="AC20" s="26">
        <f t="shared" si="7"/>
        <v>0</v>
      </c>
      <c r="AD20" s="26"/>
      <c r="AE20" s="26"/>
    </row>
    <row r="21" spans="1:31" ht="25.5" customHeight="1" x14ac:dyDescent="0.2">
      <c r="A21" s="40">
        <v>4</v>
      </c>
      <c r="B21" s="140" t="s">
        <v>99</v>
      </c>
      <c r="C21" s="138">
        <v>0</v>
      </c>
      <c r="D21" s="139">
        <v>0.1</v>
      </c>
      <c r="E21" s="132">
        <f t="shared" si="8"/>
        <v>0.1</v>
      </c>
      <c r="F21" s="121">
        <v>600</v>
      </c>
      <c r="G21" s="61" t="s">
        <v>24</v>
      </c>
      <c r="H21" s="10"/>
      <c r="I21" s="2"/>
      <c r="J21" s="2"/>
      <c r="K21" s="68"/>
      <c r="L21" s="72"/>
      <c r="M21" s="2"/>
      <c r="N21" s="12"/>
      <c r="O21" s="220"/>
      <c r="P21" s="196">
        <v>54700030311</v>
      </c>
      <c r="Q21" s="196">
        <v>54700030311</v>
      </c>
      <c r="R21" s="120"/>
      <c r="S21" s="136">
        <f t="shared" si="0"/>
        <v>600</v>
      </c>
      <c r="T21" s="136">
        <f t="shared" si="1"/>
        <v>0</v>
      </c>
      <c r="U21" s="136">
        <f t="shared" si="2"/>
        <v>0</v>
      </c>
      <c r="V21" s="136">
        <f t="shared" si="3"/>
        <v>0</v>
      </c>
      <c r="W21" s="136"/>
      <c r="X21" s="136"/>
      <c r="Y21" s="123"/>
      <c r="Z21" s="26">
        <f t="shared" si="4"/>
        <v>0.1</v>
      </c>
      <c r="AA21" s="26">
        <f t="shared" si="5"/>
        <v>0</v>
      </c>
      <c r="AB21" s="26">
        <f t="shared" si="6"/>
        <v>0</v>
      </c>
      <c r="AC21" s="26">
        <f t="shared" si="7"/>
        <v>0</v>
      </c>
      <c r="AD21" s="26"/>
      <c r="AE21" s="26"/>
    </row>
    <row r="22" spans="1:31" x14ac:dyDescent="0.2">
      <c r="A22" s="38"/>
      <c r="B22" s="137"/>
      <c r="C22" s="138">
        <v>0.1</v>
      </c>
      <c r="D22" s="139">
        <v>1.266</v>
      </c>
      <c r="E22" s="132">
        <f t="shared" si="8"/>
        <v>1.1659999999999999</v>
      </c>
      <c r="F22" s="2">
        <v>4947</v>
      </c>
      <c r="G22" s="61" t="s">
        <v>21</v>
      </c>
      <c r="H22" s="10"/>
      <c r="I22" s="2"/>
      <c r="J22" s="2"/>
      <c r="K22" s="68"/>
      <c r="L22" s="72"/>
      <c r="M22" s="2"/>
      <c r="N22" s="12"/>
      <c r="O22" s="220"/>
      <c r="P22" s="196">
        <v>54700030352</v>
      </c>
      <c r="Q22" s="196">
        <v>54700030352</v>
      </c>
      <c r="R22" s="120"/>
      <c r="S22" s="136">
        <f t="shared" si="0"/>
        <v>0</v>
      </c>
      <c r="T22" s="136">
        <f t="shared" si="1"/>
        <v>4947</v>
      </c>
      <c r="U22" s="136">
        <f t="shared" si="2"/>
        <v>0</v>
      </c>
      <c r="V22" s="136">
        <f t="shared" si="3"/>
        <v>0</v>
      </c>
      <c r="W22" s="136"/>
      <c r="X22" s="136"/>
      <c r="Y22" s="123"/>
      <c r="Z22" s="26">
        <f t="shared" si="4"/>
        <v>0</v>
      </c>
      <c r="AA22" s="26">
        <f t="shared" si="5"/>
        <v>1.1659999999999999</v>
      </c>
      <c r="AB22" s="26">
        <f t="shared" si="6"/>
        <v>0</v>
      </c>
      <c r="AC22" s="26">
        <f t="shared" si="7"/>
        <v>0</v>
      </c>
      <c r="AD22" s="26"/>
      <c r="AE22" s="26"/>
    </row>
    <row r="23" spans="1:31" x14ac:dyDescent="0.2">
      <c r="A23" s="40">
        <v>5</v>
      </c>
      <c r="B23" s="140" t="s">
        <v>100</v>
      </c>
      <c r="C23" s="138">
        <v>0</v>
      </c>
      <c r="D23" s="139">
        <v>0.56999999999999995</v>
      </c>
      <c r="E23" s="132">
        <f t="shared" si="8"/>
        <v>0.56999999999999995</v>
      </c>
      <c r="F23" s="2">
        <v>1438</v>
      </c>
      <c r="G23" s="61" t="s">
        <v>21</v>
      </c>
      <c r="H23" s="10"/>
      <c r="I23" s="2"/>
      <c r="J23" s="2"/>
      <c r="K23" s="68"/>
      <c r="L23" s="72"/>
      <c r="M23" s="2"/>
      <c r="N23" s="12"/>
      <c r="O23" s="220"/>
      <c r="P23" s="196">
        <v>54700030306</v>
      </c>
      <c r="Q23" s="196">
        <v>54700030306</v>
      </c>
      <c r="R23" s="120"/>
      <c r="S23" s="136">
        <f t="shared" si="0"/>
        <v>0</v>
      </c>
      <c r="T23" s="136">
        <f t="shared" si="1"/>
        <v>1438</v>
      </c>
      <c r="U23" s="136">
        <f t="shared" si="2"/>
        <v>0</v>
      </c>
      <c r="V23" s="136">
        <f t="shared" si="3"/>
        <v>0</v>
      </c>
      <c r="W23" s="136"/>
      <c r="X23" s="136"/>
      <c r="Y23" s="123"/>
      <c r="Z23" s="26">
        <f t="shared" si="4"/>
        <v>0</v>
      </c>
      <c r="AA23" s="26">
        <f t="shared" si="5"/>
        <v>0.56999999999999995</v>
      </c>
      <c r="AB23" s="26">
        <f t="shared" si="6"/>
        <v>0</v>
      </c>
      <c r="AC23" s="26">
        <f t="shared" si="7"/>
        <v>0</v>
      </c>
      <c r="AD23" s="26"/>
      <c r="AE23" s="26"/>
    </row>
    <row r="24" spans="1:31" x14ac:dyDescent="0.2">
      <c r="A24" s="38"/>
      <c r="B24" s="137"/>
      <c r="C24" s="138">
        <v>0.55300000000000005</v>
      </c>
      <c r="D24" s="139">
        <v>0.623</v>
      </c>
      <c r="E24" s="132">
        <f t="shared" si="8"/>
        <v>6.9999999999999951E-2</v>
      </c>
      <c r="F24" s="2">
        <v>399</v>
      </c>
      <c r="G24" s="61" t="s">
        <v>24</v>
      </c>
      <c r="H24" s="10"/>
      <c r="I24" s="2"/>
      <c r="J24" s="2"/>
      <c r="K24" s="68"/>
      <c r="L24" s="72"/>
      <c r="M24" s="2"/>
      <c r="N24" s="12"/>
      <c r="O24" s="220"/>
      <c r="P24" s="196">
        <v>54700030306</v>
      </c>
      <c r="Q24" s="196">
        <v>54700030306</v>
      </c>
      <c r="R24" s="120"/>
      <c r="S24" s="136">
        <f t="shared" si="0"/>
        <v>399</v>
      </c>
      <c r="T24" s="136">
        <f t="shared" si="1"/>
        <v>0</v>
      </c>
      <c r="U24" s="136">
        <f t="shared" si="2"/>
        <v>0</v>
      </c>
      <c r="V24" s="136">
        <f t="shared" si="3"/>
        <v>0</v>
      </c>
      <c r="W24" s="136"/>
      <c r="X24" s="136"/>
      <c r="Y24" s="123"/>
      <c r="Z24" s="26">
        <f t="shared" si="4"/>
        <v>6.9999999999999951E-2</v>
      </c>
      <c r="AA24" s="26">
        <f t="shared" si="5"/>
        <v>0</v>
      </c>
      <c r="AB24" s="26">
        <f t="shared" si="6"/>
        <v>0</v>
      </c>
      <c r="AC24" s="26">
        <f t="shared" si="7"/>
        <v>0</v>
      </c>
      <c r="AD24" s="26"/>
      <c r="AE24" s="26"/>
    </row>
    <row r="25" spans="1:31" x14ac:dyDescent="0.2">
      <c r="A25" s="103">
        <v>6</v>
      </c>
      <c r="B25" s="140" t="s">
        <v>101</v>
      </c>
      <c r="C25" s="138">
        <v>0</v>
      </c>
      <c r="D25" s="139">
        <v>0.05</v>
      </c>
      <c r="E25" s="132">
        <f t="shared" si="8"/>
        <v>0.05</v>
      </c>
      <c r="F25" s="2">
        <v>220</v>
      </c>
      <c r="G25" s="61" t="s">
        <v>24</v>
      </c>
      <c r="H25" s="10"/>
      <c r="I25" s="2"/>
      <c r="J25" s="2"/>
      <c r="K25" s="68"/>
      <c r="L25" s="72"/>
      <c r="M25" s="2"/>
      <c r="N25" s="12"/>
      <c r="O25" s="220"/>
      <c r="P25" s="228">
        <v>54700030336</v>
      </c>
      <c r="Q25" s="228">
        <v>54700030336</v>
      </c>
      <c r="R25" s="120"/>
      <c r="S25" s="136">
        <f t="shared" si="0"/>
        <v>220</v>
      </c>
      <c r="T25" s="136">
        <f t="shared" si="1"/>
        <v>0</v>
      </c>
      <c r="U25" s="136">
        <f t="shared" si="2"/>
        <v>0</v>
      </c>
      <c r="V25" s="136">
        <f t="shared" si="3"/>
        <v>0</v>
      </c>
      <c r="W25" s="136"/>
      <c r="X25" s="136"/>
      <c r="Y25" s="123"/>
      <c r="Z25" s="26">
        <f t="shared" si="4"/>
        <v>0.05</v>
      </c>
      <c r="AA25" s="26">
        <f t="shared" si="5"/>
        <v>0</v>
      </c>
      <c r="AB25" s="26">
        <f t="shared" si="6"/>
        <v>0</v>
      </c>
      <c r="AC25" s="26">
        <f t="shared" si="7"/>
        <v>0</v>
      </c>
      <c r="AD25" s="26"/>
      <c r="AE25" s="26"/>
    </row>
    <row r="26" spans="1:31" ht="51" x14ac:dyDescent="0.2">
      <c r="A26" s="38"/>
      <c r="B26" s="137"/>
      <c r="C26" s="138">
        <v>0.05</v>
      </c>
      <c r="D26" s="139">
        <v>0.14000000000000001</v>
      </c>
      <c r="E26" s="132">
        <f t="shared" si="8"/>
        <v>9.0000000000000011E-2</v>
      </c>
      <c r="F26" s="2">
        <v>315</v>
      </c>
      <c r="G26" s="61" t="s">
        <v>23</v>
      </c>
      <c r="H26" s="10"/>
      <c r="I26" s="2"/>
      <c r="J26" s="2"/>
      <c r="K26" s="68"/>
      <c r="L26" s="72"/>
      <c r="M26" s="2"/>
      <c r="N26" s="12"/>
      <c r="O26" s="220"/>
      <c r="P26" s="196" t="s">
        <v>127</v>
      </c>
      <c r="Q26" s="196" t="s">
        <v>127</v>
      </c>
      <c r="R26" s="120"/>
      <c r="S26" s="136">
        <f t="shared" si="0"/>
        <v>0</v>
      </c>
      <c r="T26" s="136">
        <f t="shared" si="1"/>
        <v>0</v>
      </c>
      <c r="U26" s="136">
        <f t="shared" si="2"/>
        <v>0</v>
      </c>
      <c r="V26" s="136">
        <f t="shared" si="3"/>
        <v>315</v>
      </c>
      <c r="W26" s="136"/>
      <c r="X26" s="136"/>
      <c r="Y26" s="123"/>
      <c r="Z26" s="26">
        <f t="shared" si="4"/>
        <v>0</v>
      </c>
      <c r="AA26" s="26">
        <f t="shared" si="5"/>
        <v>0</v>
      </c>
      <c r="AB26" s="26">
        <f t="shared" si="6"/>
        <v>0</v>
      </c>
      <c r="AC26" s="26">
        <f t="shared" si="7"/>
        <v>9.0000000000000011E-2</v>
      </c>
      <c r="AD26" s="26"/>
      <c r="AE26" s="26"/>
    </row>
    <row r="27" spans="1:31" ht="25.5" x14ac:dyDescent="0.2">
      <c r="A27" s="46">
        <v>7</v>
      </c>
      <c r="B27" s="142" t="s">
        <v>102</v>
      </c>
      <c r="C27" s="138">
        <v>0</v>
      </c>
      <c r="D27" s="139">
        <v>0.16</v>
      </c>
      <c r="E27" s="132">
        <f t="shared" si="8"/>
        <v>0.16</v>
      </c>
      <c r="F27" s="2">
        <v>816</v>
      </c>
      <c r="G27" s="61" t="s">
        <v>24</v>
      </c>
      <c r="H27" s="10"/>
      <c r="I27" s="2"/>
      <c r="J27" s="2"/>
      <c r="K27" s="68"/>
      <c r="L27" s="72"/>
      <c r="M27" s="2"/>
      <c r="N27" s="12"/>
      <c r="O27" s="220"/>
      <c r="P27" s="196" t="s">
        <v>103</v>
      </c>
      <c r="Q27" s="196" t="s">
        <v>103</v>
      </c>
      <c r="R27" s="120"/>
      <c r="S27" s="136">
        <f t="shared" si="0"/>
        <v>816</v>
      </c>
      <c r="T27" s="136">
        <f t="shared" si="1"/>
        <v>0</v>
      </c>
      <c r="U27" s="136">
        <f t="shared" si="2"/>
        <v>0</v>
      </c>
      <c r="V27" s="136">
        <f t="shared" si="3"/>
        <v>0</v>
      </c>
      <c r="W27" s="136"/>
      <c r="X27" s="136"/>
      <c r="Y27" s="123"/>
      <c r="Z27" s="26">
        <f t="shared" si="4"/>
        <v>0.16</v>
      </c>
      <c r="AA27" s="26">
        <f t="shared" si="5"/>
        <v>0</v>
      </c>
      <c r="AB27" s="26">
        <f t="shared" si="6"/>
        <v>0</v>
      </c>
      <c r="AC27" s="26">
        <f t="shared" si="7"/>
        <v>0</v>
      </c>
      <c r="AD27" s="26"/>
      <c r="AE27" s="26"/>
    </row>
    <row r="28" spans="1:31" ht="25.5" customHeight="1" x14ac:dyDescent="0.2">
      <c r="A28" s="40">
        <v>8</v>
      </c>
      <c r="B28" s="140" t="s">
        <v>104</v>
      </c>
      <c r="C28" s="138">
        <v>0</v>
      </c>
      <c r="D28" s="139">
        <v>0.06</v>
      </c>
      <c r="E28" s="132">
        <f t="shared" si="8"/>
        <v>0.06</v>
      </c>
      <c r="F28" s="2">
        <v>300</v>
      </c>
      <c r="G28" s="61" t="s">
        <v>24</v>
      </c>
      <c r="H28" s="10"/>
      <c r="I28" s="2"/>
      <c r="J28" s="2"/>
      <c r="K28" s="68"/>
      <c r="L28" s="72"/>
      <c r="M28" s="2"/>
      <c r="N28" s="12"/>
      <c r="O28" s="220"/>
      <c r="P28" s="196">
        <v>54700030314</v>
      </c>
      <c r="Q28" s="196">
        <v>54700030384</v>
      </c>
      <c r="R28" s="120"/>
      <c r="S28" s="136">
        <f t="shared" si="0"/>
        <v>300</v>
      </c>
      <c r="T28" s="136">
        <f t="shared" si="1"/>
        <v>0</v>
      </c>
      <c r="U28" s="136">
        <f t="shared" si="2"/>
        <v>0</v>
      </c>
      <c r="V28" s="136">
        <f t="shared" si="3"/>
        <v>0</v>
      </c>
      <c r="W28" s="136"/>
      <c r="X28" s="136"/>
      <c r="Y28" s="123"/>
      <c r="Z28" s="26">
        <f t="shared" si="4"/>
        <v>0.06</v>
      </c>
      <c r="AA28" s="26">
        <f t="shared" si="5"/>
        <v>0</v>
      </c>
      <c r="AB28" s="26">
        <f t="shared" si="6"/>
        <v>0</v>
      </c>
      <c r="AC28" s="26">
        <f t="shared" si="7"/>
        <v>0</v>
      </c>
      <c r="AD28" s="26"/>
      <c r="AE28" s="26"/>
    </row>
    <row r="29" spans="1:31" x14ac:dyDescent="0.2">
      <c r="A29" s="38"/>
      <c r="B29" s="137"/>
      <c r="C29" s="138">
        <v>0.06</v>
      </c>
      <c r="D29" s="139">
        <v>1.1879999999999999</v>
      </c>
      <c r="E29" s="132">
        <f t="shared" si="8"/>
        <v>1.1279999999999999</v>
      </c>
      <c r="F29" s="2">
        <v>5640</v>
      </c>
      <c r="G29" s="61" t="s">
        <v>21</v>
      </c>
      <c r="H29" s="10"/>
      <c r="I29" s="2"/>
      <c r="J29" s="2"/>
      <c r="K29" s="68"/>
      <c r="L29" s="72"/>
      <c r="M29" s="2"/>
      <c r="N29" s="12"/>
      <c r="O29" s="220"/>
      <c r="P29" s="196">
        <v>54700030314</v>
      </c>
      <c r="Q29" s="196">
        <v>54700030384</v>
      </c>
      <c r="R29" s="120"/>
      <c r="S29" s="136">
        <f t="shared" si="0"/>
        <v>0</v>
      </c>
      <c r="T29" s="136">
        <f t="shared" si="1"/>
        <v>5640</v>
      </c>
      <c r="U29" s="136">
        <f t="shared" si="2"/>
        <v>0</v>
      </c>
      <c r="V29" s="136">
        <f t="shared" si="3"/>
        <v>0</v>
      </c>
      <c r="W29" s="136"/>
      <c r="X29" s="136"/>
      <c r="Y29" s="123"/>
      <c r="Z29" s="26">
        <f t="shared" si="4"/>
        <v>0</v>
      </c>
      <c r="AA29" s="26">
        <f t="shared" si="5"/>
        <v>1.1279999999999999</v>
      </c>
      <c r="AB29" s="26">
        <f t="shared" si="6"/>
        <v>0</v>
      </c>
      <c r="AC29" s="26">
        <f t="shared" si="7"/>
        <v>0</v>
      </c>
      <c r="AD29" s="26"/>
      <c r="AE29" s="26"/>
    </row>
    <row r="30" spans="1:31" x14ac:dyDescent="0.2">
      <c r="A30" s="112">
        <v>9</v>
      </c>
      <c r="B30" s="140" t="s">
        <v>105</v>
      </c>
      <c r="C30" s="138">
        <v>0</v>
      </c>
      <c r="D30" s="139">
        <v>0.12</v>
      </c>
      <c r="E30" s="132">
        <f t="shared" si="8"/>
        <v>0.12</v>
      </c>
      <c r="F30" s="2">
        <v>360</v>
      </c>
      <c r="G30" s="61" t="s">
        <v>21</v>
      </c>
      <c r="H30" s="10"/>
      <c r="I30" s="2"/>
      <c r="J30" s="2"/>
      <c r="K30" s="68"/>
      <c r="L30" s="72"/>
      <c r="M30" s="2"/>
      <c r="N30" s="12"/>
      <c r="O30" s="220"/>
      <c r="P30" s="196">
        <v>54700030312</v>
      </c>
      <c r="Q30" s="196">
        <v>54700030312</v>
      </c>
      <c r="R30" s="120"/>
      <c r="S30" s="136">
        <f t="shared" si="0"/>
        <v>0</v>
      </c>
      <c r="T30" s="136">
        <f t="shared" si="1"/>
        <v>360</v>
      </c>
      <c r="U30" s="136">
        <f t="shared" si="2"/>
        <v>0</v>
      </c>
      <c r="V30" s="136">
        <f t="shared" si="3"/>
        <v>0</v>
      </c>
      <c r="W30" s="136"/>
      <c r="X30" s="136"/>
      <c r="Y30" s="123"/>
      <c r="Z30" s="26">
        <f t="shared" si="4"/>
        <v>0</v>
      </c>
      <c r="AA30" s="26">
        <f t="shared" si="5"/>
        <v>0.12</v>
      </c>
      <c r="AB30" s="26">
        <f t="shared" si="6"/>
        <v>0</v>
      </c>
      <c r="AC30" s="26">
        <f t="shared" si="7"/>
        <v>0</v>
      </c>
      <c r="AD30" s="26"/>
      <c r="AE30" s="26"/>
    </row>
    <row r="31" spans="1:31" x14ac:dyDescent="0.2">
      <c r="A31" s="38"/>
      <c r="B31" s="137"/>
      <c r="C31" s="138">
        <v>0.12</v>
      </c>
      <c r="D31" s="139">
        <v>0.14000000000000001</v>
      </c>
      <c r="E31" s="132">
        <f t="shared" si="8"/>
        <v>2.0000000000000018E-2</v>
      </c>
      <c r="F31" s="2">
        <v>360</v>
      </c>
      <c r="G31" s="61" t="s">
        <v>23</v>
      </c>
      <c r="H31" s="10"/>
      <c r="I31" s="2"/>
      <c r="J31" s="2"/>
      <c r="K31" s="68"/>
      <c r="L31" s="72"/>
      <c r="M31" s="2"/>
      <c r="N31" s="12"/>
      <c r="O31" s="220"/>
      <c r="P31" s="196">
        <v>54700030312</v>
      </c>
      <c r="Q31" s="196">
        <v>54700030312</v>
      </c>
      <c r="R31" s="120"/>
      <c r="S31" s="136">
        <f t="shared" si="0"/>
        <v>0</v>
      </c>
      <c r="T31" s="136">
        <f t="shared" si="1"/>
        <v>0</v>
      </c>
      <c r="U31" s="136">
        <f t="shared" si="2"/>
        <v>0</v>
      </c>
      <c r="V31" s="136">
        <f t="shared" si="3"/>
        <v>360</v>
      </c>
      <c r="W31" s="136"/>
      <c r="X31" s="136"/>
      <c r="Y31" s="123"/>
      <c r="Z31" s="26">
        <f t="shared" si="4"/>
        <v>0</v>
      </c>
      <c r="AA31" s="26">
        <f t="shared" si="5"/>
        <v>0</v>
      </c>
      <c r="AB31" s="26">
        <f t="shared" si="6"/>
        <v>0</v>
      </c>
      <c r="AC31" s="26">
        <f t="shared" si="7"/>
        <v>2.0000000000000018E-2</v>
      </c>
      <c r="AD31" s="26"/>
      <c r="AE31" s="26"/>
    </row>
    <row r="32" spans="1:31" x14ac:dyDescent="0.2">
      <c r="A32" s="2">
        <v>10</v>
      </c>
      <c r="B32" s="140" t="s">
        <v>106</v>
      </c>
      <c r="C32" s="138">
        <v>0</v>
      </c>
      <c r="D32" s="139">
        <v>0.27800000000000002</v>
      </c>
      <c r="E32" s="132">
        <f t="shared" si="8"/>
        <v>0.27800000000000002</v>
      </c>
      <c r="F32" s="121">
        <v>1390</v>
      </c>
      <c r="G32" s="61" t="s">
        <v>24</v>
      </c>
      <c r="H32" s="10"/>
      <c r="I32" s="2"/>
      <c r="J32" s="2"/>
      <c r="K32" s="68"/>
      <c r="L32" s="72"/>
      <c r="M32" s="2"/>
      <c r="N32" s="12"/>
      <c r="O32" s="220"/>
      <c r="P32" s="196">
        <v>54700030381</v>
      </c>
      <c r="Q32" s="196">
        <v>54700030381</v>
      </c>
      <c r="R32" s="120"/>
      <c r="S32" s="136">
        <f t="shared" si="0"/>
        <v>1390</v>
      </c>
      <c r="T32" s="136">
        <f t="shared" si="1"/>
        <v>0</v>
      </c>
      <c r="U32" s="136">
        <f t="shared" si="2"/>
        <v>0</v>
      </c>
      <c r="V32" s="136">
        <f t="shared" si="3"/>
        <v>0</v>
      </c>
      <c r="W32" s="136"/>
      <c r="X32" s="136"/>
      <c r="Y32" s="123"/>
      <c r="Z32" s="26">
        <f t="shared" si="4"/>
        <v>0.27800000000000002</v>
      </c>
      <c r="AA32" s="26">
        <f t="shared" si="5"/>
        <v>0</v>
      </c>
      <c r="AB32" s="26">
        <f t="shared" si="6"/>
        <v>0</v>
      </c>
      <c r="AC32" s="26">
        <f t="shared" si="7"/>
        <v>0</v>
      </c>
      <c r="AD32" s="26"/>
      <c r="AE32" s="26"/>
    </row>
    <row r="33" spans="1:31" x14ac:dyDescent="0.2">
      <c r="A33" s="2">
        <v>11</v>
      </c>
      <c r="B33" s="140" t="s">
        <v>107</v>
      </c>
      <c r="C33" s="143">
        <v>0</v>
      </c>
      <c r="D33" s="146">
        <v>0.63800000000000001</v>
      </c>
      <c r="E33" s="144">
        <f t="shared" si="8"/>
        <v>0.63800000000000001</v>
      </c>
      <c r="F33" s="94">
        <v>2233</v>
      </c>
      <c r="G33" s="145" t="s">
        <v>23</v>
      </c>
      <c r="H33" s="93"/>
      <c r="I33" s="94"/>
      <c r="J33" s="94"/>
      <c r="K33" s="95"/>
      <c r="L33" s="96"/>
      <c r="M33" s="94"/>
      <c r="N33" s="92"/>
      <c r="O33" s="221"/>
      <c r="P33" s="103">
        <v>54700030342</v>
      </c>
      <c r="Q33" s="103">
        <v>54700030342</v>
      </c>
      <c r="R33" s="120"/>
      <c r="S33" s="136">
        <f t="shared" si="0"/>
        <v>0</v>
      </c>
      <c r="T33" s="136">
        <f t="shared" si="1"/>
        <v>0</v>
      </c>
      <c r="U33" s="136">
        <f t="shared" si="2"/>
        <v>0</v>
      </c>
      <c r="V33" s="136">
        <f t="shared" si="3"/>
        <v>2233</v>
      </c>
      <c r="W33" s="136"/>
      <c r="X33" s="136"/>
      <c r="Y33" s="123"/>
      <c r="Z33" s="26">
        <f t="shared" si="4"/>
        <v>0</v>
      </c>
      <c r="AA33" s="26">
        <f t="shared" si="5"/>
        <v>0</v>
      </c>
      <c r="AB33" s="26">
        <f t="shared" si="6"/>
        <v>0</v>
      </c>
      <c r="AC33" s="26">
        <f t="shared" si="7"/>
        <v>0.63800000000000001</v>
      </c>
      <c r="AD33" s="26"/>
      <c r="AE33" s="26"/>
    </row>
    <row r="34" spans="1:31" ht="13.5" thickBot="1" x14ac:dyDescent="0.25">
      <c r="A34" s="31"/>
      <c r="B34" s="147"/>
      <c r="C34" s="148"/>
      <c r="D34" s="149"/>
      <c r="E34" s="149"/>
      <c r="F34" s="147"/>
      <c r="G34" s="150"/>
      <c r="H34" s="151"/>
      <c r="I34" s="147"/>
      <c r="J34" s="147"/>
      <c r="K34" s="152"/>
      <c r="L34" s="153"/>
      <c r="M34" s="147"/>
      <c r="N34" s="154"/>
      <c r="O34" s="222"/>
      <c r="P34" s="226"/>
      <c r="Q34" s="223"/>
      <c r="R34" s="120"/>
      <c r="S34" s="136">
        <f t="shared" si="0"/>
        <v>0</v>
      </c>
      <c r="T34" s="136">
        <f t="shared" si="1"/>
        <v>0</v>
      </c>
      <c r="U34" s="136">
        <f t="shared" si="2"/>
        <v>0</v>
      </c>
      <c r="V34" s="136">
        <f t="shared" si="3"/>
        <v>0</v>
      </c>
      <c r="W34" s="136"/>
      <c r="X34" s="136"/>
      <c r="Y34" s="120"/>
      <c r="Z34" s="26">
        <f t="shared" si="4"/>
        <v>0</v>
      </c>
      <c r="AA34" s="26">
        <f t="shared" si="5"/>
        <v>0</v>
      </c>
      <c r="AB34" s="26">
        <f t="shared" si="6"/>
        <v>0</v>
      </c>
      <c r="AC34" s="26">
        <f t="shared" si="7"/>
        <v>0</v>
      </c>
      <c r="AD34" s="26"/>
      <c r="AE34" s="26"/>
    </row>
    <row r="35" spans="1:31" ht="14.25" thickTop="1" thickBot="1" x14ac:dyDescent="0.25">
      <c r="A35" s="80">
        <f>COUNTA(A13:A34)</f>
        <v>11</v>
      </c>
      <c r="B35" s="19" t="s">
        <v>26</v>
      </c>
      <c r="C35" s="120"/>
      <c r="D35" s="120"/>
      <c r="E35" s="155">
        <f>SUM(E13:E34)</f>
        <v>6.8510000000000009</v>
      </c>
      <c r="F35" s="86">
        <f>SUM(F13:F34)</f>
        <v>34447</v>
      </c>
      <c r="G35" s="19"/>
      <c r="H35" s="80">
        <f>COUNTA(H13:H34)</f>
        <v>1</v>
      </c>
      <c r="I35" s="21"/>
      <c r="J35" s="21"/>
      <c r="K35" s="84">
        <f>SUM(K13:K34)</f>
        <v>31.1</v>
      </c>
      <c r="L35" s="86">
        <f>SUM(L13:L34)</f>
        <v>33</v>
      </c>
      <c r="M35" s="120"/>
      <c r="N35" s="120"/>
      <c r="O35" s="192"/>
      <c r="P35" s="120"/>
      <c r="Q35" s="192"/>
      <c r="R35" s="120"/>
      <c r="S35" s="156">
        <f t="shared" ref="S35:X35" si="9">SUM(S13:S34)</f>
        <v>13249</v>
      </c>
      <c r="T35" s="156">
        <f t="shared" si="9"/>
        <v>18290</v>
      </c>
      <c r="U35" s="156">
        <f t="shared" si="9"/>
        <v>0</v>
      </c>
      <c r="V35" s="156">
        <f t="shared" si="9"/>
        <v>2908</v>
      </c>
      <c r="W35" s="156">
        <f t="shared" si="9"/>
        <v>0</v>
      </c>
      <c r="X35" s="156">
        <f t="shared" si="9"/>
        <v>0</v>
      </c>
      <c r="Y35" s="120"/>
      <c r="Z35" s="157">
        <f t="shared" ref="Z35:AE35" si="10">SUM(Z13:Z34)</f>
        <v>2.0490000000000004</v>
      </c>
      <c r="AA35" s="157">
        <f t="shared" si="10"/>
        <v>4.0539999999999994</v>
      </c>
      <c r="AB35" s="157">
        <f t="shared" si="10"/>
        <v>0</v>
      </c>
      <c r="AC35" s="157">
        <f t="shared" si="10"/>
        <v>0.748</v>
      </c>
      <c r="AD35" s="157">
        <f t="shared" si="10"/>
        <v>0</v>
      </c>
      <c r="AE35" s="157">
        <f t="shared" si="10"/>
        <v>0</v>
      </c>
    </row>
    <row r="36" spans="1:31" x14ac:dyDescent="0.2">
      <c r="A36" s="22" t="s">
        <v>19</v>
      </c>
      <c r="B36" s="22" t="s">
        <v>20</v>
      </c>
      <c r="C36" s="120"/>
      <c r="D36" s="120"/>
      <c r="E36" s="132">
        <f>Z35</f>
        <v>2.0490000000000004</v>
      </c>
      <c r="F36" s="135">
        <f>S35</f>
        <v>13249</v>
      </c>
      <c r="G36" s="21"/>
      <c r="H36" s="22" t="s">
        <v>19</v>
      </c>
      <c r="I36" s="21"/>
      <c r="J36" s="21"/>
      <c r="K36" s="21"/>
      <c r="L36" s="120"/>
      <c r="M36" s="120"/>
      <c r="N36" s="120"/>
      <c r="O36" s="192"/>
      <c r="P36" s="120"/>
      <c r="Q36" s="192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</row>
    <row r="37" spans="1:31" x14ac:dyDescent="0.2">
      <c r="A37" s="22"/>
      <c r="B37" s="22" t="s">
        <v>21</v>
      </c>
      <c r="C37" s="120"/>
      <c r="D37" s="120"/>
      <c r="E37" s="132">
        <f>AA35</f>
        <v>4.0539999999999994</v>
      </c>
      <c r="F37" s="135">
        <f>T35</f>
        <v>18290</v>
      </c>
      <c r="G37" s="21"/>
      <c r="H37" s="21"/>
      <c r="I37" s="21"/>
      <c r="J37" s="21"/>
      <c r="K37" s="21"/>
      <c r="L37" s="120"/>
      <c r="M37" s="120"/>
      <c r="N37" s="120"/>
      <c r="O37" s="192"/>
      <c r="P37" s="120"/>
      <c r="Q37" s="192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</row>
    <row r="38" spans="1:31" x14ac:dyDescent="0.2">
      <c r="A38" s="22"/>
      <c r="B38" s="22" t="s">
        <v>22</v>
      </c>
      <c r="C38" s="120"/>
      <c r="D38" s="120"/>
      <c r="E38" s="132">
        <f>AB35</f>
        <v>0</v>
      </c>
      <c r="F38" s="135">
        <f>U35</f>
        <v>0</v>
      </c>
      <c r="G38" s="22"/>
      <c r="H38" s="22"/>
      <c r="I38" s="22"/>
      <c r="J38" s="22"/>
      <c r="K38" s="22"/>
      <c r="L38" s="120"/>
      <c r="M38" s="120"/>
      <c r="N38" s="120"/>
      <c r="O38" s="192"/>
      <c r="P38" s="120"/>
      <c r="Q38" s="192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</row>
    <row r="39" spans="1:31" x14ac:dyDescent="0.2">
      <c r="A39" s="120"/>
      <c r="B39" s="120" t="s">
        <v>23</v>
      </c>
      <c r="C39" s="120"/>
      <c r="D39" s="120"/>
      <c r="E39" s="132">
        <f>AC35</f>
        <v>0.748</v>
      </c>
      <c r="F39" s="158">
        <f>V35</f>
        <v>2908</v>
      </c>
      <c r="G39" s="120"/>
      <c r="H39" s="120"/>
      <c r="I39" s="120"/>
      <c r="J39" s="120"/>
      <c r="K39" s="120"/>
      <c r="L39" s="120"/>
      <c r="M39" s="120"/>
      <c r="N39" s="120"/>
      <c r="O39" s="192"/>
      <c r="P39" s="120"/>
      <c r="Q39" s="192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</row>
    <row r="40" spans="1:31" x14ac:dyDescent="0.2">
      <c r="A40" s="120"/>
      <c r="B40" s="120"/>
      <c r="C40" s="120"/>
      <c r="D40" s="120"/>
      <c r="E40" s="159"/>
      <c r="F40" s="159"/>
      <c r="G40" s="120"/>
      <c r="H40" s="120"/>
      <c r="I40" s="120"/>
      <c r="J40" s="120"/>
      <c r="K40" s="120"/>
      <c r="L40" s="120"/>
      <c r="M40" s="120"/>
      <c r="N40" s="120"/>
      <c r="O40" s="192"/>
      <c r="P40" s="120"/>
      <c r="Q40" s="192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</row>
    <row r="41" spans="1:31" x14ac:dyDescent="0.2">
      <c r="A41" s="120"/>
      <c r="B41" s="120"/>
      <c r="C41" s="120"/>
      <c r="D41" s="120"/>
      <c r="E41" s="159"/>
      <c r="F41" s="159"/>
      <c r="G41" s="120"/>
      <c r="H41" s="120"/>
      <c r="I41" s="120"/>
      <c r="J41" s="120"/>
      <c r="K41" s="120"/>
      <c r="L41" s="120"/>
      <c r="M41" s="120"/>
      <c r="N41" s="120"/>
      <c r="O41" s="192"/>
      <c r="P41" s="120"/>
      <c r="Q41" s="192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</row>
    <row r="42" spans="1:31" x14ac:dyDescent="0.2">
      <c r="A42" s="120"/>
      <c r="B42" s="120"/>
      <c r="C42" s="120"/>
      <c r="D42" s="160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90"/>
      <c r="P42" s="119"/>
      <c r="Q42" s="190"/>
      <c r="R42" s="119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</row>
    <row r="43" spans="1:31" x14ac:dyDescent="0.2">
      <c r="A43" s="120"/>
      <c r="B43" s="120"/>
      <c r="C43" s="120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90"/>
      <c r="P43" s="119"/>
      <c r="Q43" s="190"/>
      <c r="R43" s="119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</row>
    <row r="44" spans="1:31" x14ac:dyDescent="0.2">
      <c r="A44" s="120"/>
      <c r="B44" s="120"/>
      <c r="C44" s="120"/>
      <c r="D44" s="120"/>
      <c r="E44" s="159"/>
      <c r="F44" s="159"/>
      <c r="G44" s="120"/>
      <c r="H44" s="120"/>
      <c r="I44" s="120"/>
      <c r="J44" s="120"/>
      <c r="K44" s="120"/>
      <c r="L44" s="120"/>
      <c r="M44" s="120"/>
      <c r="N44" s="120"/>
      <c r="O44" s="192"/>
      <c r="P44" s="120"/>
      <c r="Q44" s="192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</row>
    <row r="45" spans="1:31" ht="14.25" x14ac:dyDescent="0.2">
      <c r="A45" s="288" t="s">
        <v>86</v>
      </c>
      <c r="B45" s="288"/>
      <c r="C45" s="288"/>
      <c r="D45" s="288"/>
      <c r="E45" s="288"/>
      <c r="F45" s="288"/>
      <c r="G45" s="288"/>
      <c r="H45" s="288"/>
      <c r="I45" s="288"/>
      <c r="J45" s="288"/>
      <c r="K45" s="288"/>
      <c r="L45" s="288"/>
      <c r="M45" s="288"/>
      <c r="N45" s="288"/>
      <c r="O45" s="288"/>
      <c r="P45" s="288"/>
      <c r="Q45" s="189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</row>
    <row r="46" spans="1:31" ht="14.25" x14ac:dyDescent="0.2">
      <c r="A46" s="288" t="s">
        <v>109</v>
      </c>
      <c r="B46" s="288"/>
      <c r="C46" s="288"/>
      <c r="D46" s="288"/>
      <c r="E46" s="288"/>
      <c r="F46" s="288"/>
      <c r="G46" s="288"/>
      <c r="H46" s="288"/>
      <c r="I46" s="288"/>
      <c r="J46" s="288"/>
      <c r="K46" s="288"/>
      <c r="L46" s="288"/>
      <c r="M46" s="288"/>
      <c r="N46" s="288"/>
      <c r="O46" s="288"/>
      <c r="P46" s="288"/>
      <c r="Q46" s="189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</row>
    <row r="47" spans="1:31" ht="13.5" thickBot="1" x14ac:dyDescent="0.25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92"/>
      <c r="P47" s="120"/>
      <c r="Q47" s="192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</row>
    <row r="48" spans="1:31" ht="14.25" customHeight="1" thickTop="1" thickBot="1" x14ac:dyDescent="0.25">
      <c r="A48" s="321" t="s">
        <v>1</v>
      </c>
      <c r="B48" s="272" t="s">
        <v>88</v>
      </c>
      <c r="C48" s="310" t="s">
        <v>89</v>
      </c>
      <c r="D48" s="311"/>
      <c r="E48" s="311"/>
      <c r="F48" s="311"/>
      <c r="G48" s="311"/>
      <c r="H48" s="311"/>
      <c r="I48" s="311"/>
      <c r="J48" s="311"/>
      <c r="K48" s="311"/>
      <c r="L48" s="311"/>
      <c r="M48" s="311"/>
      <c r="N48" s="311"/>
      <c r="O48" s="311"/>
      <c r="P48" s="261" t="s">
        <v>126</v>
      </c>
      <c r="Q48" s="262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</row>
    <row r="49" spans="1:31" ht="13.5" customHeight="1" thickTop="1" x14ac:dyDescent="0.2">
      <c r="A49" s="317"/>
      <c r="B49" s="273"/>
      <c r="C49" s="321" t="s">
        <v>90</v>
      </c>
      <c r="D49" s="322"/>
      <c r="E49" s="322"/>
      <c r="F49" s="322"/>
      <c r="G49" s="323"/>
      <c r="H49" s="321" t="s">
        <v>6</v>
      </c>
      <c r="I49" s="322"/>
      <c r="J49" s="322"/>
      <c r="K49" s="322"/>
      <c r="L49" s="322"/>
      <c r="M49" s="322"/>
      <c r="N49" s="323"/>
      <c r="O49" s="312" t="s">
        <v>124</v>
      </c>
      <c r="P49" s="263"/>
      <c r="Q49" s="264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</row>
    <row r="50" spans="1:31" ht="12.75" customHeight="1" x14ac:dyDescent="0.2">
      <c r="A50" s="317"/>
      <c r="B50" s="273"/>
      <c r="C50" s="317" t="s">
        <v>7</v>
      </c>
      <c r="D50" s="308"/>
      <c r="E50" s="308" t="s">
        <v>8</v>
      </c>
      <c r="F50" s="308" t="s">
        <v>13</v>
      </c>
      <c r="G50" s="315" t="s">
        <v>9</v>
      </c>
      <c r="H50" s="317" t="s">
        <v>10</v>
      </c>
      <c r="I50" s="308" t="s">
        <v>11</v>
      </c>
      <c r="J50" s="308"/>
      <c r="K50" s="308" t="s">
        <v>12</v>
      </c>
      <c r="L50" s="308" t="s">
        <v>13</v>
      </c>
      <c r="M50" s="308" t="s">
        <v>14</v>
      </c>
      <c r="N50" s="315" t="s">
        <v>15</v>
      </c>
      <c r="O50" s="313"/>
      <c r="P50" s="265"/>
      <c r="Q50" s="266"/>
      <c r="R50" s="120"/>
      <c r="S50" s="120"/>
      <c r="T50" s="120"/>
      <c r="U50" s="120"/>
      <c r="V50" s="120"/>
      <c r="W50" s="120"/>
      <c r="X50" s="120"/>
      <c r="Y50" s="123"/>
      <c r="Z50" s="120"/>
      <c r="AA50" s="120"/>
      <c r="AB50" s="120"/>
      <c r="AC50" s="120"/>
      <c r="AD50" s="120"/>
      <c r="AE50" s="120"/>
    </row>
    <row r="51" spans="1:31" ht="65.25" customHeight="1" thickBot="1" x14ac:dyDescent="0.25">
      <c r="A51" s="318"/>
      <c r="B51" s="274"/>
      <c r="C51" s="197" t="s">
        <v>16</v>
      </c>
      <c r="D51" s="194" t="s">
        <v>17</v>
      </c>
      <c r="E51" s="309"/>
      <c r="F51" s="309"/>
      <c r="G51" s="316"/>
      <c r="H51" s="318"/>
      <c r="I51" s="194" t="s">
        <v>0</v>
      </c>
      <c r="J51" s="194" t="s">
        <v>91</v>
      </c>
      <c r="K51" s="309"/>
      <c r="L51" s="309"/>
      <c r="M51" s="309"/>
      <c r="N51" s="316"/>
      <c r="O51" s="314"/>
      <c r="P51" s="52" t="s">
        <v>4</v>
      </c>
      <c r="Q51" s="227" t="s">
        <v>125</v>
      </c>
      <c r="R51" s="120"/>
      <c r="S51" s="282" t="s">
        <v>92</v>
      </c>
      <c r="T51" s="282"/>
      <c r="U51" s="282"/>
      <c r="V51" s="282"/>
      <c r="W51" s="282"/>
      <c r="X51" s="282"/>
      <c r="Y51" s="123"/>
      <c r="Z51" s="282" t="s">
        <v>8</v>
      </c>
      <c r="AA51" s="282"/>
      <c r="AB51" s="282"/>
      <c r="AC51" s="282"/>
      <c r="AD51" s="282"/>
      <c r="AE51" s="282"/>
    </row>
    <row r="52" spans="1:31" ht="14.25" thickTop="1" thickBot="1" x14ac:dyDescent="0.25">
      <c r="A52" s="124">
        <v>1</v>
      </c>
      <c r="B52" s="125">
        <v>2</v>
      </c>
      <c r="C52" s="126">
        <v>3</v>
      </c>
      <c r="D52" s="127">
        <v>4</v>
      </c>
      <c r="E52" s="127">
        <v>5</v>
      </c>
      <c r="F52" s="127">
        <v>6</v>
      </c>
      <c r="G52" s="128">
        <v>7</v>
      </c>
      <c r="H52" s="126">
        <v>8</v>
      </c>
      <c r="I52" s="127">
        <v>9</v>
      </c>
      <c r="J52" s="127">
        <v>10</v>
      </c>
      <c r="K52" s="127">
        <v>11</v>
      </c>
      <c r="L52" s="127">
        <v>12</v>
      </c>
      <c r="M52" s="127">
        <v>13</v>
      </c>
      <c r="N52" s="128">
        <v>14</v>
      </c>
      <c r="O52" s="218">
        <v>15</v>
      </c>
      <c r="P52" s="224">
        <v>16</v>
      </c>
      <c r="Q52" s="128">
        <v>17</v>
      </c>
      <c r="R52" s="120"/>
      <c r="S52" s="118" t="s">
        <v>24</v>
      </c>
      <c r="T52" s="118" t="s">
        <v>21</v>
      </c>
      <c r="U52" s="118" t="s">
        <v>22</v>
      </c>
      <c r="V52" s="118" t="s">
        <v>23</v>
      </c>
      <c r="W52" s="118"/>
      <c r="X52" s="118"/>
      <c r="Y52" s="123"/>
      <c r="Z52" s="118" t="s">
        <v>24</v>
      </c>
      <c r="AA52" s="118" t="s">
        <v>21</v>
      </c>
      <c r="AB52" s="118" t="s">
        <v>22</v>
      </c>
      <c r="AC52" s="118" t="s">
        <v>23</v>
      </c>
      <c r="AD52" s="118"/>
      <c r="AE52" s="118"/>
    </row>
    <row r="53" spans="1:31" ht="13.5" thickTop="1" x14ac:dyDescent="0.2">
      <c r="A53" s="320">
        <v>1</v>
      </c>
      <c r="B53" s="319" t="s">
        <v>110</v>
      </c>
      <c r="C53" s="131">
        <v>0</v>
      </c>
      <c r="D53" s="132">
        <v>0.83</v>
      </c>
      <c r="E53" s="132">
        <f>D53-C53</f>
        <v>0.83</v>
      </c>
      <c r="F53" s="121">
        <v>5810</v>
      </c>
      <c r="G53" s="75" t="s">
        <v>21</v>
      </c>
      <c r="H53" s="133"/>
      <c r="I53" s="121"/>
      <c r="J53" s="121"/>
      <c r="K53" s="134"/>
      <c r="L53" s="135"/>
      <c r="M53" s="121"/>
      <c r="N53" s="39"/>
      <c r="O53" s="213"/>
      <c r="P53" s="161">
        <v>54700070222</v>
      </c>
      <c r="Q53" s="193">
        <v>54700070222</v>
      </c>
      <c r="R53" s="120"/>
      <c r="S53" s="136">
        <f t="shared" ref="S53:S66" si="11">IF(G53=S$12,F53,0)</f>
        <v>0</v>
      </c>
      <c r="T53" s="136">
        <f t="shared" ref="T53:T66" si="12">IF(G53=T$12,F53,0)</f>
        <v>5810</v>
      </c>
      <c r="U53" s="136">
        <f t="shared" ref="U53:U66" si="13">IF(G53=U$12,F53,0)</f>
        <v>0</v>
      </c>
      <c r="V53" s="136">
        <f t="shared" ref="V53:V66" si="14">IF(G53=V$12,F53,0)</f>
        <v>0</v>
      </c>
      <c r="W53" s="136"/>
      <c r="X53" s="136"/>
      <c r="Y53" s="123"/>
      <c r="Z53" s="26">
        <f t="shared" ref="Z53:Z66" si="15">IF(G53=Z$12,E53,0)</f>
        <v>0</v>
      </c>
      <c r="AA53" s="26">
        <f t="shared" ref="AA53:AA66" si="16">IF(G53=AA$12,E53,0)</f>
        <v>0.83</v>
      </c>
      <c r="AB53" s="26">
        <f t="shared" ref="AB53:AB66" si="17">IF(G53=AB$12,E53,0)</f>
        <v>0</v>
      </c>
      <c r="AC53" s="26">
        <f t="shared" ref="AC53:AC66" si="18">IF(G53=AC$12,E53,0)</f>
        <v>0</v>
      </c>
      <c r="AD53" s="26">
        <f>IF(G53=AD$12,E53,0)</f>
        <v>0</v>
      </c>
      <c r="AE53" s="26">
        <f>IF(G53=AE$12,E53,0)</f>
        <v>0</v>
      </c>
    </row>
    <row r="54" spans="1:31" x14ac:dyDescent="0.2">
      <c r="A54" s="283"/>
      <c r="B54" s="306"/>
      <c r="C54" s="131">
        <v>0.83</v>
      </c>
      <c r="D54" s="132">
        <v>1.1100000000000001</v>
      </c>
      <c r="E54" s="132">
        <f>D54-C54</f>
        <v>0.28000000000000014</v>
      </c>
      <c r="F54" s="183">
        <v>1960</v>
      </c>
      <c r="G54" s="195" t="s">
        <v>24</v>
      </c>
      <c r="H54" s="133"/>
      <c r="I54" s="183"/>
      <c r="J54" s="183"/>
      <c r="K54" s="134"/>
      <c r="L54" s="135"/>
      <c r="M54" s="183"/>
      <c r="N54" s="39"/>
      <c r="O54" s="213"/>
      <c r="P54" s="193">
        <v>54700070222</v>
      </c>
      <c r="Q54" s="193">
        <v>54700070222</v>
      </c>
      <c r="R54" s="184"/>
      <c r="S54" s="136">
        <f t="shared" ref="S54" si="19">IF(G54=S$12,F54,0)</f>
        <v>1960</v>
      </c>
      <c r="T54" s="136">
        <f t="shared" ref="T54" si="20">IF(G54=T$12,F54,0)</f>
        <v>0</v>
      </c>
      <c r="U54" s="136">
        <f t="shared" ref="U54" si="21">IF(G54=U$12,F54,0)</f>
        <v>0</v>
      </c>
      <c r="V54" s="136">
        <f t="shared" ref="V54" si="22">IF(G54=V$12,F54,0)</f>
        <v>0</v>
      </c>
      <c r="W54" s="136"/>
      <c r="X54" s="136"/>
      <c r="Y54" s="123"/>
      <c r="Z54" s="26">
        <f t="shared" ref="Z54" si="23">IF(G54=Z$12,E54,0)</f>
        <v>0.28000000000000014</v>
      </c>
      <c r="AA54" s="26">
        <f t="shared" ref="AA54" si="24">IF(G54=AA$12,E54,0)</f>
        <v>0</v>
      </c>
      <c r="AB54" s="26">
        <f t="shared" ref="AB54" si="25">IF(G54=AB$12,E54,0)</f>
        <v>0</v>
      </c>
      <c r="AC54" s="26">
        <f t="shared" ref="AC54" si="26">IF(G54=AC$12,E54,0)</f>
        <v>0</v>
      </c>
      <c r="AD54" s="26">
        <f>IF(G54=AD$12,E54,0)</f>
        <v>0</v>
      </c>
      <c r="AE54" s="26">
        <f>IF(G54=AE$12,E54,0)</f>
        <v>0</v>
      </c>
    </row>
    <row r="55" spans="1:31" ht="38.25" x14ac:dyDescent="0.2">
      <c r="A55" s="6">
        <v>2</v>
      </c>
      <c r="B55" s="142" t="s">
        <v>111</v>
      </c>
      <c r="C55" s="138">
        <v>0</v>
      </c>
      <c r="D55" s="139">
        <v>0.69299999999999995</v>
      </c>
      <c r="E55" s="132">
        <f t="shared" ref="E55:E65" si="27">D55-C55</f>
        <v>0.69299999999999995</v>
      </c>
      <c r="F55" s="2">
        <v>2424</v>
      </c>
      <c r="G55" s="12" t="s">
        <v>24</v>
      </c>
      <c r="H55" s="10"/>
      <c r="I55" s="2"/>
      <c r="J55" s="2"/>
      <c r="K55" s="68"/>
      <c r="L55" s="72"/>
      <c r="M55" s="2"/>
      <c r="N55" s="12"/>
      <c r="O55" s="214"/>
      <c r="P55" s="16" t="s">
        <v>112</v>
      </c>
      <c r="Q55" s="198" t="s">
        <v>112</v>
      </c>
      <c r="R55" s="120"/>
      <c r="S55" s="136">
        <f t="shared" si="11"/>
        <v>2424</v>
      </c>
      <c r="T55" s="136">
        <f t="shared" si="12"/>
        <v>0</v>
      </c>
      <c r="U55" s="136">
        <f t="shared" si="13"/>
        <v>0</v>
      </c>
      <c r="V55" s="136">
        <f t="shared" si="14"/>
        <v>0</v>
      </c>
      <c r="W55" s="136"/>
      <c r="X55" s="136"/>
      <c r="Y55" s="123"/>
      <c r="Z55" s="26">
        <f t="shared" si="15"/>
        <v>0.69299999999999995</v>
      </c>
      <c r="AA55" s="26">
        <f t="shared" si="16"/>
        <v>0</v>
      </c>
      <c r="AB55" s="26">
        <f t="shared" si="17"/>
        <v>0</v>
      </c>
      <c r="AC55" s="26">
        <f t="shared" si="18"/>
        <v>0</v>
      </c>
      <c r="AD55" s="26">
        <f>IF(G55=AD$12,E55,0)</f>
        <v>0</v>
      </c>
      <c r="AE55" s="26">
        <f>IF(G55=AE$12,E55,0)</f>
        <v>0</v>
      </c>
    </row>
    <row r="56" spans="1:31" ht="25.5" x14ac:dyDescent="0.2">
      <c r="A56" s="103">
        <v>3</v>
      </c>
      <c r="B56" s="162" t="s">
        <v>113</v>
      </c>
      <c r="C56" s="163">
        <v>0</v>
      </c>
      <c r="D56" s="144">
        <v>0.254</v>
      </c>
      <c r="E56" s="164">
        <f t="shared" si="27"/>
        <v>0.254</v>
      </c>
      <c r="F56" s="49">
        <v>1397</v>
      </c>
      <c r="G56" s="98" t="s">
        <v>21</v>
      </c>
      <c r="H56" s="48"/>
      <c r="I56" s="49"/>
      <c r="J56" s="49"/>
      <c r="K56" s="67"/>
      <c r="L56" s="71"/>
      <c r="M56" s="49"/>
      <c r="N56" s="102"/>
      <c r="O56" s="217"/>
      <c r="P56" s="101" t="s">
        <v>114</v>
      </c>
      <c r="Q56" s="101" t="s">
        <v>114</v>
      </c>
      <c r="R56" s="120"/>
      <c r="S56" s="136">
        <f t="shared" si="11"/>
        <v>0</v>
      </c>
      <c r="T56" s="136">
        <f t="shared" si="12"/>
        <v>1397</v>
      </c>
      <c r="U56" s="136">
        <f t="shared" si="13"/>
        <v>0</v>
      </c>
      <c r="V56" s="136">
        <f t="shared" si="14"/>
        <v>0</v>
      </c>
      <c r="W56" s="136"/>
      <c r="X56" s="136"/>
      <c r="Y56" s="123"/>
      <c r="Z56" s="26">
        <f t="shared" si="15"/>
        <v>0</v>
      </c>
      <c r="AA56" s="26">
        <f t="shared" si="16"/>
        <v>0.254</v>
      </c>
      <c r="AB56" s="26">
        <f t="shared" si="17"/>
        <v>0</v>
      </c>
      <c r="AC56" s="26">
        <f t="shared" si="18"/>
        <v>0</v>
      </c>
      <c r="AD56" s="26">
        <f>IF(G56=AD$12,E56,0)</f>
        <v>0</v>
      </c>
      <c r="AE56" s="26">
        <f>IF(G56=AE$12,E56,0)</f>
        <v>0</v>
      </c>
    </row>
    <row r="57" spans="1:31" x14ac:dyDescent="0.2">
      <c r="A57" s="104"/>
      <c r="B57" s="165"/>
      <c r="C57" s="163">
        <v>0.254</v>
      </c>
      <c r="D57" s="144">
        <v>0.83799999999999997</v>
      </c>
      <c r="E57" s="164">
        <f t="shared" si="27"/>
        <v>0.58399999999999996</v>
      </c>
      <c r="F57" s="166">
        <v>2336</v>
      </c>
      <c r="G57" s="61" t="s">
        <v>23</v>
      </c>
      <c r="H57" s="48"/>
      <c r="I57" s="49"/>
      <c r="J57" s="49"/>
      <c r="K57" s="67"/>
      <c r="L57" s="71"/>
      <c r="M57" s="49"/>
      <c r="N57" s="102"/>
      <c r="O57" s="217"/>
      <c r="P57" s="101">
        <v>54700070241</v>
      </c>
      <c r="Q57" s="101">
        <v>54700070241</v>
      </c>
      <c r="R57" s="120"/>
      <c r="S57" s="136">
        <f t="shared" si="11"/>
        <v>0</v>
      </c>
      <c r="T57" s="136">
        <f t="shared" si="12"/>
        <v>0</v>
      </c>
      <c r="U57" s="136">
        <f t="shared" si="13"/>
        <v>0</v>
      </c>
      <c r="V57" s="136">
        <f t="shared" si="14"/>
        <v>2336</v>
      </c>
      <c r="W57" s="136"/>
      <c r="X57" s="136"/>
      <c r="Y57" s="123"/>
      <c r="Z57" s="26">
        <f t="shared" si="15"/>
        <v>0</v>
      </c>
      <c r="AA57" s="26">
        <f t="shared" si="16"/>
        <v>0</v>
      </c>
      <c r="AB57" s="26">
        <f t="shared" si="17"/>
        <v>0</v>
      </c>
      <c r="AC57" s="26">
        <f t="shared" si="18"/>
        <v>0.58399999999999996</v>
      </c>
      <c r="AD57" s="26"/>
      <c r="AE57" s="26"/>
    </row>
    <row r="58" spans="1:31" x14ac:dyDescent="0.2">
      <c r="A58" s="104"/>
      <c r="B58" s="165"/>
      <c r="C58" s="163">
        <v>0.83799999999999997</v>
      </c>
      <c r="D58" s="144">
        <v>1.258</v>
      </c>
      <c r="E58" s="164">
        <f t="shared" si="27"/>
        <v>0.42000000000000004</v>
      </c>
      <c r="F58" s="166">
        <v>2319</v>
      </c>
      <c r="G58" s="98" t="s">
        <v>21</v>
      </c>
      <c r="H58" s="48"/>
      <c r="I58" s="49"/>
      <c r="J58" s="49"/>
      <c r="K58" s="67"/>
      <c r="L58" s="71"/>
      <c r="M58" s="49"/>
      <c r="N58" s="102"/>
      <c r="O58" s="217"/>
      <c r="P58" s="101">
        <v>54700070157</v>
      </c>
      <c r="Q58" s="101">
        <v>54700070157</v>
      </c>
      <c r="R58" s="204"/>
      <c r="S58" s="136">
        <f t="shared" si="11"/>
        <v>0</v>
      </c>
      <c r="T58" s="136">
        <f t="shared" si="12"/>
        <v>2319</v>
      </c>
      <c r="U58" s="136">
        <f t="shared" si="13"/>
        <v>0</v>
      </c>
      <c r="V58" s="136">
        <f t="shared" si="14"/>
        <v>0</v>
      </c>
      <c r="W58" s="136"/>
      <c r="X58" s="136"/>
      <c r="Y58" s="123"/>
      <c r="Z58" s="26">
        <f t="shared" si="15"/>
        <v>0</v>
      </c>
      <c r="AA58" s="26">
        <f t="shared" si="16"/>
        <v>0.42000000000000004</v>
      </c>
      <c r="AB58" s="26">
        <f t="shared" si="17"/>
        <v>0</v>
      </c>
      <c r="AC58" s="26">
        <f t="shared" si="18"/>
        <v>0</v>
      </c>
      <c r="AD58" s="26"/>
      <c r="AE58" s="26"/>
    </row>
    <row r="59" spans="1:31" ht="25.5" x14ac:dyDescent="0.2">
      <c r="A59" s="6">
        <v>5</v>
      </c>
      <c r="B59" s="142" t="s">
        <v>115</v>
      </c>
      <c r="C59" s="138">
        <v>0</v>
      </c>
      <c r="D59" s="139">
        <v>1.091</v>
      </c>
      <c r="E59" s="132">
        <f t="shared" si="27"/>
        <v>1.091</v>
      </c>
      <c r="F59" s="121">
        <v>5418</v>
      </c>
      <c r="G59" s="61" t="s">
        <v>21</v>
      </c>
      <c r="H59" s="10"/>
      <c r="I59" s="2"/>
      <c r="J59" s="2"/>
      <c r="K59" s="68"/>
      <c r="L59" s="72"/>
      <c r="M59" s="2"/>
      <c r="N59" s="12"/>
      <c r="O59" s="214"/>
      <c r="P59" s="16" t="s">
        <v>116</v>
      </c>
      <c r="Q59" s="198" t="s">
        <v>116</v>
      </c>
      <c r="R59" s="120"/>
      <c r="S59" s="136">
        <f t="shared" si="11"/>
        <v>0</v>
      </c>
      <c r="T59" s="136">
        <f t="shared" si="12"/>
        <v>5418</v>
      </c>
      <c r="U59" s="136">
        <f t="shared" si="13"/>
        <v>0</v>
      </c>
      <c r="V59" s="136">
        <f t="shared" si="14"/>
        <v>0</v>
      </c>
      <c r="W59" s="136"/>
      <c r="X59" s="136"/>
      <c r="Y59" s="123"/>
      <c r="Z59" s="26">
        <f t="shared" si="15"/>
        <v>0</v>
      </c>
      <c r="AA59" s="26">
        <f t="shared" si="16"/>
        <v>1.091</v>
      </c>
      <c r="AB59" s="26">
        <f t="shared" si="17"/>
        <v>0</v>
      </c>
      <c r="AC59" s="26">
        <f t="shared" si="18"/>
        <v>0</v>
      </c>
      <c r="AD59" s="26"/>
      <c r="AE59" s="26"/>
    </row>
    <row r="60" spans="1:31" x14ac:dyDescent="0.2">
      <c r="A60" s="103">
        <v>6</v>
      </c>
      <c r="B60" s="167" t="s">
        <v>117</v>
      </c>
      <c r="C60" s="138">
        <v>0</v>
      </c>
      <c r="D60" s="139">
        <v>0.46</v>
      </c>
      <c r="E60" s="132">
        <f t="shared" si="27"/>
        <v>0.46</v>
      </c>
      <c r="F60" s="2">
        <v>9284</v>
      </c>
      <c r="G60" s="12" t="s">
        <v>24</v>
      </c>
      <c r="H60" s="10"/>
      <c r="I60" s="2"/>
      <c r="J60" s="2"/>
      <c r="K60" s="68"/>
      <c r="L60" s="72"/>
      <c r="M60" s="2"/>
      <c r="N60" s="12"/>
      <c r="O60" s="214"/>
      <c r="P60" s="16">
        <v>54700050194</v>
      </c>
      <c r="Q60" s="198">
        <v>54700050194</v>
      </c>
      <c r="R60" s="120"/>
      <c r="S60" s="136">
        <f t="shared" si="11"/>
        <v>9284</v>
      </c>
      <c r="T60" s="136">
        <f t="shared" si="12"/>
        <v>0</v>
      </c>
      <c r="U60" s="136">
        <f t="shared" si="13"/>
        <v>0</v>
      </c>
      <c r="V60" s="136">
        <f t="shared" si="14"/>
        <v>0</v>
      </c>
      <c r="W60" s="136"/>
      <c r="X60" s="136"/>
      <c r="Y60" s="123"/>
      <c r="Z60" s="26">
        <f t="shared" si="15"/>
        <v>0.46</v>
      </c>
      <c r="AA60" s="26">
        <f t="shared" si="16"/>
        <v>0</v>
      </c>
      <c r="AB60" s="26">
        <f t="shared" si="17"/>
        <v>0</v>
      </c>
      <c r="AC60" s="26">
        <f t="shared" si="18"/>
        <v>0</v>
      </c>
      <c r="AD60" s="26"/>
      <c r="AE60" s="26"/>
    </row>
    <row r="61" spans="1:31" ht="25.5" x14ac:dyDescent="0.2">
      <c r="A61" s="168"/>
      <c r="B61" s="169"/>
      <c r="C61" s="138">
        <v>0.46</v>
      </c>
      <c r="D61" s="139">
        <v>0.75</v>
      </c>
      <c r="E61" s="132">
        <f t="shared" si="27"/>
        <v>0.28999999999999998</v>
      </c>
      <c r="F61" s="121">
        <v>2190</v>
      </c>
      <c r="G61" s="61" t="s">
        <v>21</v>
      </c>
      <c r="H61" s="10" t="s">
        <v>118</v>
      </c>
      <c r="I61" s="2">
        <v>1.1140000000000001</v>
      </c>
      <c r="J61" s="2" t="s">
        <v>119</v>
      </c>
      <c r="K61" s="68">
        <v>26.1</v>
      </c>
      <c r="L61" s="72">
        <v>159</v>
      </c>
      <c r="M61" s="2"/>
      <c r="N61" s="12" t="s">
        <v>51</v>
      </c>
      <c r="O61" s="214"/>
      <c r="P61" s="16">
        <v>54700050194</v>
      </c>
      <c r="Q61" s="198">
        <v>54700050194</v>
      </c>
      <c r="R61" s="120"/>
      <c r="S61" s="136">
        <f t="shared" si="11"/>
        <v>0</v>
      </c>
      <c r="T61" s="136">
        <f t="shared" si="12"/>
        <v>2190</v>
      </c>
      <c r="U61" s="136">
        <f t="shared" si="13"/>
        <v>0</v>
      </c>
      <c r="V61" s="136">
        <f t="shared" si="14"/>
        <v>0</v>
      </c>
      <c r="W61" s="136"/>
      <c r="X61" s="136"/>
      <c r="Y61" s="123"/>
      <c r="Z61" s="26">
        <f t="shared" si="15"/>
        <v>0</v>
      </c>
      <c r="AA61" s="26">
        <f t="shared" si="16"/>
        <v>0.28999999999999998</v>
      </c>
      <c r="AB61" s="26">
        <f t="shared" si="17"/>
        <v>0</v>
      </c>
      <c r="AC61" s="26">
        <f t="shared" si="18"/>
        <v>0</v>
      </c>
      <c r="AD61" s="26"/>
      <c r="AE61" s="26"/>
    </row>
    <row r="62" spans="1:31" x14ac:dyDescent="0.2">
      <c r="A62" s="38">
        <v>7</v>
      </c>
      <c r="B62" s="137" t="s">
        <v>120</v>
      </c>
      <c r="C62" s="138">
        <v>0</v>
      </c>
      <c r="D62" s="139">
        <v>0.61699999999999999</v>
      </c>
      <c r="E62" s="132">
        <f t="shared" si="27"/>
        <v>0.61699999999999999</v>
      </c>
      <c r="F62" s="121">
        <v>2777</v>
      </c>
      <c r="G62" s="61" t="s">
        <v>21</v>
      </c>
      <c r="H62" s="10"/>
      <c r="I62" s="2"/>
      <c r="J62" s="2"/>
      <c r="K62" s="68"/>
      <c r="L62" s="72"/>
      <c r="M62" s="2"/>
      <c r="N62" s="12"/>
      <c r="O62" s="214"/>
      <c r="P62" s="16">
        <v>54700070238</v>
      </c>
      <c r="Q62" s="198">
        <v>54700070238</v>
      </c>
      <c r="R62" s="120"/>
      <c r="S62" s="136">
        <f t="shared" si="11"/>
        <v>0</v>
      </c>
      <c r="T62" s="136">
        <f t="shared" si="12"/>
        <v>2777</v>
      </c>
      <c r="U62" s="136">
        <f t="shared" si="13"/>
        <v>0</v>
      </c>
      <c r="V62" s="136">
        <f t="shared" si="14"/>
        <v>0</v>
      </c>
      <c r="W62" s="136"/>
      <c r="X62" s="136"/>
      <c r="Y62" s="123"/>
      <c r="Z62" s="26">
        <f t="shared" si="15"/>
        <v>0</v>
      </c>
      <c r="AA62" s="26">
        <f t="shared" si="16"/>
        <v>0.61699999999999999</v>
      </c>
      <c r="AB62" s="26">
        <f t="shared" si="17"/>
        <v>0</v>
      </c>
      <c r="AC62" s="26">
        <f t="shared" si="18"/>
        <v>0</v>
      </c>
      <c r="AD62" s="26"/>
      <c r="AE62" s="26"/>
    </row>
    <row r="63" spans="1:31" x14ac:dyDescent="0.2">
      <c r="A63" s="38">
        <v>8</v>
      </c>
      <c r="B63" s="137" t="s">
        <v>121</v>
      </c>
      <c r="C63" s="138">
        <v>0</v>
      </c>
      <c r="D63" s="139">
        <v>0.21099999999999999</v>
      </c>
      <c r="E63" s="132">
        <f t="shared" si="27"/>
        <v>0.21099999999999999</v>
      </c>
      <c r="F63" s="121">
        <v>844</v>
      </c>
      <c r="G63" s="61" t="s">
        <v>21</v>
      </c>
      <c r="H63" s="10"/>
      <c r="I63" s="2"/>
      <c r="J63" s="2"/>
      <c r="K63" s="68"/>
      <c r="L63" s="72"/>
      <c r="M63" s="2"/>
      <c r="N63" s="12"/>
      <c r="O63" s="214"/>
      <c r="P63" s="16">
        <v>54700070240</v>
      </c>
      <c r="Q63" s="198">
        <v>54700070240</v>
      </c>
      <c r="R63" s="120"/>
      <c r="S63" s="136">
        <f t="shared" si="11"/>
        <v>0</v>
      </c>
      <c r="T63" s="136">
        <f t="shared" si="12"/>
        <v>844</v>
      </c>
      <c r="U63" s="136">
        <f t="shared" si="13"/>
        <v>0</v>
      </c>
      <c r="V63" s="136">
        <f t="shared" si="14"/>
        <v>0</v>
      </c>
      <c r="W63" s="136"/>
      <c r="X63" s="136"/>
      <c r="Y63" s="123"/>
      <c r="Z63" s="26">
        <f t="shared" si="15"/>
        <v>0</v>
      </c>
      <c r="AA63" s="26">
        <f t="shared" si="16"/>
        <v>0.21099999999999999</v>
      </c>
      <c r="AB63" s="26">
        <f t="shared" si="17"/>
        <v>0</v>
      </c>
      <c r="AC63" s="26">
        <f t="shared" si="18"/>
        <v>0</v>
      </c>
      <c r="AD63" s="26"/>
      <c r="AE63" s="26"/>
    </row>
    <row r="64" spans="1:31" x14ac:dyDescent="0.2">
      <c r="A64" s="6">
        <v>9</v>
      </c>
      <c r="B64" s="142" t="s">
        <v>122</v>
      </c>
      <c r="C64" s="138">
        <v>0</v>
      </c>
      <c r="D64" s="139">
        <v>0.255</v>
      </c>
      <c r="E64" s="132">
        <f t="shared" si="27"/>
        <v>0.255</v>
      </c>
      <c r="F64" s="121">
        <v>2048</v>
      </c>
      <c r="G64" s="61" t="s">
        <v>21</v>
      </c>
      <c r="H64" s="10"/>
      <c r="I64" s="2"/>
      <c r="J64" s="2"/>
      <c r="K64" s="68"/>
      <c r="L64" s="72"/>
      <c r="M64" s="2"/>
      <c r="N64" s="12"/>
      <c r="O64" s="214"/>
      <c r="P64" s="16">
        <v>54700070242</v>
      </c>
      <c r="Q64" s="198">
        <v>54700070242</v>
      </c>
      <c r="R64" s="120"/>
      <c r="S64" s="136">
        <f t="shared" si="11"/>
        <v>0</v>
      </c>
      <c r="T64" s="136">
        <f t="shared" si="12"/>
        <v>2048</v>
      </c>
      <c r="U64" s="136">
        <f t="shared" si="13"/>
        <v>0</v>
      </c>
      <c r="V64" s="136">
        <f t="shared" si="14"/>
        <v>0</v>
      </c>
      <c r="W64" s="136"/>
      <c r="X64" s="136"/>
      <c r="Y64" s="123"/>
      <c r="Z64" s="26">
        <f t="shared" si="15"/>
        <v>0</v>
      </c>
      <c r="AA64" s="26">
        <f t="shared" si="16"/>
        <v>0.255</v>
      </c>
      <c r="AB64" s="26">
        <f t="shared" si="17"/>
        <v>0</v>
      </c>
      <c r="AC64" s="26">
        <f t="shared" si="18"/>
        <v>0</v>
      </c>
      <c r="AD64" s="26">
        <f>IF(G64=AD$12,E64,0)</f>
        <v>0</v>
      </c>
      <c r="AE64" s="26">
        <f>IF(G64=AE$12,E64,0)</f>
        <v>0</v>
      </c>
    </row>
    <row r="65" spans="1:31" x14ac:dyDescent="0.2">
      <c r="A65" s="2">
        <v>10</v>
      </c>
      <c r="B65" s="142" t="s">
        <v>108</v>
      </c>
      <c r="C65" s="143">
        <v>0</v>
      </c>
      <c r="D65" s="146">
        <v>0.49</v>
      </c>
      <c r="E65" s="144">
        <f t="shared" si="27"/>
        <v>0.49</v>
      </c>
      <c r="F65" s="49">
        <v>2239</v>
      </c>
      <c r="G65" s="61" t="s">
        <v>21</v>
      </c>
      <c r="H65" s="93"/>
      <c r="I65" s="94"/>
      <c r="J65" s="94"/>
      <c r="K65" s="95"/>
      <c r="L65" s="96"/>
      <c r="M65" s="94"/>
      <c r="N65" s="92"/>
      <c r="O65" s="215"/>
      <c r="P65" s="54">
        <v>54700050207</v>
      </c>
      <c r="Q65" s="54">
        <v>54700050207</v>
      </c>
      <c r="R65" s="120"/>
      <c r="S65" s="136">
        <f t="shared" si="11"/>
        <v>0</v>
      </c>
      <c r="T65" s="136">
        <f t="shared" si="12"/>
        <v>2239</v>
      </c>
      <c r="U65" s="136">
        <f t="shared" si="13"/>
        <v>0</v>
      </c>
      <c r="V65" s="136">
        <f t="shared" si="14"/>
        <v>0</v>
      </c>
      <c r="W65" s="136"/>
      <c r="X65" s="136"/>
      <c r="Y65" s="123"/>
      <c r="Z65" s="26">
        <f t="shared" si="15"/>
        <v>0</v>
      </c>
      <c r="AA65" s="26">
        <f t="shared" si="16"/>
        <v>0.49</v>
      </c>
      <c r="AB65" s="26">
        <f t="shared" si="17"/>
        <v>0</v>
      </c>
      <c r="AC65" s="26">
        <f t="shared" si="18"/>
        <v>0</v>
      </c>
      <c r="AD65" s="26">
        <f>IF(G65=AD$12,E65,0)</f>
        <v>0</v>
      </c>
      <c r="AE65" s="26">
        <f>IF(G65=AE$12,E65,0)</f>
        <v>0</v>
      </c>
    </row>
    <row r="66" spans="1:31" ht="13.5" thickBot="1" x14ac:dyDescent="0.25">
      <c r="A66" s="170"/>
      <c r="B66" s="171"/>
      <c r="C66" s="172"/>
      <c r="D66" s="173"/>
      <c r="E66" s="174"/>
      <c r="F66" s="175"/>
      <c r="G66" s="82"/>
      <c r="H66" s="30"/>
      <c r="I66" s="31"/>
      <c r="J66" s="31"/>
      <c r="K66" s="69"/>
      <c r="L66" s="73"/>
      <c r="M66" s="31"/>
      <c r="N66" s="29"/>
      <c r="O66" s="216"/>
      <c r="P66" s="33"/>
      <c r="Q66" s="199"/>
      <c r="R66" s="120"/>
      <c r="S66" s="136">
        <f t="shared" si="11"/>
        <v>0</v>
      </c>
      <c r="T66" s="136">
        <f t="shared" si="12"/>
        <v>0</v>
      </c>
      <c r="U66" s="136">
        <f t="shared" si="13"/>
        <v>0</v>
      </c>
      <c r="V66" s="136">
        <f t="shared" si="14"/>
        <v>0</v>
      </c>
      <c r="W66" s="136"/>
      <c r="X66" s="136"/>
      <c r="Y66" s="123"/>
      <c r="Z66" s="26">
        <f t="shared" si="15"/>
        <v>0</v>
      </c>
      <c r="AA66" s="26">
        <f t="shared" si="16"/>
        <v>0</v>
      </c>
      <c r="AB66" s="26">
        <f t="shared" si="17"/>
        <v>0</v>
      </c>
      <c r="AC66" s="26">
        <f t="shared" si="18"/>
        <v>0</v>
      </c>
      <c r="AD66" s="26">
        <f>IF(G66=AD$12,E66,0)</f>
        <v>0</v>
      </c>
      <c r="AE66" s="26">
        <f>IF(G66=AE$12,E66,0)</f>
        <v>0</v>
      </c>
    </row>
    <row r="67" spans="1:31" ht="14.25" thickTop="1" thickBot="1" x14ac:dyDescent="0.25">
      <c r="A67" s="80">
        <f>COUNTA(A53:A66)</f>
        <v>9</v>
      </c>
      <c r="B67" s="19" t="s">
        <v>26</v>
      </c>
      <c r="C67" s="120"/>
      <c r="D67" s="120"/>
      <c r="E67" s="176">
        <f>SUM(E53:E66)</f>
        <v>6.4750000000000005</v>
      </c>
      <c r="F67" s="86">
        <f>SUM(F53:F66)</f>
        <v>41046</v>
      </c>
      <c r="G67" s="19"/>
      <c r="H67" s="80">
        <f>COUNTA(H53:H66)</f>
        <v>1</v>
      </c>
      <c r="I67" s="21"/>
      <c r="J67" s="21"/>
      <c r="K67" s="84">
        <f>SUM(K53:K66)</f>
        <v>26.1</v>
      </c>
      <c r="L67" s="86">
        <f>SUM(L53:L66)</f>
        <v>159</v>
      </c>
      <c r="M67" s="120"/>
      <c r="N67" s="120"/>
      <c r="O67" s="192"/>
      <c r="P67" s="120"/>
      <c r="Q67" s="192"/>
      <c r="R67" s="120"/>
      <c r="S67" s="156">
        <f t="shared" ref="S67:X67" si="28">SUM(S53:S66)</f>
        <v>13668</v>
      </c>
      <c r="T67" s="156">
        <f t="shared" si="28"/>
        <v>25042</v>
      </c>
      <c r="U67" s="156">
        <f t="shared" si="28"/>
        <v>0</v>
      </c>
      <c r="V67" s="156">
        <f t="shared" si="28"/>
        <v>2336</v>
      </c>
      <c r="W67" s="156">
        <f t="shared" si="28"/>
        <v>0</v>
      </c>
      <c r="X67" s="156">
        <f t="shared" si="28"/>
        <v>0</v>
      </c>
      <c r="Y67" s="120"/>
      <c r="Z67" s="27">
        <f t="shared" ref="Z67:AE67" si="29">SUM(Z53:Z66)</f>
        <v>1.4330000000000001</v>
      </c>
      <c r="AA67" s="27">
        <f t="shared" si="29"/>
        <v>4.4579999999999993</v>
      </c>
      <c r="AB67" s="27">
        <f t="shared" si="29"/>
        <v>0</v>
      </c>
      <c r="AC67" s="27">
        <f t="shared" si="29"/>
        <v>0.58399999999999996</v>
      </c>
      <c r="AD67" s="27">
        <f t="shared" si="29"/>
        <v>0</v>
      </c>
      <c r="AE67" s="27">
        <f t="shared" si="29"/>
        <v>0</v>
      </c>
    </row>
    <row r="68" spans="1:31" x14ac:dyDescent="0.2">
      <c r="A68" s="22" t="s">
        <v>19</v>
      </c>
      <c r="B68" s="22" t="s">
        <v>20</v>
      </c>
      <c r="C68" s="120"/>
      <c r="D68" s="120"/>
      <c r="E68" s="132">
        <f>Z67</f>
        <v>1.4330000000000001</v>
      </c>
      <c r="F68" s="177">
        <f>S67</f>
        <v>13668</v>
      </c>
      <c r="G68" s="21"/>
      <c r="H68" s="22" t="s">
        <v>19</v>
      </c>
      <c r="I68" s="21"/>
      <c r="J68" s="21"/>
      <c r="K68" s="21"/>
      <c r="L68" s="120"/>
      <c r="M68" s="120"/>
      <c r="N68" s="120"/>
      <c r="O68" s="192"/>
      <c r="P68" s="120"/>
      <c r="Q68" s="192"/>
      <c r="R68" s="120"/>
      <c r="S68" s="120"/>
      <c r="T68" s="120"/>
      <c r="U68" s="120"/>
      <c r="V68" s="120"/>
      <c r="W68" s="120"/>
      <c r="X68" s="120"/>
      <c r="Y68" s="120"/>
      <c r="Z68" s="120"/>
      <c r="AA68" s="120"/>
      <c r="AB68" s="120"/>
      <c r="AC68" s="120"/>
      <c r="AD68" s="120"/>
      <c r="AE68" s="120"/>
    </row>
    <row r="69" spans="1:31" x14ac:dyDescent="0.2">
      <c r="A69" s="22"/>
      <c r="B69" s="22" t="s">
        <v>21</v>
      </c>
      <c r="C69" s="120"/>
      <c r="D69" s="120"/>
      <c r="E69" s="132">
        <f>AA67</f>
        <v>4.4579999999999993</v>
      </c>
      <c r="F69" s="158">
        <f>T67</f>
        <v>25042</v>
      </c>
      <c r="G69" s="21"/>
      <c r="H69" s="21"/>
      <c r="I69" s="21"/>
      <c r="J69" s="21"/>
      <c r="K69" s="21"/>
      <c r="L69" s="120"/>
      <c r="M69" s="120"/>
      <c r="N69" s="120"/>
      <c r="O69" s="192"/>
      <c r="P69" s="120"/>
      <c r="Q69" s="192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</row>
    <row r="70" spans="1:31" x14ac:dyDescent="0.2">
      <c r="A70" s="22"/>
      <c r="B70" s="22" t="s">
        <v>22</v>
      </c>
      <c r="C70" s="120"/>
      <c r="D70" s="120"/>
      <c r="E70" s="132">
        <f>AB67</f>
        <v>0</v>
      </c>
      <c r="F70" s="158">
        <f>U67</f>
        <v>0</v>
      </c>
      <c r="G70" s="22"/>
      <c r="H70" s="22"/>
      <c r="I70" s="22"/>
      <c r="J70" s="22"/>
      <c r="K70" s="22"/>
      <c r="L70" s="120"/>
      <c r="M70" s="120"/>
      <c r="N70" s="120"/>
      <c r="O70" s="192"/>
      <c r="P70" s="120"/>
      <c r="Q70" s="192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120"/>
      <c r="AC70" s="120"/>
      <c r="AD70" s="120"/>
      <c r="AE70" s="120"/>
    </row>
    <row r="71" spans="1:31" x14ac:dyDescent="0.2">
      <c r="A71" s="120"/>
      <c r="B71" s="120" t="s">
        <v>23</v>
      </c>
      <c r="C71" s="120"/>
      <c r="D71" s="120"/>
      <c r="E71" s="132">
        <f>AC67</f>
        <v>0.58399999999999996</v>
      </c>
      <c r="F71" s="158">
        <f>V67</f>
        <v>2336</v>
      </c>
      <c r="G71" s="120"/>
      <c r="H71" s="120"/>
      <c r="I71" s="120"/>
      <c r="J71" s="120"/>
      <c r="K71" s="120"/>
      <c r="L71" s="120"/>
      <c r="M71" s="120"/>
      <c r="N71" s="120"/>
      <c r="O71" s="192"/>
      <c r="P71" s="120"/>
      <c r="Q71" s="192"/>
      <c r="R71" s="120"/>
      <c r="S71" s="120"/>
      <c r="T71" s="120"/>
      <c r="U71" s="120"/>
      <c r="V71" s="120"/>
      <c r="W71" s="120"/>
      <c r="X71" s="120"/>
      <c r="Y71" s="120"/>
      <c r="Z71" s="120"/>
      <c r="AA71" s="120"/>
      <c r="AB71" s="120"/>
      <c r="AC71" s="120"/>
      <c r="AD71" s="120"/>
      <c r="AE71" s="120"/>
    </row>
    <row r="72" spans="1:31" ht="13.5" thickBot="1" x14ac:dyDescent="0.25">
      <c r="A72" s="120"/>
      <c r="B72" s="120"/>
      <c r="C72" s="120"/>
      <c r="D72" s="120"/>
      <c r="E72" s="159"/>
      <c r="F72" s="159"/>
      <c r="G72" s="120"/>
      <c r="H72" s="120"/>
      <c r="I72" s="120"/>
      <c r="J72" s="120"/>
      <c r="K72" s="120"/>
      <c r="L72" s="120"/>
      <c r="M72" s="120"/>
      <c r="N72" s="120"/>
      <c r="O72" s="192"/>
      <c r="P72" s="120"/>
      <c r="Q72" s="192"/>
      <c r="R72" s="120"/>
      <c r="S72" s="120"/>
      <c r="T72" s="120"/>
      <c r="U72" s="120"/>
      <c r="V72" s="120"/>
      <c r="W72" s="120"/>
      <c r="X72" s="120"/>
      <c r="Y72" s="120"/>
      <c r="Z72" s="120"/>
      <c r="AA72" s="120"/>
      <c r="AB72" s="120"/>
      <c r="AC72" s="120"/>
      <c r="AD72" s="120"/>
      <c r="AE72" s="120"/>
    </row>
    <row r="73" spans="1:31" ht="13.5" thickBot="1" x14ac:dyDescent="0.25">
      <c r="A73" s="18">
        <f>A35+A67</f>
        <v>20</v>
      </c>
      <c r="B73" s="87" t="s">
        <v>123</v>
      </c>
      <c r="C73" s="34"/>
      <c r="D73" s="35"/>
      <c r="E73" s="178">
        <f t="shared" ref="E73:F77" si="30">E35+E67</f>
        <v>13.326000000000001</v>
      </c>
      <c r="F73" s="74">
        <f t="shared" si="30"/>
        <v>75493</v>
      </c>
      <c r="G73" s="19"/>
      <c r="H73" s="18">
        <f>H35+H67</f>
        <v>2</v>
      </c>
      <c r="I73" s="22"/>
      <c r="J73" s="19"/>
      <c r="K73" s="70">
        <f>K35+K67</f>
        <v>57.2</v>
      </c>
      <c r="L73" s="74">
        <f>L35+L67</f>
        <v>192</v>
      </c>
      <c r="M73" s="120"/>
      <c r="N73" s="120"/>
      <c r="O73" s="192"/>
      <c r="P73" s="120"/>
      <c r="Q73" s="192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</row>
    <row r="74" spans="1:31" x14ac:dyDescent="0.2">
      <c r="A74" s="22" t="s">
        <v>19</v>
      </c>
      <c r="B74" s="88" t="s">
        <v>20</v>
      </c>
      <c r="C74" s="36"/>
      <c r="D74" s="36"/>
      <c r="E74" s="132">
        <f t="shared" si="30"/>
        <v>3.4820000000000002</v>
      </c>
      <c r="F74" s="177">
        <f t="shared" si="30"/>
        <v>26917</v>
      </c>
      <c r="G74" s="22"/>
      <c r="H74" s="22" t="s">
        <v>19</v>
      </c>
      <c r="I74" s="22"/>
      <c r="J74" s="120"/>
      <c r="K74" s="120"/>
      <c r="L74" s="120"/>
      <c r="M74" s="120"/>
      <c r="N74" s="120"/>
      <c r="O74" s="192"/>
      <c r="P74" s="120"/>
      <c r="Q74" s="192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</row>
    <row r="75" spans="1:31" x14ac:dyDescent="0.2">
      <c r="A75" s="22"/>
      <c r="B75" s="88" t="s">
        <v>21</v>
      </c>
      <c r="C75" s="36"/>
      <c r="D75" s="36"/>
      <c r="E75" s="132">
        <f t="shared" si="30"/>
        <v>8.5119999999999987</v>
      </c>
      <c r="F75" s="158">
        <f t="shared" si="30"/>
        <v>43332</v>
      </c>
      <c r="G75" s="22"/>
      <c r="H75" s="22"/>
      <c r="I75" s="22"/>
      <c r="J75" s="120"/>
      <c r="K75" s="186"/>
      <c r="L75" s="186"/>
      <c r="M75" s="120"/>
      <c r="N75" s="120"/>
      <c r="O75" s="192"/>
      <c r="P75" s="120"/>
      <c r="Q75" s="192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</row>
    <row r="76" spans="1:31" x14ac:dyDescent="0.2">
      <c r="A76" s="22"/>
      <c r="B76" s="88" t="s">
        <v>22</v>
      </c>
      <c r="C76" s="36"/>
      <c r="D76" s="36"/>
      <c r="E76" s="132">
        <f t="shared" si="30"/>
        <v>0</v>
      </c>
      <c r="F76" s="158">
        <f t="shared" si="30"/>
        <v>0</v>
      </c>
      <c r="G76" s="22"/>
      <c r="H76" s="22"/>
      <c r="I76" s="22"/>
      <c r="J76" s="120"/>
      <c r="K76" s="120"/>
      <c r="L76" s="120"/>
      <c r="M76" s="120"/>
      <c r="N76" s="120"/>
      <c r="O76" s="192"/>
      <c r="P76" s="120"/>
      <c r="Q76" s="192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</row>
    <row r="77" spans="1:31" x14ac:dyDescent="0.2">
      <c r="A77" s="22"/>
      <c r="B77" s="88" t="s">
        <v>23</v>
      </c>
      <c r="C77" s="23"/>
      <c r="D77" s="23"/>
      <c r="E77" s="132">
        <f t="shared" si="30"/>
        <v>1.3319999999999999</v>
      </c>
      <c r="F77" s="158">
        <f t="shared" si="30"/>
        <v>5244</v>
      </c>
      <c r="G77" s="22"/>
      <c r="H77" s="22"/>
      <c r="I77" s="22"/>
      <c r="J77" s="120"/>
      <c r="K77" s="120"/>
      <c r="L77" s="120"/>
      <c r="M77" s="120"/>
      <c r="N77" s="120"/>
      <c r="O77" s="192"/>
      <c r="P77" s="120"/>
      <c r="Q77" s="192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</row>
    <row r="78" spans="1:31" x14ac:dyDescent="0.2">
      <c r="A78" s="22"/>
      <c r="B78" s="22"/>
      <c r="C78" s="23"/>
      <c r="D78" s="23"/>
      <c r="E78" s="23"/>
      <c r="F78" s="23"/>
      <c r="G78" s="22"/>
      <c r="H78" s="22"/>
      <c r="I78" s="22"/>
      <c r="J78" s="120"/>
      <c r="K78" s="120"/>
      <c r="L78" s="120"/>
      <c r="M78" s="120"/>
      <c r="N78" s="120"/>
      <c r="O78" s="192"/>
      <c r="P78" s="120"/>
      <c r="Q78" s="192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</row>
    <row r="79" spans="1:31" x14ac:dyDescent="0.2">
      <c r="A79" s="120"/>
      <c r="B79" s="120"/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92"/>
      <c r="P79" s="120"/>
      <c r="Q79" s="192"/>
      <c r="R79" s="120"/>
      <c r="S79" s="120"/>
      <c r="T79" s="120"/>
      <c r="U79" s="120"/>
      <c r="V79" s="120"/>
      <c r="W79" s="120"/>
      <c r="X79" s="120"/>
      <c r="Y79" s="120"/>
      <c r="Z79" s="120"/>
      <c r="AA79" s="120"/>
      <c r="AB79" s="120"/>
      <c r="AC79" s="120"/>
      <c r="AD79" s="120"/>
      <c r="AE79" s="120"/>
    </row>
    <row r="80" spans="1:31" s="179" customFormat="1" x14ac:dyDescent="0.2">
      <c r="B80" s="277" t="s">
        <v>128</v>
      </c>
      <c r="C80" s="277"/>
      <c r="O80" s="192"/>
      <c r="Q80" s="192"/>
    </row>
    <row r="81" spans="2:17" s="179" customFormat="1" ht="12.75" customHeight="1" x14ac:dyDescent="0.2">
      <c r="B81" s="277" t="s">
        <v>142</v>
      </c>
      <c r="C81" s="277"/>
      <c r="D81" s="277"/>
      <c r="E81" s="277"/>
      <c r="F81" s="277"/>
      <c r="G81" s="277"/>
      <c r="H81" s="277"/>
      <c r="I81" s="277"/>
      <c r="J81" s="277"/>
      <c r="K81" s="277"/>
      <c r="L81" s="277"/>
      <c r="M81" s="277"/>
      <c r="O81" s="192"/>
      <c r="Q81" s="192"/>
    </row>
    <row r="82" spans="2:17" s="179" customFormat="1" x14ac:dyDescent="0.2">
      <c r="B82" s="258" t="s">
        <v>129</v>
      </c>
      <c r="C82" s="258"/>
      <c r="D82" s="258"/>
      <c r="E82" s="258"/>
      <c r="F82" s="258"/>
      <c r="G82" s="258"/>
      <c r="H82" s="258"/>
      <c r="I82" s="258"/>
      <c r="J82" s="258"/>
      <c r="K82" s="258"/>
      <c r="L82" s="258"/>
      <c r="O82" s="192"/>
      <c r="Q82" s="192"/>
    </row>
    <row r="83" spans="2:17" s="204" customFormat="1" ht="12.75" customHeight="1" x14ac:dyDescent="0.2">
      <c r="B83" s="205"/>
      <c r="C83" s="205"/>
      <c r="D83" s="205"/>
      <c r="E83" s="205"/>
      <c r="F83" s="205"/>
      <c r="G83" s="205"/>
      <c r="H83" s="205"/>
      <c r="I83" s="205"/>
      <c r="J83" s="205"/>
      <c r="K83" s="205"/>
      <c r="L83" s="205"/>
    </row>
    <row r="84" spans="2:17" s="204" customFormat="1" x14ac:dyDescent="0.2">
      <c r="B84" s="205"/>
      <c r="C84" s="205"/>
      <c r="D84" s="205"/>
      <c r="E84" s="205"/>
      <c r="F84" s="205"/>
      <c r="G84" s="205"/>
      <c r="H84" s="205"/>
      <c r="I84" s="205"/>
      <c r="J84" s="205"/>
      <c r="K84" s="205"/>
      <c r="L84" s="205"/>
    </row>
    <row r="85" spans="2:17" s="204" customFormat="1" ht="12.75" customHeight="1" x14ac:dyDescent="0.2">
      <c r="B85" s="277" t="s">
        <v>130</v>
      </c>
      <c r="C85" s="277"/>
      <c r="D85" s="277"/>
      <c r="E85" s="277"/>
      <c r="F85" s="277"/>
      <c r="G85" s="277"/>
      <c r="H85" s="277"/>
      <c r="I85" s="277"/>
      <c r="J85" s="277"/>
      <c r="K85" s="277"/>
      <c r="L85" s="277"/>
      <c r="M85" s="277"/>
    </row>
    <row r="86" spans="2:17" s="204" customFormat="1" x14ac:dyDescent="0.2">
      <c r="B86" s="258" t="s">
        <v>129</v>
      </c>
      <c r="C86" s="258"/>
      <c r="D86" s="258"/>
      <c r="E86" s="258"/>
      <c r="F86" s="258"/>
      <c r="G86" s="258"/>
      <c r="H86" s="258"/>
      <c r="I86" s="258"/>
      <c r="J86" s="258"/>
      <c r="K86" s="258"/>
      <c r="L86" s="258"/>
    </row>
    <row r="87" spans="2:17" s="179" customFormat="1" x14ac:dyDescent="0.2">
      <c r="O87" s="192"/>
      <c r="Q87" s="192"/>
    </row>
    <row r="88" spans="2:17" s="179" customFormat="1" x14ac:dyDescent="0.2">
      <c r="B88" s="277"/>
      <c r="C88" s="277"/>
      <c r="O88" s="192"/>
      <c r="Q88" s="192"/>
    </row>
    <row r="89" spans="2:17" s="179" customFormat="1" x14ac:dyDescent="0.2">
      <c r="B89" s="277" t="s">
        <v>131</v>
      </c>
      <c r="C89" s="277"/>
      <c r="D89" s="277"/>
      <c r="E89" s="277"/>
      <c r="F89" s="277"/>
      <c r="G89" s="277"/>
      <c r="H89" s="277"/>
      <c r="I89" s="277"/>
      <c r="J89" s="277"/>
      <c r="K89" s="277"/>
      <c r="L89" s="277"/>
      <c r="O89" s="192"/>
      <c r="Q89" s="192"/>
    </row>
    <row r="90" spans="2:17" s="204" customFormat="1" ht="12.75" customHeight="1" x14ac:dyDescent="0.2">
      <c r="B90" s="257" t="s">
        <v>132</v>
      </c>
      <c r="C90" s="257"/>
      <c r="D90" s="257"/>
      <c r="E90" s="257"/>
      <c r="F90" s="257"/>
      <c r="G90" s="257"/>
      <c r="H90" s="257"/>
      <c r="I90" s="257"/>
      <c r="J90" s="257"/>
      <c r="K90" s="257"/>
      <c r="L90" s="257"/>
      <c r="M90" s="257"/>
    </row>
    <row r="91" spans="2:17" s="179" customFormat="1" x14ac:dyDescent="0.2">
      <c r="B91" s="258" t="s">
        <v>133</v>
      </c>
      <c r="C91" s="258"/>
      <c r="D91" s="258"/>
      <c r="E91" s="258"/>
      <c r="F91" s="258"/>
      <c r="G91" s="258"/>
      <c r="H91" s="258"/>
      <c r="I91" s="258"/>
      <c r="J91" s="258"/>
      <c r="K91" s="258"/>
      <c r="L91" s="258"/>
      <c r="O91" s="192"/>
      <c r="Q91" s="192"/>
    </row>
  </sheetData>
  <mergeCells count="54">
    <mergeCell ref="A2:P2"/>
    <mergeCell ref="B85:M85"/>
    <mergeCell ref="B86:L86"/>
    <mergeCell ref="B90:M90"/>
    <mergeCell ref="S11:X11"/>
    <mergeCell ref="N50:N51"/>
    <mergeCell ref="S51:X51"/>
    <mergeCell ref="B82:L82"/>
    <mergeCell ref="B88:C88"/>
    <mergeCell ref="B89:L89"/>
    <mergeCell ref="G10:G11"/>
    <mergeCell ref="H10:H11"/>
    <mergeCell ref="Z11:AE11"/>
    <mergeCell ref="A45:P45"/>
    <mergeCell ref="A53:A54"/>
    <mergeCell ref="A5:P5"/>
    <mergeCell ref="A6:P6"/>
    <mergeCell ref="A8:A11"/>
    <mergeCell ref="B8:B11"/>
    <mergeCell ref="L10:L11"/>
    <mergeCell ref="C9:G9"/>
    <mergeCell ref="H9:N9"/>
    <mergeCell ref="A48:A51"/>
    <mergeCell ref="B48:B51"/>
    <mergeCell ref="C49:G49"/>
    <mergeCell ref="H49:N49"/>
    <mergeCell ref="C50:D50"/>
    <mergeCell ref="E50:E51"/>
    <mergeCell ref="Z51:AE51"/>
    <mergeCell ref="B80:C80"/>
    <mergeCell ref="B81:M81"/>
    <mergeCell ref="F50:F51"/>
    <mergeCell ref="G50:G51"/>
    <mergeCell ref="H50:H51"/>
    <mergeCell ref="I50:J50"/>
    <mergeCell ref="K50:K51"/>
    <mergeCell ref="L50:L51"/>
    <mergeCell ref="B53:B54"/>
    <mergeCell ref="B91:L91"/>
    <mergeCell ref="M50:M51"/>
    <mergeCell ref="C8:O8"/>
    <mergeCell ref="O9:O11"/>
    <mergeCell ref="P8:Q10"/>
    <mergeCell ref="C48:O48"/>
    <mergeCell ref="P48:Q50"/>
    <mergeCell ref="O49:O51"/>
    <mergeCell ref="I10:J10"/>
    <mergeCell ref="K10:K11"/>
    <mergeCell ref="M10:M11"/>
    <mergeCell ref="N10:N11"/>
    <mergeCell ref="A46:P46"/>
    <mergeCell ref="C10:D10"/>
    <mergeCell ref="E10:E11"/>
    <mergeCell ref="F10:F11"/>
  </mergeCells>
  <pageMargins left="0.70866141732283472" right="0.70866141732283472" top="0.74803149606299213" bottom="0.74803149606299213" header="0.31496062992125984" footer="0.31496062992125984"/>
  <pageSetup paperSize="9" scale="70" fitToHeight="3" orientation="landscape" verticalDpi="0" r:id="rId1"/>
  <rowBreaks count="1" manualBreakCount="1">
    <brk id="39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1.pielik</vt:lpstr>
      <vt:lpstr>2.pielik</vt:lpstr>
      <vt:lpstr>'1.pielik'!Print_Area</vt:lpstr>
      <vt:lpstr>'2.pielik'!Print_Area</vt:lpstr>
    </vt:vector>
  </TitlesOfParts>
  <Company>LVCeli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Bajars</dc:creator>
  <cp:lastModifiedBy>Edgars Jumitis</cp:lastModifiedBy>
  <cp:lastPrinted>2020-12-15T13:34:12Z</cp:lastPrinted>
  <dcterms:created xsi:type="dcterms:W3CDTF">2008-04-02T10:56:23Z</dcterms:created>
  <dcterms:modified xsi:type="dcterms:W3CDTF">2021-01-18T13:10:46Z</dcterms:modified>
</cp:coreProperties>
</file>