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329" activeTab="0"/>
  </bookViews>
  <sheets>
    <sheet name="1.pielik" sheetId="1" r:id="rId1"/>
    <sheet name="2.pielik" sheetId="2" r:id="rId2"/>
  </sheets>
  <definedNames/>
  <calcPr fullCalcOnLoad="1"/>
</workbook>
</file>

<file path=xl/sharedStrings.xml><?xml version="1.0" encoding="utf-8"?>
<sst xmlns="http://schemas.openxmlformats.org/spreadsheetml/2006/main" count="374" uniqueCount="161">
  <si>
    <t>km</t>
  </si>
  <si>
    <t>Nr.</t>
  </si>
  <si>
    <t>Ceļa nosaukums</t>
  </si>
  <si>
    <t>Ceļu raksturojošie parametri</t>
  </si>
  <si>
    <t>Īpašuma kadastra numurs</t>
  </si>
  <si>
    <t>Ceļi</t>
  </si>
  <si>
    <t>Adrese (km)</t>
  </si>
  <si>
    <t>Garums (km)</t>
  </si>
  <si>
    <t>Seguma veids</t>
  </si>
  <si>
    <t>Nosaukums</t>
  </si>
  <si>
    <t>Adrese</t>
  </si>
  <si>
    <t>Garums (m)</t>
  </si>
  <si>
    <r>
      <t>Brauktuves laukums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</si>
  <si>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Divlīmeņa nobrauktuvju brauktuves laukums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</si>
  <si>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Konstrukcijas materiāls</t>
  </si>
  <si>
    <t>no</t>
  </si>
  <si>
    <t>līdz</t>
  </si>
  <si>
    <t>ģeogrāfiskās koordinātes</t>
  </si>
  <si>
    <t>gab.</t>
  </si>
  <si>
    <t>t.sk. melnais</t>
  </si>
  <si>
    <t>grants (šķembas)</t>
  </si>
  <si>
    <t>bruģakmens</t>
  </si>
  <si>
    <t>bez seguma</t>
  </si>
  <si>
    <t>melnais</t>
  </si>
  <si>
    <t>Pavisam ceļi kopā:</t>
  </si>
  <si>
    <t>Kopā</t>
  </si>
  <si>
    <t>Ģeogrāfiskās koordinātes</t>
  </si>
  <si>
    <t>Brauktuves laukums (m2)</t>
  </si>
  <si>
    <t>Iesniegums pašvaldības ceļu reģistrācijai</t>
  </si>
  <si>
    <t>Iesniegums pašvaldības ielu reģistrācijai</t>
  </si>
  <si>
    <t>Ielas
 nosaukums</t>
  </si>
  <si>
    <t>Īpašuma kadastra
 numurs</t>
  </si>
  <si>
    <t xml:space="preserve">grants(šķembas) </t>
  </si>
  <si>
    <t>grants(šķembas)</t>
  </si>
  <si>
    <t xml:space="preserve"> </t>
  </si>
  <si>
    <t>Tērvetes
upe</t>
  </si>
  <si>
    <t>X=262560,48 Y=466495,50</t>
  </si>
  <si>
    <t>Dz.betons</t>
  </si>
  <si>
    <t>54960020092,
54960020062</t>
  </si>
  <si>
    <t>54960010029,
54950010019,
54960010055</t>
  </si>
  <si>
    <t xml:space="preserve">54960040125
</t>
  </si>
  <si>
    <r>
      <t xml:space="preserve">
54960010049,
54960010048, </t>
    </r>
    <r>
      <rPr>
        <sz val="10"/>
        <rFont val="Times New Roman"/>
        <family val="1"/>
      </rPr>
      <t>54960010003</t>
    </r>
  </si>
  <si>
    <t>54960040433, 54960040025</t>
  </si>
  <si>
    <t>54960040348, 54960040128</t>
  </si>
  <si>
    <t>54960050085, 54960060117, 54960070159</t>
  </si>
  <si>
    <r>
      <t xml:space="preserve">54960040340, </t>
    </r>
    <r>
      <rPr>
        <b/>
        <sz val="10"/>
        <rFont val="Times New Roman"/>
        <family val="1"/>
      </rPr>
      <t>54960020102</t>
    </r>
  </si>
  <si>
    <t>54960040012, 54960040044</t>
  </si>
  <si>
    <r>
      <t xml:space="preserve">54960050071, </t>
    </r>
    <r>
      <rPr>
        <b/>
        <sz val="10"/>
        <rFont val="Times New Roman"/>
        <family val="1"/>
      </rPr>
      <t>54960040092</t>
    </r>
  </si>
  <si>
    <r>
      <t xml:space="preserve">54960070162, </t>
    </r>
    <r>
      <rPr>
        <b/>
        <sz val="10"/>
        <rFont val="Times New Roman"/>
        <family val="1"/>
      </rPr>
      <t>54960070007,</t>
    </r>
    <r>
      <rPr>
        <sz val="10"/>
        <rFont val="Times New Roman"/>
        <family val="1"/>
      </rPr>
      <t xml:space="preserve"> 54960070128</t>
    </r>
  </si>
  <si>
    <r>
      <t>54960050083,</t>
    </r>
    <r>
      <rPr>
        <b/>
        <sz val="10"/>
        <rFont val="Times New Roman"/>
        <family val="1"/>
      </rPr>
      <t xml:space="preserve"> 54960050005, 54960050034</t>
    </r>
  </si>
  <si>
    <r>
      <t xml:space="preserve">54960030051, </t>
    </r>
    <r>
      <rPr>
        <b/>
        <sz val="10"/>
        <rFont val="Times New Roman"/>
        <family val="1"/>
      </rPr>
      <t>54960030055</t>
    </r>
  </si>
  <si>
    <r>
      <t xml:space="preserve"> 54960040364, 54960030051, </t>
    </r>
    <r>
      <rPr>
        <b/>
        <sz val="10"/>
        <rFont val="Times New Roman"/>
        <family val="1"/>
      </rPr>
      <t>54960030050, 54960040072</t>
    </r>
  </si>
  <si>
    <r>
      <t xml:space="preserve">54960040285, 54960060116, </t>
    </r>
    <r>
      <rPr>
        <b/>
        <sz val="10"/>
        <rFont val="Times New Roman"/>
        <family val="1"/>
      </rPr>
      <t>54960060030</t>
    </r>
  </si>
  <si>
    <r>
      <t xml:space="preserve">54960070158, </t>
    </r>
    <r>
      <rPr>
        <b/>
        <sz val="10"/>
        <rFont val="Times New Roman"/>
        <family val="1"/>
      </rPr>
      <t>54960070052, 54960070085</t>
    </r>
  </si>
  <si>
    <t>54960040351, 54960040370</t>
  </si>
  <si>
    <t>54960040369, 54960040483</t>
  </si>
  <si>
    <t>Ķemeri-Zanderi (Nr.11)</t>
  </si>
  <si>
    <t>Tērvetes šoseja-Baloži-Kalnamačas-2.nodaļas darbnīcas (Nr.12)</t>
  </si>
  <si>
    <t>Auces šoseja-Kauliņi-Jaunspurģi (Nr.9)</t>
  </si>
  <si>
    <t>Ķemeri-Bieranti (Nr.10)</t>
  </si>
  <si>
    <t>Dimzas- Virsaiši (Nr.14)</t>
  </si>
  <si>
    <t>Būmaņi- Pauņu Pumpuri (Nr.15)</t>
  </si>
  <si>
    <t>Vecpagasts-Rogas (Nr.16)</t>
  </si>
  <si>
    <t>Zeltiņi-Putniņi (Nr.17)</t>
  </si>
  <si>
    <t>Pīles-Tumes (Nr.18)</t>
  </si>
  <si>
    <t>Mazpīles-Bičuļi 4 (Nr.19)</t>
  </si>
  <si>
    <t>Tērvetes šoseja-Lejnieki-bērnudārzs (Nr.22)</t>
  </si>
  <si>
    <t>Bērzukrogs-Mazepes (Nr.23)</t>
  </si>
  <si>
    <t>Tērvetes šoseja-Laumas (Nr.24)</t>
  </si>
  <si>
    <t>Abgunstes skola-Rožlauki-Zanderi (Nr.28)</t>
  </si>
  <si>
    <t>Abgunstes skola-Vilciņi-Salnēni (Nr.29)</t>
  </si>
  <si>
    <t>Ozoliņi-Bērziņi-Lauri (Nr.30)</t>
  </si>
  <si>
    <t>Salnēni -Kaņņi (Nr.32)</t>
  </si>
  <si>
    <t>2.nodaļas darbnīcas-Lapsas (Nr.33)</t>
  </si>
  <si>
    <t>Ūziņu kapi-Veseri (Nr.34)</t>
  </si>
  <si>
    <t>Lābēni-Gauriņu kapi (Nr.35)</t>
  </si>
  <si>
    <t>4.nodaļas darbnīcas-Pūcēni (Nr.37)</t>
  </si>
  <si>
    <t>Baznīcas ceļš (Nr.38)</t>
  </si>
  <si>
    <t>Tērvetes šoseja-Vīnkalni (Nr.40)</t>
  </si>
  <si>
    <t>Upes ceļš (Nr.43)</t>
  </si>
  <si>
    <t>Tērvetes šoseja-Jaunparkas (Nr.52)</t>
  </si>
  <si>
    <t>Meža ceļš  (Nr.8)</t>
  </si>
  <si>
    <t>Kauliņi-Lejasaudzes (Nr.13)</t>
  </si>
  <si>
    <t>Tērvetes šoseja-Ķīkas (Nr.20)</t>
  </si>
  <si>
    <t>Tērvetes šoseja-Vītrupas (Nr.21)</t>
  </si>
  <si>
    <t>Zanderi-Meņģeļi (Nr.26)</t>
  </si>
  <si>
    <t>Kalāču ferma-Lielplepji (Nr.27)</t>
  </si>
  <si>
    <t>Kalnamačas-Salnēni (Nr.31)</t>
  </si>
  <si>
    <t>Platkājas-Virsaiši (Nr.36)</t>
  </si>
  <si>
    <t>Tērvetes šoseja-Pūcēni (Nr.39)</t>
  </si>
  <si>
    <t>Auces šoseja-Jasmīni (Nr.44)</t>
  </si>
  <si>
    <t>Ataudzītes-Briņķi (Nr.48)</t>
  </si>
  <si>
    <t>Tumes-Brieži (Nr.50)</t>
  </si>
  <si>
    <t>Tērvetes šoseja-Veldres (Nr.)51</t>
  </si>
  <si>
    <t>Smilgas-Dakteriņi (Nr.53)</t>
  </si>
  <si>
    <t>Lapsas-Ievulejas (Nr.54)</t>
  </si>
  <si>
    <t>Svilpji-Vilmaņi (Nr.55)</t>
  </si>
  <si>
    <t>Upes ceļš-Līči (Nr.57)</t>
  </si>
  <si>
    <t>Tērvetes šoseja-Deguļi (Nr.59)</t>
  </si>
  <si>
    <t>Pils ceļš (Nr.1)</t>
  </si>
  <si>
    <t>Lauku ceļš (Nr.2)</t>
  </si>
  <si>
    <t>Muižas ceļš (Nr.3)</t>
  </si>
  <si>
    <t>Liepu ceļš (Nr.4)</t>
  </si>
  <si>
    <t>Kastaņu ceļš (Nr.5)</t>
  </si>
  <si>
    <t>Milleru ceļš (Nr.7)</t>
  </si>
  <si>
    <t>Kokaudzētavas iela (Nr.41)</t>
  </si>
  <si>
    <t xml:space="preserve"> Pirts iela  (Nr.42)</t>
  </si>
  <si>
    <t>Jelgavas novada ceļu būvinženieris ………………………………………………………………...Edgars Jumītis</t>
  </si>
  <si>
    <t>Reģistrēja .........................................................................................................................        Juris Derevjanko</t>
  </si>
  <si>
    <t>Kadastra objekta identifikators</t>
  </si>
  <si>
    <t>Iela</t>
  </si>
  <si>
    <t>Tilts un satiksmes pārvads</t>
  </si>
  <si>
    <r>
      <t>gājēju un velosipēdu ceļa laukums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</si>
  <si>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zemes vienības/lineārās inženierbūves kadastra apzīmējums</t>
  </si>
  <si>
    <t>15</t>
  </si>
  <si>
    <t>16</t>
  </si>
  <si>
    <t>17</t>
  </si>
  <si>
    <t>12</t>
  </si>
  <si>
    <t>11</t>
  </si>
  <si>
    <t>5</t>
  </si>
  <si>
    <t>4</t>
  </si>
  <si>
    <t>3</t>
  </si>
  <si>
    <t>2</t>
  </si>
  <si>
    <t>1</t>
  </si>
  <si>
    <t xml:space="preserve">
54960040354</t>
  </si>
  <si>
    <r>
      <t>Gājēju un velosipēdu ceļa laukums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</si>
  <si>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54960040361, 54960060118, 54960060122, 54960060123</t>
  </si>
  <si>
    <r>
      <t xml:space="preserve">54960030051, </t>
    </r>
    <r>
      <rPr>
        <b/>
        <sz val="10"/>
        <rFont val="Times New Roman"/>
        <family val="1"/>
      </rPr>
      <t>54960030050, 54960040072</t>
    </r>
  </si>
  <si>
    <t xml:space="preserve">54960010025
</t>
  </si>
  <si>
    <r>
      <t xml:space="preserve">54960040285, </t>
    </r>
    <r>
      <rPr>
        <b/>
        <sz val="10"/>
        <rFont val="Times New Roman"/>
        <family val="1"/>
      </rPr>
      <t>54960060030</t>
    </r>
  </si>
  <si>
    <r>
      <t xml:space="preserve">54960060120, 54960070160, </t>
    </r>
    <r>
      <rPr>
        <b/>
        <sz val="10"/>
        <rFont val="Times New Roman"/>
        <family val="1"/>
      </rPr>
      <t>54960060006, 54960060070, 54960060125, 54960060003, 54960060069,  54960060029, 54960070022</t>
    </r>
  </si>
  <si>
    <r>
      <t xml:space="preserve">54960060120, </t>
    </r>
    <r>
      <rPr>
        <b/>
        <sz val="10"/>
        <rFont val="Times New Roman"/>
        <family val="1"/>
      </rPr>
      <t>54960060021, 54960060069, 54960060003,  54960060006, 54960040461, 54960070022</t>
    </r>
  </si>
  <si>
    <r>
      <t xml:space="preserve">54960070158, </t>
    </r>
    <r>
      <rPr>
        <b/>
        <sz val="10"/>
        <rFont val="Times New Roman"/>
        <family val="1"/>
      </rPr>
      <t>54960070052, 54960070005</t>
    </r>
  </si>
  <si>
    <r>
      <t xml:space="preserve">54960070165, 54960080044, </t>
    </r>
    <r>
      <rPr>
        <b/>
        <sz val="10"/>
        <rFont val="Times New Roman"/>
        <family val="1"/>
      </rPr>
      <t xml:space="preserve">54960080002, </t>
    </r>
    <r>
      <rPr>
        <sz val="10"/>
        <rFont val="Times New Roman"/>
        <family val="1"/>
      </rPr>
      <t xml:space="preserve">54960080045, </t>
    </r>
    <r>
      <rPr>
        <b/>
        <sz val="10"/>
        <rFont val="Times New Roman"/>
        <family val="1"/>
      </rPr>
      <t>54960070017</t>
    </r>
  </si>
  <si>
    <r>
      <t xml:space="preserve">54960070165, </t>
    </r>
    <r>
      <rPr>
        <b/>
        <sz val="10"/>
        <rFont val="Times New Roman"/>
        <family val="1"/>
      </rPr>
      <t>54960080002, 54960070010</t>
    </r>
  </si>
  <si>
    <t>54960050002, 54960050036, 54960050005</t>
  </si>
  <si>
    <t>54960050002, 54960050005</t>
  </si>
  <si>
    <r>
      <t xml:space="preserve">54960040468, </t>
    </r>
    <r>
      <rPr>
        <b/>
        <sz val="10"/>
        <rFont val="Times New Roman"/>
        <family val="1"/>
      </rPr>
      <t>54960040457</t>
    </r>
  </si>
  <si>
    <r>
      <t xml:space="preserve">54960040458, </t>
    </r>
    <r>
      <rPr>
        <b/>
        <sz val="10"/>
        <rFont val="Times New Roman"/>
        <family val="1"/>
      </rPr>
      <t>549600404133</t>
    </r>
  </si>
  <si>
    <r>
      <t xml:space="preserve">54960040017, 54960040018, 54960040242,  </t>
    </r>
    <r>
      <rPr>
        <sz val="10"/>
        <rFont val="Times New Roman"/>
        <family val="1"/>
      </rPr>
      <t>54960040101, 54960040102</t>
    </r>
  </si>
  <si>
    <r>
      <t>54960040017, 54960040018, 54960050064,</t>
    </r>
    <r>
      <rPr>
        <sz val="10"/>
        <rFont val="Times New Roman"/>
        <family val="1"/>
      </rPr>
      <t xml:space="preserve"> 54960040490</t>
    </r>
  </si>
  <si>
    <t>54960040348, 54960040125</t>
  </si>
  <si>
    <t xml:space="preserve">54960020132, 54960020065, 54960020064, 54960020150, </t>
  </si>
  <si>
    <r>
      <t xml:space="preserve">54960020132, </t>
    </r>
    <r>
      <rPr>
        <b/>
        <sz val="10"/>
        <rFont val="Times New Roman"/>
        <family val="1"/>
      </rPr>
      <t>54960020064, 54960020149
54960020002</t>
    </r>
  </si>
  <si>
    <r>
      <t>54960060115,</t>
    </r>
    <r>
      <rPr>
        <b/>
        <sz val="10"/>
        <rFont val="Times New Roman"/>
        <family val="1"/>
      </rPr>
      <t xml:space="preserve"> 54960060046, 54960060011</t>
    </r>
  </si>
  <si>
    <r>
      <t xml:space="preserve">54960060115, </t>
    </r>
    <r>
      <rPr>
        <b/>
        <sz val="10"/>
        <rFont val="Times New Roman"/>
        <family val="1"/>
      </rPr>
      <t>54960060046, 54960060129</t>
    </r>
  </si>
  <si>
    <t>54960040341, 54960020119</t>
  </si>
  <si>
    <t>54960020092, 54960020062</t>
  </si>
  <si>
    <r>
      <t xml:space="preserve">54960010013,
54960010015,
54960010183,
54960010037,
</t>
    </r>
    <r>
      <rPr>
        <sz val="10"/>
        <rFont val="Times New Roman"/>
        <family val="1"/>
      </rPr>
      <t>54960010051</t>
    </r>
  </si>
  <si>
    <r>
      <t>54960010013, 54960010015, 54960040041, 54960010037,</t>
    </r>
    <r>
      <rPr>
        <sz val="10"/>
        <rFont val="Times New Roman"/>
        <family val="1"/>
      </rPr>
      <t xml:space="preserve"> 54960010051</t>
    </r>
  </si>
  <si>
    <r>
      <t xml:space="preserve">54960010049, 54960010048, </t>
    </r>
    <r>
      <rPr>
        <sz val="10"/>
        <rFont val="Times New Roman"/>
        <family val="1"/>
      </rPr>
      <t>54960010003</t>
    </r>
  </si>
  <si>
    <r>
      <t xml:space="preserve">54960080041, </t>
    </r>
    <r>
      <rPr>
        <b/>
        <sz val="10"/>
        <rFont val="Times New Roman"/>
        <family val="1"/>
      </rPr>
      <t>54960080020, 
54960080022</t>
    </r>
  </si>
  <si>
    <t>54960010029,
54960010003,
54960010080</t>
  </si>
  <si>
    <t>(amats,vārds,uzvārds un paraksts, datums)</t>
  </si>
  <si>
    <t>Jelgavas novada domes priekšēdētājs …………………………………………………………………Ziedonis Caune</t>
  </si>
  <si>
    <r>
      <t xml:space="preserve">(akciju sabiedrības "Latvijas Valsts ceļi" </t>
    </r>
    <r>
      <rPr>
        <u val="single"/>
        <sz val="8"/>
        <rFont val="Times New Roman"/>
        <family val="1"/>
      </rPr>
      <t>Jelgavas</t>
    </r>
    <r>
      <rPr>
        <sz val="8"/>
        <rFont val="Times New Roman"/>
        <family val="1"/>
      </rPr>
      <t xml:space="preserve"> nodaļas vadītāja vārds, uzvārds un paraksts, datums)</t>
    </r>
  </si>
  <si>
    <t>Jelgavas novada pašvaldības ielu saraksts Zaļenieku ciemā</t>
  </si>
  <si>
    <r>
      <t xml:space="preserve">Jelgavas novada pašvaldības Zaļenieku pagasta  </t>
    </r>
    <r>
      <rPr>
        <b/>
        <sz val="11"/>
        <rFont val="Arial"/>
        <family val="2"/>
      </rPr>
      <t>A</t>
    </r>
    <r>
      <rPr>
        <b/>
        <sz val="11"/>
        <rFont val="Times New Roman"/>
        <family val="1"/>
      </rPr>
      <t xml:space="preserve"> grupas ceļu saraksts</t>
    </r>
  </si>
  <si>
    <t>ī</t>
  </si>
  <si>
    <r>
      <t>Jelgavas novada pašvaldības Zaļenieku pagasta B</t>
    </r>
    <r>
      <rPr>
        <b/>
        <sz val="11"/>
        <rFont val="Times New Roman"/>
        <family val="1"/>
      </rPr>
      <t xml:space="preserve"> grupas ceļu saraksts</t>
    </r>
  </si>
  <si>
    <r>
      <t xml:space="preserve">Jelgavas novada pašvaldības Zaļenieku pagasta </t>
    </r>
    <r>
      <rPr>
        <b/>
        <sz val="11"/>
        <rFont val="Arial"/>
        <family val="2"/>
      </rPr>
      <t>C</t>
    </r>
    <r>
      <rPr>
        <b/>
        <sz val="11"/>
        <rFont val="Times New Roman"/>
        <family val="1"/>
      </rPr>
      <t xml:space="preserve"> grupas ceļu saraksts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</si>
</sst>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Jā&quot;;&quot;Jā&quot;;&quot;Nē&quot;"/>
    <numFmt numFmtId="185" formatCode="&quot;Patiess&quot;;&quot;Patiess&quot;;&quot;Aplams&quot;"/>
    <numFmt numFmtId="186" formatCode="&quot;Ieslēgts&quot;;&quot;Ieslēgts&quot;;&quot;Izslēgts&quot;"/>
    <numFmt numFmtId="187" formatCode="[$€-2]\ #\ ##,000_);[Red]\([$€-2]\ #\ ##,000\)"/>
    <numFmt numFmtId="188" formatCode="0.0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2" fontId="4" fillId="0" borderId="0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0" fontId="2" fillId="0" borderId="30" xfId="0" applyFont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4" fillId="0" borderId="31" xfId="0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right"/>
    </xf>
    <xf numFmtId="188" fontId="2" fillId="0" borderId="17" xfId="0" applyNumberFormat="1" applyFont="1" applyBorder="1" applyAlignment="1">
      <alignment horizontal="right" wrapText="1"/>
    </xf>
    <xf numFmtId="188" fontId="4" fillId="0" borderId="31" xfId="0" applyNumberFormat="1" applyFont="1" applyBorder="1" applyAlignment="1">
      <alignment horizontal="right"/>
    </xf>
    <xf numFmtId="0" fontId="2" fillId="0" borderId="4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/>
    </xf>
    <xf numFmtId="189" fontId="2" fillId="0" borderId="10" xfId="0" applyNumberFormat="1" applyFont="1" applyBorder="1" applyAlignment="1">
      <alignment horizontal="center" wrapText="1"/>
    </xf>
    <xf numFmtId="189" fontId="2" fillId="0" borderId="37" xfId="0" applyNumberFormat="1" applyFont="1" applyBorder="1" applyAlignment="1">
      <alignment horizontal="center" wrapText="1"/>
    </xf>
    <xf numFmtId="189" fontId="2" fillId="0" borderId="17" xfId="0" applyNumberFormat="1" applyFont="1" applyBorder="1" applyAlignment="1">
      <alignment horizontal="center" wrapText="1"/>
    </xf>
    <xf numFmtId="189" fontId="4" fillId="0" borderId="2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1" fontId="2" fillId="0" borderId="37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2" fontId="2" fillId="0" borderId="43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 vertical="center" wrapText="1"/>
    </xf>
    <xf numFmtId="2" fontId="4" fillId="0" borderId="2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wrapText="1"/>
    </xf>
    <xf numFmtId="2" fontId="2" fillId="0" borderId="37" xfId="0" applyNumberFormat="1" applyFont="1" applyBorder="1" applyAlignment="1">
      <alignment horizontal="center" wrapText="1"/>
    </xf>
    <xf numFmtId="2" fontId="4" fillId="0" borderId="46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 horizontal="center"/>
    </xf>
    <xf numFmtId="189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 wrapText="1"/>
    </xf>
    <xf numFmtId="0" fontId="2" fillId="0" borderId="48" xfId="0" applyNumberFormat="1" applyFont="1" applyBorder="1" applyAlignment="1">
      <alignment horizontal="center" wrapText="1"/>
    </xf>
    <xf numFmtId="189" fontId="4" fillId="0" borderId="31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left" wrapText="1"/>
    </xf>
    <xf numFmtId="2" fontId="2" fillId="0" borderId="45" xfId="0" applyNumberFormat="1" applyFont="1" applyFill="1" applyBorder="1" applyAlignment="1">
      <alignment horizontal="center" wrapText="1"/>
    </xf>
    <xf numFmtId="2" fontId="2" fillId="0" borderId="37" xfId="0" applyNumberFormat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189" fontId="2" fillId="0" borderId="37" xfId="0" applyNumberFormat="1" applyFont="1" applyFill="1" applyBorder="1" applyAlignment="1">
      <alignment horizontal="center" wrapText="1"/>
    </xf>
    <xf numFmtId="1" fontId="2" fillId="0" borderId="37" xfId="0" applyNumberFormat="1" applyFont="1" applyFill="1" applyBorder="1" applyAlignment="1">
      <alignment horizontal="center" wrapText="1"/>
    </xf>
    <xf numFmtId="0" fontId="2" fillId="0" borderId="4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/>
    </xf>
    <xf numFmtId="0" fontId="4" fillId="0" borderId="47" xfId="0" applyNumberFormat="1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left" wrapText="1"/>
    </xf>
    <xf numFmtId="0" fontId="2" fillId="0" borderId="5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188" fontId="2" fillId="0" borderId="23" xfId="0" applyNumberFormat="1" applyFont="1" applyFill="1" applyBorder="1" applyAlignment="1">
      <alignment horizontal="right" wrapText="1"/>
    </xf>
    <xf numFmtId="0" fontId="2" fillId="0" borderId="30" xfId="0" applyFont="1" applyFill="1" applyBorder="1" applyAlignment="1">
      <alignment horizontal="center" wrapText="1"/>
    </xf>
    <xf numFmtId="189" fontId="2" fillId="0" borderId="23" xfId="0" applyNumberFormat="1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188" fontId="2" fillId="0" borderId="23" xfId="0" applyNumberFormat="1" applyFont="1" applyFill="1" applyBorder="1" applyAlignment="1">
      <alignment horizontal="center" wrapText="1"/>
    </xf>
    <xf numFmtId="188" fontId="2" fillId="0" borderId="10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left" wrapText="1"/>
    </xf>
    <xf numFmtId="0" fontId="2" fillId="33" borderId="34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189" fontId="2" fillId="33" borderId="37" xfId="0" applyNumberFormat="1" applyFont="1" applyFill="1" applyBorder="1" applyAlignment="1">
      <alignment horizontal="center" wrapText="1"/>
    </xf>
    <xf numFmtId="1" fontId="2" fillId="33" borderId="37" xfId="0" applyNumberFormat="1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left" wrapText="1"/>
    </xf>
    <xf numFmtId="0" fontId="2" fillId="33" borderId="47" xfId="0" applyNumberFormat="1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55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49" fontId="3" fillId="0" borderId="54" xfId="0" applyNumberFormat="1" applyFont="1" applyBorder="1" applyAlignment="1" quotePrefix="1">
      <alignment horizontal="center" wrapText="1"/>
    </xf>
    <xf numFmtId="49" fontId="3" fillId="0" borderId="18" xfId="0" applyNumberFormat="1" applyFont="1" applyBorder="1" applyAlignment="1" quotePrefix="1">
      <alignment horizontal="center" wrapText="1"/>
    </xf>
    <xf numFmtId="49" fontId="3" fillId="0" borderId="16" xfId="0" applyNumberFormat="1" applyFont="1" applyBorder="1" applyAlignment="1" quotePrefix="1">
      <alignment horizontal="center" wrapText="1"/>
    </xf>
    <xf numFmtId="49" fontId="3" fillId="0" borderId="11" xfId="0" applyNumberFormat="1" applyFont="1" applyBorder="1" applyAlignment="1" quotePrefix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57" xfId="0" applyNumberFormat="1" applyFont="1" applyBorder="1" applyAlignment="1">
      <alignment horizontal="center" wrapText="1"/>
    </xf>
    <xf numFmtId="49" fontId="3" fillId="0" borderId="58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61" xfId="0" applyNumberFormat="1" applyFont="1" applyFill="1" applyBorder="1" applyAlignment="1">
      <alignment horizontal="center" wrapText="1"/>
    </xf>
    <xf numFmtId="0" fontId="2" fillId="0" borderId="62" xfId="0" applyNumberFormat="1" applyFont="1" applyFill="1" applyBorder="1" applyAlignment="1">
      <alignment horizontal="center" wrapText="1"/>
    </xf>
    <xf numFmtId="0" fontId="2" fillId="33" borderId="62" xfId="0" applyNumberFormat="1" applyFont="1" applyFill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49" fontId="3" fillId="0" borderId="64" xfId="0" applyNumberFormat="1" applyFont="1" applyBorder="1" applyAlignment="1">
      <alignment horizontal="center" wrapText="1"/>
    </xf>
    <xf numFmtId="0" fontId="2" fillId="0" borderId="60" xfId="0" applyNumberFormat="1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188" fontId="2" fillId="0" borderId="55" xfId="0" applyNumberFormat="1" applyFont="1" applyFill="1" applyBorder="1" applyAlignment="1">
      <alignment horizontal="center" wrapText="1"/>
    </xf>
    <xf numFmtId="188" fontId="2" fillId="0" borderId="56" xfId="0" applyNumberFormat="1" applyFont="1" applyFill="1" applyBorder="1" applyAlignment="1">
      <alignment horizontal="center" wrapText="1"/>
    </xf>
    <xf numFmtId="188" fontId="2" fillId="0" borderId="56" xfId="0" applyNumberFormat="1" applyFont="1" applyFill="1" applyBorder="1" applyAlignment="1">
      <alignment horizontal="right" wrapText="1"/>
    </xf>
    <xf numFmtId="0" fontId="2" fillId="0" borderId="56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188" fontId="2" fillId="0" borderId="29" xfId="0" applyNumberFormat="1" applyFont="1" applyFill="1" applyBorder="1" applyAlignment="1">
      <alignment horizontal="center" wrapText="1"/>
    </xf>
    <xf numFmtId="188" fontId="2" fillId="0" borderId="14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6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189" fontId="2" fillId="0" borderId="56" xfId="0" applyNumberFormat="1" applyFont="1" applyBorder="1" applyAlignment="1">
      <alignment horizontal="center" wrapText="1"/>
    </xf>
    <xf numFmtId="1" fontId="2" fillId="0" borderId="56" xfId="0" applyNumberFormat="1" applyFont="1" applyBorder="1" applyAlignment="1">
      <alignment horizontal="center" wrapText="1"/>
    </xf>
    <xf numFmtId="2" fontId="2" fillId="0" borderId="60" xfId="0" applyNumberFormat="1" applyFont="1" applyBorder="1" applyAlignment="1">
      <alignment horizontal="center" wrapText="1"/>
    </xf>
    <xf numFmtId="0" fontId="2" fillId="0" borderId="68" xfId="0" applyNumberFormat="1" applyFont="1" applyBorder="1" applyAlignment="1">
      <alignment horizontal="center" wrapText="1"/>
    </xf>
    <xf numFmtId="0" fontId="2" fillId="0" borderId="69" xfId="0" applyNumberFormat="1" applyFont="1" applyBorder="1" applyAlignment="1">
      <alignment horizontal="center" wrapText="1"/>
    </xf>
    <xf numFmtId="0" fontId="4" fillId="0" borderId="69" xfId="0" applyNumberFormat="1" applyFont="1" applyBorder="1" applyAlignment="1">
      <alignment horizontal="center" wrapText="1"/>
    </xf>
    <xf numFmtId="0" fontId="2" fillId="0" borderId="68" xfId="0" applyNumberFormat="1" applyFont="1" applyFill="1" applyBorder="1" applyAlignment="1">
      <alignment horizontal="center" wrapText="1"/>
    </xf>
    <xf numFmtId="0" fontId="4" fillId="0" borderId="68" xfId="0" applyNumberFormat="1" applyFont="1" applyBorder="1" applyAlignment="1">
      <alignment horizontal="center" wrapText="1"/>
    </xf>
    <xf numFmtId="3" fontId="4" fillId="0" borderId="47" xfId="0" applyNumberFormat="1" applyFont="1" applyBorder="1" applyAlignment="1">
      <alignment horizontal="center" wrapText="1"/>
    </xf>
    <xf numFmtId="0" fontId="2" fillId="0" borderId="70" xfId="0" applyNumberFormat="1" applyFont="1" applyBorder="1" applyAlignment="1">
      <alignment horizontal="center" wrapText="1"/>
    </xf>
    <xf numFmtId="0" fontId="2" fillId="0" borderId="62" xfId="0" applyNumberFormat="1" applyFont="1" applyBorder="1" applyAlignment="1">
      <alignment horizontal="center" wrapText="1"/>
    </xf>
    <xf numFmtId="2" fontId="2" fillId="33" borderId="45" xfId="0" applyNumberFormat="1" applyFont="1" applyFill="1" applyBorder="1" applyAlignment="1">
      <alignment horizontal="center" wrapText="1"/>
    </xf>
    <xf numFmtId="2" fontId="2" fillId="33" borderId="37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0" borderId="33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center" wrapText="1"/>
    </xf>
    <xf numFmtId="0" fontId="2" fillId="0" borderId="35" xfId="0" applyNumberFormat="1" applyFont="1" applyBorder="1" applyAlignment="1">
      <alignment horizontal="center" wrapText="1"/>
    </xf>
    <xf numFmtId="0" fontId="2" fillId="0" borderId="29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wrapText="1"/>
    </xf>
    <xf numFmtId="0" fontId="2" fillId="0" borderId="34" xfId="0" applyNumberFormat="1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 wrapText="1"/>
    </xf>
    <xf numFmtId="0" fontId="2" fillId="0" borderId="49" xfId="0" applyNumberFormat="1" applyFont="1" applyBorder="1" applyAlignment="1">
      <alignment horizontal="center" wrapText="1"/>
    </xf>
    <xf numFmtId="0" fontId="2" fillId="0" borderId="48" xfId="0" applyNumberFormat="1" applyFont="1" applyBorder="1" applyAlignment="1">
      <alignment horizontal="center" wrapText="1"/>
    </xf>
    <xf numFmtId="0" fontId="2" fillId="0" borderId="72" xfId="0" applyNumberFormat="1" applyFont="1" applyBorder="1" applyAlignment="1">
      <alignment horizont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wrapText="1"/>
    </xf>
    <xf numFmtId="0" fontId="2" fillId="0" borderId="78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wrapText="1"/>
    </xf>
    <xf numFmtId="2" fontId="2" fillId="0" borderId="48" xfId="0" applyNumberFormat="1" applyFont="1" applyBorder="1" applyAlignment="1">
      <alignment horizont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2" fillId="0" borderId="49" xfId="0" applyNumberFormat="1" applyFont="1" applyBorder="1" applyAlignment="1">
      <alignment horizontal="center" wrapText="1"/>
    </xf>
    <xf numFmtId="1" fontId="2" fillId="0" borderId="48" xfId="0" applyNumberFormat="1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wrapText="1"/>
    </xf>
    <xf numFmtId="0" fontId="4" fillId="0" borderId="48" xfId="0" applyNumberFormat="1" applyFont="1" applyFill="1" applyBorder="1" applyAlignment="1">
      <alignment horizontal="center" wrapText="1"/>
    </xf>
    <xf numFmtId="0" fontId="2" fillId="0" borderId="49" xfId="0" applyNumberFormat="1" applyFont="1" applyFill="1" applyBorder="1" applyAlignment="1">
      <alignment horizontal="center" wrapText="1"/>
    </xf>
    <xf numFmtId="0" fontId="2" fillId="0" borderId="48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9"/>
  <sheetViews>
    <sheetView tabSelected="1" zoomScalePageLayoutView="0" workbookViewId="0" topLeftCell="A22">
      <selection activeCell="D144" sqref="D144"/>
    </sheetView>
  </sheetViews>
  <sheetFormatPr defaultColWidth="9.140625" defaultRowHeight="12.75"/>
  <cols>
    <col min="1" max="1" width="3.28125" style="1" bestFit="1" customWidth="1"/>
    <col min="2" max="2" width="27.140625" style="1" customWidth="1"/>
    <col min="3" max="3" width="7.421875" style="1" bestFit="1" customWidth="1"/>
    <col min="4" max="4" width="7.7109375" style="1" bestFit="1" customWidth="1"/>
    <col min="5" max="5" width="8.57421875" style="1" customWidth="1"/>
    <col min="6" max="6" width="15.28125" style="1" customWidth="1"/>
    <col min="7" max="7" width="10.8515625" style="1" customWidth="1"/>
    <col min="8" max="8" width="7.00390625" style="1" customWidth="1"/>
    <col min="9" max="9" width="11.7109375" style="1" customWidth="1"/>
    <col min="10" max="10" width="8.28125" style="1" customWidth="1"/>
    <col min="11" max="11" width="10.8515625" style="1" bestFit="1" customWidth="1"/>
    <col min="12" max="12" width="11.28125" style="1" bestFit="1" customWidth="1"/>
    <col min="13" max="14" width="11.421875" style="1" customWidth="1"/>
    <col min="15" max="15" width="20.7109375" style="1" bestFit="1" customWidth="1"/>
    <col min="16" max="16" width="20.7109375" style="1" customWidth="1"/>
    <col min="17" max="17" width="9.140625" style="1" customWidth="1"/>
    <col min="18" max="18" width="10.28125" style="1" bestFit="1" customWidth="1"/>
    <col min="19" max="19" width="14.140625" style="1" bestFit="1" customWidth="1"/>
    <col min="20" max="20" width="10.28125" style="1" bestFit="1" customWidth="1"/>
    <col min="21" max="21" width="9.8515625" style="1" bestFit="1" customWidth="1"/>
    <col min="22" max="16384" width="9.140625" style="1" customWidth="1"/>
  </cols>
  <sheetData>
    <row r="1" spans="1: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2.75">
      <c r="A2" s="234" t="s">
        <v>28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14"/>
    </row>
    <row r="3" spans="1:16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4.25">
      <c r="A4" s="238" t="s">
        <v>157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142"/>
    </row>
    <row r="5" spans="1:16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 customHeight="1" thickBot="1"/>
    <row r="7" spans="1:16" ht="14.25" customHeight="1" thickBot="1" thickTop="1">
      <c r="A7" s="231" t="s">
        <v>1</v>
      </c>
      <c r="B7" s="241" t="s">
        <v>2</v>
      </c>
      <c r="C7" s="212" t="s">
        <v>3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4"/>
      <c r="O7" s="215" t="s">
        <v>109</v>
      </c>
      <c r="P7" s="216"/>
    </row>
    <row r="8" spans="1:16" ht="13.5" customHeight="1" thickBot="1" thickTop="1">
      <c r="A8" s="227"/>
      <c r="B8" s="235"/>
      <c r="C8" s="224" t="s">
        <v>5</v>
      </c>
      <c r="D8" s="225"/>
      <c r="E8" s="225"/>
      <c r="F8" s="226"/>
      <c r="G8" s="224" t="s">
        <v>111</v>
      </c>
      <c r="H8" s="225"/>
      <c r="I8" s="225"/>
      <c r="J8" s="225"/>
      <c r="K8" s="225"/>
      <c r="L8" s="225"/>
      <c r="M8" s="226"/>
      <c r="N8" s="219" t="s">
        <v>125</v>
      </c>
      <c r="O8" s="217"/>
      <c r="P8" s="218"/>
    </row>
    <row r="9" spans="1:16" ht="12.75" customHeight="1" thickTop="1">
      <c r="A9" s="227"/>
      <c r="B9" s="235"/>
      <c r="C9" s="227" t="s">
        <v>6</v>
      </c>
      <c r="D9" s="232"/>
      <c r="E9" s="232" t="s">
        <v>7</v>
      </c>
      <c r="F9" s="235" t="s">
        <v>8</v>
      </c>
      <c r="G9" s="227" t="s">
        <v>9</v>
      </c>
      <c r="H9" s="232" t="s">
        <v>10</v>
      </c>
      <c r="I9" s="232"/>
      <c r="J9" s="232" t="s">
        <v>11</v>
      </c>
      <c r="K9" s="232" t="s">
        <v>12</v>
      </c>
      <c r="L9" s="232" t="s">
        <v>13</v>
      </c>
      <c r="M9" s="235" t="s">
        <v>14</v>
      </c>
      <c r="N9" s="219"/>
      <c r="O9" s="219" t="s">
        <v>31</v>
      </c>
      <c r="P9" s="221" t="s">
        <v>113</v>
      </c>
    </row>
    <row r="10" spans="1:23" ht="50.25" customHeight="1" thickBot="1">
      <c r="A10" s="228"/>
      <c r="B10" s="236"/>
      <c r="C10" s="4" t="s">
        <v>15</v>
      </c>
      <c r="D10" s="9" t="s">
        <v>16</v>
      </c>
      <c r="E10" s="233"/>
      <c r="F10" s="236"/>
      <c r="G10" s="228"/>
      <c r="H10" s="9" t="s">
        <v>0</v>
      </c>
      <c r="I10" s="9" t="s">
        <v>17</v>
      </c>
      <c r="J10" s="233"/>
      <c r="K10" s="233"/>
      <c r="L10" s="233"/>
      <c r="M10" s="236"/>
      <c r="N10" s="220"/>
      <c r="O10" s="220"/>
      <c r="P10" s="220"/>
      <c r="R10" s="237" t="s">
        <v>7</v>
      </c>
      <c r="S10" s="237"/>
      <c r="T10" s="237"/>
      <c r="U10" s="237"/>
      <c r="V10" s="237"/>
      <c r="W10" s="237"/>
    </row>
    <row r="11" spans="1:23" ht="14.25" thickBot="1" thickTop="1">
      <c r="A11" s="5">
        <v>1</v>
      </c>
      <c r="B11" s="7">
        <v>2</v>
      </c>
      <c r="C11" s="8">
        <v>3</v>
      </c>
      <c r="D11" s="3">
        <v>4</v>
      </c>
      <c r="E11" s="3">
        <v>5</v>
      </c>
      <c r="F11" s="10">
        <v>6</v>
      </c>
      <c r="G11" s="180">
        <v>7</v>
      </c>
      <c r="H11" s="181">
        <v>8</v>
      </c>
      <c r="I11" s="181">
        <v>9</v>
      </c>
      <c r="J11" s="181">
        <v>10</v>
      </c>
      <c r="K11" s="181">
        <v>11</v>
      </c>
      <c r="L11" s="181">
        <v>12</v>
      </c>
      <c r="M11" s="179">
        <v>13</v>
      </c>
      <c r="N11" s="177">
        <v>14</v>
      </c>
      <c r="O11" s="13">
        <v>15</v>
      </c>
      <c r="P11" s="178">
        <v>16</v>
      </c>
      <c r="R11" s="78" t="s">
        <v>23</v>
      </c>
      <c r="S11" s="21" t="s">
        <v>33</v>
      </c>
      <c r="T11" s="21" t="s">
        <v>21</v>
      </c>
      <c r="U11" s="21" t="s">
        <v>22</v>
      </c>
      <c r="V11" s="21"/>
      <c r="W11" s="21"/>
    </row>
    <row r="12" spans="1:23" ht="51.75" thickTop="1">
      <c r="A12" s="6">
        <v>1</v>
      </c>
      <c r="B12" s="45" t="s">
        <v>56</v>
      </c>
      <c r="C12" s="71">
        <v>0</v>
      </c>
      <c r="D12" s="72">
        <v>7.48</v>
      </c>
      <c r="E12" s="72">
        <f>D12-C12</f>
        <v>7.48</v>
      </c>
      <c r="F12" s="11" t="s">
        <v>23</v>
      </c>
      <c r="G12" s="143"/>
      <c r="H12" s="145"/>
      <c r="I12" s="145"/>
      <c r="J12" s="182"/>
      <c r="K12" s="183"/>
      <c r="L12" s="145"/>
      <c r="M12" s="145"/>
      <c r="N12" s="144"/>
      <c r="O12" s="185">
        <v>54960040361</v>
      </c>
      <c r="P12" s="184" t="s">
        <v>126</v>
      </c>
      <c r="R12" s="22">
        <f>IF(F12=R$11,E12,0)</f>
        <v>7.48</v>
      </c>
      <c r="S12" s="22">
        <f>IF(F12=S$11,E12,0)</f>
        <v>0</v>
      </c>
      <c r="T12" s="22">
        <f>IF(F12=T$11,E12,0)</f>
        <v>0</v>
      </c>
      <c r="U12" s="22">
        <f>IF(F12=U$11,E12,0)</f>
        <v>0</v>
      </c>
      <c r="V12" s="22"/>
      <c r="W12" s="22"/>
    </row>
    <row r="13" spans="1:23" ht="38.25">
      <c r="A13" s="47">
        <v>2</v>
      </c>
      <c r="B13" s="46" t="s">
        <v>57</v>
      </c>
      <c r="C13" s="71">
        <v>0</v>
      </c>
      <c r="D13" s="72">
        <v>0.04</v>
      </c>
      <c r="E13" s="72">
        <f>D13-C13</f>
        <v>0.04</v>
      </c>
      <c r="F13" s="11" t="s">
        <v>23</v>
      </c>
      <c r="G13" s="6"/>
      <c r="H13" s="2"/>
      <c r="I13" s="2"/>
      <c r="J13" s="64"/>
      <c r="K13" s="68"/>
      <c r="L13" s="2"/>
      <c r="M13" s="2"/>
      <c r="N13" s="11"/>
      <c r="O13" s="239">
        <v>54960050085</v>
      </c>
      <c r="P13" s="229" t="s">
        <v>44</v>
      </c>
      <c r="R13" s="22">
        <f>IF(F13=R$11,E13,0)</f>
        <v>0.04</v>
      </c>
      <c r="S13" s="22">
        <f>IF(F13=S$11,E13,0)</f>
        <v>0</v>
      </c>
      <c r="T13" s="22">
        <f>IF(F13=T$11,E13,0)</f>
        <v>0</v>
      </c>
      <c r="U13" s="22">
        <f>IF(F13=U$11,E13,0)</f>
        <v>0</v>
      </c>
      <c r="V13" s="22"/>
      <c r="W13" s="22"/>
    </row>
    <row r="14" spans="1:23" ht="12.75">
      <c r="A14" s="36"/>
      <c r="B14" s="38"/>
      <c r="C14" s="71">
        <v>0.04</v>
      </c>
      <c r="D14" s="72">
        <v>8.67</v>
      </c>
      <c r="E14" s="72">
        <f>D14-C14</f>
        <v>8.63</v>
      </c>
      <c r="F14" s="77" t="s">
        <v>33</v>
      </c>
      <c r="G14" s="6"/>
      <c r="H14" s="2"/>
      <c r="I14" s="2"/>
      <c r="J14" s="64"/>
      <c r="K14" s="68"/>
      <c r="L14" s="2"/>
      <c r="M14" s="2"/>
      <c r="N14" s="11"/>
      <c r="O14" s="240"/>
      <c r="P14" s="230"/>
      <c r="R14" s="22">
        <f>IF(F14=R$11,E14,0)</f>
        <v>0</v>
      </c>
      <c r="S14" s="22">
        <f>IF(F14=S$11,E14,0)</f>
        <v>8.63</v>
      </c>
      <c r="T14" s="22">
        <f>IF(F14=T$11,E14,0)</f>
        <v>0</v>
      </c>
      <c r="U14" s="22">
        <f>IF(F14=U$11,E14,0)</f>
        <v>0</v>
      </c>
      <c r="V14" s="22"/>
      <c r="W14" s="22"/>
    </row>
    <row r="15" spans="1:23" ht="13.5" thickBot="1">
      <c r="A15" s="24"/>
      <c r="B15" s="25"/>
      <c r="C15" s="73"/>
      <c r="D15" s="74"/>
      <c r="E15" s="74"/>
      <c r="F15" s="25"/>
      <c r="G15" s="24"/>
      <c r="H15" s="27"/>
      <c r="I15" s="27"/>
      <c r="J15" s="66"/>
      <c r="K15" s="70"/>
      <c r="L15" s="27"/>
      <c r="M15" s="27"/>
      <c r="N15" s="25"/>
      <c r="O15" s="176"/>
      <c r="P15" s="29"/>
      <c r="R15" s="22">
        <f>IF(F15=R$11,E15,0)</f>
        <v>0</v>
      </c>
      <c r="S15" s="22">
        <f>IF(F15=S$11,E15,0)</f>
        <v>0</v>
      </c>
      <c r="T15" s="22">
        <f>IF(F15=T$11,E15,0)</f>
        <v>0</v>
      </c>
      <c r="U15" s="22">
        <f>IF(F15=U$11,E15,0)</f>
        <v>0</v>
      </c>
      <c r="V15" s="22"/>
      <c r="W15" s="22"/>
    </row>
    <row r="16" spans="1:23" ht="14.25" thickBot="1" thickTop="1">
      <c r="A16" s="15">
        <f>COUNTA(A12:A15)</f>
        <v>2</v>
      </c>
      <c r="B16" s="16" t="s">
        <v>25</v>
      </c>
      <c r="C16" s="75"/>
      <c r="D16" s="75"/>
      <c r="E16" s="76">
        <f>SUM(E12:E15)</f>
        <v>16.150000000000002</v>
      </c>
      <c r="G16" s="41">
        <f>COUNT(G12:G15)</f>
        <v>0</v>
      </c>
      <c r="I16" s="17"/>
      <c r="J16" s="94">
        <f>SUM(J12:J15)</f>
        <v>0</v>
      </c>
      <c r="K16" s="42">
        <f>SUM(K12:K15)</f>
        <v>0</v>
      </c>
      <c r="R16" s="23">
        <f aca="true" t="shared" si="0" ref="R16:W16">SUM(R12:R15)</f>
        <v>7.5200000000000005</v>
      </c>
      <c r="S16" s="23">
        <f t="shared" si="0"/>
        <v>8.63</v>
      </c>
      <c r="T16" s="23">
        <f t="shared" si="0"/>
        <v>0</v>
      </c>
      <c r="U16" s="23">
        <f t="shared" si="0"/>
        <v>0</v>
      </c>
      <c r="V16" s="23">
        <f t="shared" si="0"/>
        <v>0</v>
      </c>
      <c r="W16" s="23">
        <f t="shared" si="0"/>
        <v>0</v>
      </c>
    </row>
    <row r="17" spans="1:23" ht="12.75">
      <c r="A17" s="18" t="s">
        <v>18</v>
      </c>
      <c r="B17" s="18" t="s">
        <v>19</v>
      </c>
      <c r="C17" s="75"/>
      <c r="D17" s="75"/>
      <c r="E17" s="19">
        <f>R16</f>
        <v>7.5200000000000005</v>
      </c>
      <c r="F17" s="20"/>
      <c r="G17" s="18" t="s">
        <v>18</v>
      </c>
      <c r="I17" s="17"/>
      <c r="J17" s="17"/>
      <c r="K17" s="17"/>
      <c r="R17" s="19"/>
      <c r="S17" s="19"/>
      <c r="T17" s="19"/>
      <c r="U17" s="19"/>
      <c r="V17" s="19"/>
      <c r="W17" s="19"/>
    </row>
    <row r="18" spans="1:23" ht="12.75">
      <c r="A18" s="18"/>
      <c r="B18" s="18" t="s">
        <v>20</v>
      </c>
      <c r="C18" s="75"/>
      <c r="D18" s="75"/>
      <c r="E18" s="19">
        <f>S16</f>
        <v>8.63</v>
      </c>
      <c r="F18" s="20"/>
      <c r="G18" s="17"/>
      <c r="I18" s="17"/>
      <c r="J18" s="17"/>
      <c r="K18" s="17"/>
      <c r="R18" s="19"/>
      <c r="S18" s="19"/>
      <c r="T18" s="19"/>
      <c r="U18" s="19"/>
      <c r="V18" s="19"/>
      <c r="W18" s="19"/>
    </row>
    <row r="19" spans="1:23" ht="12.75">
      <c r="A19" s="18"/>
      <c r="B19" s="18" t="s">
        <v>21</v>
      </c>
      <c r="C19" s="75"/>
      <c r="D19" s="75"/>
      <c r="E19" s="19">
        <f>T16</f>
        <v>0</v>
      </c>
      <c r="F19" s="20"/>
      <c r="G19" s="18"/>
      <c r="H19" s="18"/>
      <c r="I19" s="18"/>
      <c r="J19" s="18"/>
      <c r="K19" s="18"/>
      <c r="R19" s="19"/>
      <c r="S19" s="19"/>
      <c r="T19" s="19"/>
      <c r="U19" s="19"/>
      <c r="V19" s="19"/>
      <c r="W19" s="19"/>
    </row>
    <row r="20" spans="2:6" ht="12.75">
      <c r="B20" s="1" t="s">
        <v>22</v>
      </c>
      <c r="C20" s="75"/>
      <c r="D20" s="75"/>
      <c r="E20" s="19">
        <f>U16</f>
        <v>0</v>
      </c>
      <c r="F20" s="20"/>
    </row>
    <row r="21" spans="5:26" ht="12.75">
      <c r="E21" s="19"/>
      <c r="F21" s="20"/>
      <c r="Z21" s="1" t="s">
        <v>34</v>
      </c>
    </row>
    <row r="22" spans="5:6" ht="12.75">
      <c r="E22" s="19"/>
      <c r="F22" s="20"/>
    </row>
    <row r="23" spans="5:6" ht="12.75">
      <c r="E23" s="19"/>
      <c r="F23" s="20"/>
    </row>
    <row r="24" spans="5:6" ht="12.75">
      <c r="E24" s="19"/>
      <c r="F24" s="20"/>
    </row>
    <row r="25" spans="1:16" ht="14.25">
      <c r="A25" s="242" t="s">
        <v>159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142"/>
    </row>
    <row r="26" ht="13.5" thickBot="1">
      <c r="A26" s="1" t="s">
        <v>158</v>
      </c>
    </row>
    <row r="27" spans="1:16" ht="14.25" customHeight="1" thickBot="1" thickTop="1">
      <c r="A27" s="231" t="s">
        <v>1</v>
      </c>
      <c r="B27" s="241" t="s">
        <v>2</v>
      </c>
      <c r="C27" s="212" t="s">
        <v>3</v>
      </c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4"/>
      <c r="O27" s="215" t="s">
        <v>109</v>
      </c>
      <c r="P27" s="216"/>
    </row>
    <row r="28" spans="1:16" ht="13.5" customHeight="1" thickBot="1" thickTop="1">
      <c r="A28" s="227"/>
      <c r="B28" s="235"/>
      <c r="C28" s="224" t="s">
        <v>5</v>
      </c>
      <c r="D28" s="225"/>
      <c r="E28" s="225"/>
      <c r="F28" s="226"/>
      <c r="G28" s="224" t="s">
        <v>111</v>
      </c>
      <c r="H28" s="225"/>
      <c r="I28" s="225"/>
      <c r="J28" s="225"/>
      <c r="K28" s="225"/>
      <c r="L28" s="225"/>
      <c r="M28" s="226"/>
      <c r="N28" s="219" t="s">
        <v>125</v>
      </c>
      <c r="O28" s="217"/>
      <c r="P28" s="218"/>
    </row>
    <row r="29" spans="1:16" ht="12.75" customHeight="1" thickTop="1">
      <c r="A29" s="227"/>
      <c r="B29" s="235"/>
      <c r="C29" s="227" t="s">
        <v>6</v>
      </c>
      <c r="D29" s="232"/>
      <c r="E29" s="232" t="s">
        <v>7</v>
      </c>
      <c r="F29" s="235" t="s">
        <v>8</v>
      </c>
      <c r="G29" s="227" t="s">
        <v>9</v>
      </c>
      <c r="H29" s="232" t="s">
        <v>10</v>
      </c>
      <c r="I29" s="232"/>
      <c r="J29" s="232" t="s">
        <v>11</v>
      </c>
      <c r="K29" s="232" t="s">
        <v>12</v>
      </c>
      <c r="L29" s="232" t="s">
        <v>13</v>
      </c>
      <c r="M29" s="235" t="s">
        <v>14</v>
      </c>
      <c r="N29" s="219"/>
      <c r="O29" s="219" t="s">
        <v>31</v>
      </c>
      <c r="P29" s="221" t="s">
        <v>113</v>
      </c>
    </row>
    <row r="30" spans="1:23" ht="53.25" customHeight="1" thickBot="1">
      <c r="A30" s="228"/>
      <c r="B30" s="236"/>
      <c r="C30" s="4" t="s">
        <v>15</v>
      </c>
      <c r="D30" s="9" t="s">
        <v>16</v>
      </c>
      <c r="E30" s="233"/>
      <c r="F30" s="236"/>
      <c r="G30" s="228"/>
      <c r="H30" s="9" t="s">
        <v>0</v>
      </c>
      <c r="I30" s="9" t="s">
        <v>17</v>
      </c>
      <c r="J30" s="233"/>
      <c r="K30" s="233"/>
      <c r="L30" s="233"/>
      <c r="M30" s="236"/>
      <c r="N30" s="220"/>
      <c r="O30" s="220"/>
      <c r="P30" s="220"/>
      <c r="Q30" s="55"/>
      <c r="R30" s="237" t="s">
        <v>7</v>
      </c>
      <c r="S30" s="237"/>
      <c r="T30" s="237"/>
      <c r="U30" s="237"/>
      <c r="V30" s="237"/>
      <c r="W30" s="237"/>
    </row>
    <row r="31" spans="1:23" ht="14.25" thickBot="1" thickTop="1">
      <c r="A31" s="5">
        <v>1</v>
      </c>
      <c r="B31" s="7">
        <v>2</v>
      </c>
      <c r="C31" s="8">
        <v>3</v>
      </c>
      <c r="D31" s="3">
        <v>4</v>
      </c>
      <c r="E31" s="3">
        <v>5</v>
      </c>
      <c r="F31" s="10">
        <v>6</v>
      </c>
      <c r="G31" s="180">
        <v>7</v>
      </c>
      <c r="H31" s="181">
        <v>8</v>
      </c>
      <c r="I31" s="181">
        <v>9</v>
      </c>
      <c r="J31" s="181">
        <v>10</v>
      </c>
      <c r="K31" s="181">
        <v>11</v>
      </c>
      <c r="L31" s="181">
        <v>12</v>
      </c>
      <c r="M31" s="179">
        <v>13</v>
      </c>
      <c r="N31" s="177">
        <v>14</v>
      </c>
      <c r="O31" s="13">
        <v>15</v>
      </c>
      <c r="P31" s="178">
        <v>16</v>
      </c>
      <c r="R31" s="78" t="s">
        <v>23</v>
      </c>
      <c r="S31" s="21" t="s">
        <v>33</v>
      </c>
      <c r="T31" s="21" t="s">
        <v>21</v>
      </c>
      <c r="U31" s="21" t="s">
        <v>22</v>
      </c>
      <c r="V31" s="21"/>
      <c r="W31" s="21"/>
    </row>
    <row r="32" spans="1:23" ht="26.25" thickTop="1">
      <c r="A32" s="96">
        <v>1</v>
      </c>
      <c r="B32" s="46" t="s">
        <v>58</v>
      </c>
      <c r="C32" s="71">
        <v>0</v>
      </c>
      <c r="D32" s="72">
        <v>2.4</v>
      </c>
      <c r="E32" s="72">
        <f aca="true" t="shared" si="1" ref="E32:E63">D32-C32</f>
        <v>2.4</v>
      </c>
      <c r="F32" s="77" t="s">
        <v>22</v>
      </c>
      <c r="G32" s="143"/>
      <c r="H32" s="145"/>
      <c r="I32" s="145"/>
      <c r="J32" s="182"/>
      <c r="K32" s="183"/>
      <c r="L32" s="145"/>
      <c r="M32" s="145"/>
      <c r="N32" s="144"/>
      <c r="O32" s="222">
        <v>54960020133</v>
      </c>
      <c r="P32" s="222">
        <v>54960020133</v>
      </c>
      <c r="R32" s="22">
        <f aca="true" t="shared" si="2" ref="R32:R74">IF(F32=R$11,E32,0)</f>
        <v>0</v>
      </c>
      <c r="S32" s="22">
        <f aca="true" t="shared" si="3" ref="S32:S74">IF(F32=S$11,E32,0)</f>
        <v>0</v>
      </c>
      <c r="T32" s="22">
        <f aca="true" t="shared" si="4" ref="T32:T74">IF(F32=T$11,E32,0)</f>
        <v>0</v>
      </c>
      <c r="U32" s="22">
        <f aca="true" t="shared" si="5" ref="U32:U74">IF(F32=U$11,E32,0)</f>
        <v>2.4</v>
      </c>
      <c r="V32" s="22"/>
      <c r="W32" s="22"/>
    </row>
    <row r="33" spans="1:23" ht="12.75" customHeight="1">
      <c r="A33" s="36"/>
      <c r="B33" s="37"/>
      <c r="C33" s="71">
        <v>2.4</v>
      </c>
      <c r="D33" s="72">
        <v>3.95</v>
      </c>
      <c r="E33" s="72">
        <f t="shared" si="1"/>
        <v>1.5500000000000003</v>
      </c>
      <c r="F33" s="11" t="s">
        <v>33</v>
      </c>
      <c r="G33" s="6"/>
      <c r="H33" s="2"/>
      <c r="I33" s="2"/>
      <c r="J33" s="64"/>
      <c r="K33" s="68"/>
      <c r="L33" s="2"/>
      <c r="M33" s="2"/>
      <c r="N33" s="11"/>
      <c r="O33" s="210"/>
      <c r="P33" s="210"/>
      <c r="R33" s="22">
        <f t="shared" si="2"/>
        <v>0</v>
      </c>
      <c r="S33" s="22">
        <f t="shared" si="3"/>
        <v>1.5500000000000003</v>
      </c>
      <c r="T33" s="22">
        <f t="shared" si="4"/>
        <v>0</v>
      </c>
      <c r="U33" s="22">
        <f t="shared" si="5"/>
        <v>0</v>
      </c>
      <c r="V33" s="22"/>
      <c r="W33" s="22"/>
    </row>
    <row r="34" spans="1:23" ht="12.75" customHeight="1">
      <c r="A34" s="6">
        <v>2</v>
      </c>
      <c r="B34" s="39" t="s">
        <v>59</v>
      </c>
      <c r="C34" s="71">
        <v>0</v>
      </c>
      <c r="D34" s="72">
        <v>2.78</v>
      </c>
      <c r="E34" s="72">
        <f t="shared" si="1"/>
        <v>2.78</v>
      </c>
      <c r="F34" s="11" t="s">
        <v>33</v>
      </c>
      <c r="G34" s="6"/>
      <c r="H34" s="2"/>
      <c r="I34" s="2"/>
      <c r="J34" s="64"/>
      <c r="K34" s="68"/>
      <c r="L34" s="2"/>
      <c r="M34" s="2"/>
      <c r="N34" s="11"/>
      <c r="O34" s="185">
        <v>54960040349</v>
      </c>
      <c r="P34" s="92">
        <v>54960040349</v>
      </c>
      <c r="R34" s="22">
        <f t="shared" si="2"/>
        <v>0</v>
      </c>
      <c r="S34" s="22">
        <f t="shared" si="3"/>
        <v>2.78</v>
      </c>
      <c r="T34" s="22">
        <f t="shared" si="4"/>
        <v>0</v>
      </c>
      <c r="U34" s="22">
        <f t="shared" si="5"/>
        <v>0</v>
      </c>
      <c r="V34" s="22"/>
      <c r="W34" s="22"/>
    </row>
    <row r="35" spans="1:23" ht="12.75">
      <c r="A35" s="47">
        <v>3</v>
      </c>
      <c r="B35" s="46" t="s">
        <v>60</v>
      </c>
      <c r="C35" s="71">
        <v>0</v>
      </c>
      <c r="D35" s="72">
        <v>1.3</v>
      </c>
      <c r="E35" s="72">
        <f t="shared" si="1"/>
        <v>1.3</v>
      </c>
      <c r="F35" s="11" t="s">
        <v>33</v>
      </c>
      <c r="G35" s="6"/>
      <c r="H35" s="2"/>
      <c r="I35" s="2"/>
      <c r="J35" s="64"/>
      <c r="K35" s="68"/>
      <c r="L35" s="2"/>
      <c r="M35" s="2"/>
      <c r="N35" s="11"/>
      <c r="O35" s="209">
        <v>54960020134</v>
      </c>
      <c r="P35" s="209">
        <v>54960020134</v>
      </c>
      <c r="R35" s="22">
        <f t="shared" si="2"/>
        <v>0</v>
      </c>
      <c r="S35" s="22">
        <f t="shared" si="3"/>
        <v>1.3</v>
      </c>
      <c r="T35" s="22">
        <f t="shared" si="4"/>
        <v>0</v>
      </c>
      <c r="U35" s="22">
        <f t="shared" si="5"/>
        <v>0</v>
      </c>
      <c r="V35" s="22"/>
      <c r="W35" s="22"/>
    </row>
    <row r="36" spans="1:23" ht="12.75">
      <c r="A36" s="36"/>
      <c r="B36" s="37"/>
      <c r="C36" s="71">
        <v>1.3</v>
      </c>
      <c r="D36" s="72">
        <v>1.7</v>
      </c>
      <c r="E36" s="72">
        <f t="shared" si="1"/>
        <v>0.3999999999999999</v>
      </c>
      <c r="F36" s="77" t="s">
        <v>22</v>
      </c>
      <c r="G36" s="6"/>
      <c r="H36" s="2"/>
      <c r="I36" s="2"/>
      <c r="J36" s="64"/>
      <c r="K36" s="68"/>
      <c r="L36" s="2"/>
      <c r="M36" s="2"/>
      <c r="N36" s="11"/>
      <c r="O36" s="210"/>
      <c r="P36" s="210"/>
      <c r="R36" s="22">
        <f t="shared" si="2"/>
        <v>0</v>
      </c>
      <c r="S36" s="22">
        <f t="shared" si="3"/>
        <v>0</v>
      </c>
      <c r="T36" s="22">
        <f t="shared" si="4"/>
        <v>0</v>
      </c>
      <c r="U36" s="22">
        <f t="shared" si="5"/>
        <v>0.3999999999999999</v>
      </c>
      <c r="V36" s="22"/>
      <c r="W36" s="22"/>
    </row>
    <row r="37" spans="1:23" ht="12.75">
      <c r="A37" s="47">
        <v>4</v>
      </c>
      <c r="B37" s="46" t="s">
        <v>61</v>
      </c>
      <c r="C37" s="71">
        <v>0</v>
      </c>
      <c r="D37" s="72">
        <v>0.06</v>
      </c>
      <c r="E37" s="72">
        <f t="shared" si="1"/>
        <v>0.06</v>
      </c>
      <c r="F37" s="77" t="s">
        <v>22</v>
      </c>
      <c r="G37" s="6"/>
      <c r="H37" s="2"/>
      <c r="I37" s="2"/>
      <c r="J37" s="64"/>
      <c r="K37" s="68"/>
      <c r="L37" s="2"/>
      <c r="M37" s="2"/>
      <c r="N37" s="11"/>
      <c r="O37" s="92">
        <v>54960040340</v>
      </c>
      <c r="P37" s="92">
        <v>54960040340</v>
      </c>
      <c r="R37" s="22">
        <f t="shared" si="2"/>
        <v>0</v>
      </c>
      <c r="S37" s="22">
        <f t="shared" si="3"/>
        <v>0</v>
      </c>
      <c r="T37" s="22">
        <f t="shared" si="4"/>
        <v>0</v>
      </c>
      <c r="U37" s="22">
        <f t="shared" si="5"/>
        <v>0.06</v>
      </c>
      <c r="V37" s="22"/>
      <c r="W37" s="22"/>
    </row>
    <row r="38" spans="1:23" ht="25.5">
      <c r="A38" s="48"/>
      <c r="B38" s="44"/>
      <c r="C38" s="81">
        <v>0.06</v>
      </c>
      <c r="D38" s="82">
        <v>1.52</v>
      </c>
      <c r="E38" s="82">
        <f t="shared" si="1"/>
        <v>1.46</v>
      </c>
      <c r="F38" s="50" t="s">
        <v>33</v>
      </c>
      <c r="G38" s="6"/>
      <c r="H38" s="2"/>
      <c r="I38" s="2"/>
      <c r="J38" s="64"/>
      <c r="K38" s="68"/>
      <c r="L38" s="2"/>
      <c r="M38" s="2"/>
      <c r="N38" s="11"/>
      <c r="O38" s="186" t="s">
        <v>45</v>
      </c>
      <c r="P38" s="92" t="s">
        <v>45</v>
      </c>
      <c r="R38" s="22">
        <f t="shared" si="2"/>
        <v>0</v>
      </c>
      <c r="S38" s="22">
        <f t="shared" si="3"/>
        <v>1.46</v>
      </c>
      <c r="T38" s="22">
        <f t="shared" si="4"/>
        <v>0</v>
      </c>
      <c r="U38" s="22">
        <f t="shared" si="5"/>
        <v>0</v>
      </c>
      <c r="V38" s="22"/>
      <c r="W38" s="22"/>
    </row>
    <row r="39" spans="1:23" ht="12.75">
      <c r="A39" s="47">
        <v>5</v>
      </c>
      <c r="B39" s="46" t="s">
        <v>62</v>
      </c>
      <c r="C39" s="81">
        <v>0</v>
      </c>
      <c r="D39" s="82">
        <v>1.01</v>
      </c>
      <c r="E39" s="82">
        <f t="shared" si="1"/>
        <v>1.01</v>
      </c>
      <c r="F39" s="50" t="s">
        <v>33</v>
      </c>
      <c r="G39" s="6"/>
      <c r="H39" s="2"/>
      <c r="I39" s="2"/>
      <c r="J39" s="64"/>
      <c r="K39" s="68"/>
      <c r="L39" s="2"/>
      <c r="M39" s="2"/>
      <c r="N39" s="11"/>
      <c r="O39" s="92">
        <v>54960040342</v>
      </c>
      <c r="P39" s="92">
        <v>54960040342</v>
      </c>
      <c r="R39" s="22">
        <f t="shared" si="2"/>
        <v>0</v>
      </c>
      <c r="S39" s="22">
        <f t="shared" si="3"/>
        <v>1.01</v>
      </c>
      <c r="T39" s="22">
        <f t="shared" si="4"/>
        <v>0</v>
      </c>
      <c r="U39" s="22">
        <f t="shared" si="5"/>
        <v>0</v>
      </c>
      <c r="V39" s="22"/>
      <c r="W39" s="22"/>
    </row>
    <row r="40" spans="1:23" ht="30.75" customHeight="1">
      <c r="A40" s="48"/>
      <c r="B40" s="44"/>
      <c r="C40" s="81">
        <v>1.01</v>
      </c>
      <c r="D40" s="82">
        <v>1.54</v>
      </c>
      <c r="E40" s="82">
        <f t="shared" si="1"/>
        <v>0.53</v>
      </c>
      <c r="F40" s="77" t="s">
        <v>22</v>
      </c>
      <c r="G40" s="47"/>
      <c r="H40" s="51"/>
      <c r="I40" s="51"/>
      <c r="J40" s="65"/>
      <c r="K40" s="69"/>
      <c r="L40" s="51"/>
      <c r="M40" s="2"/>
      <c r="N40" s="11"/>
      <c r="O40" s="187" t="s">
        <v>46</v>
      </c>
      <c r="P40" s="107" t="s">
        <v>46</v>
      </c>
      <c r="R40" s="22">
        <f t="shared" si="2"/>
        <v>0</v>
      </c>
      <c r="S40" s="22">
        <f t="shared" si="3"/>
        <v>0</v>
      </c>
      <c r="T40" s="22">
        <f t="shared" si="4"/>
        <v>0</v>
      </c>
      <c r="U40" s="22">
        <f t="shared" si="5"/>
        <v>0.53</v>
      </c>
      <c r="V40" s="22"/>
      <c r="W40" s="22"/>
    </row>
    <row r="41" spans="1:23" ht="51">
      <c r="A41" s="47">
        <v>6</v>
      </c>
      <c r="B41" s="46" t="s">
        <v>63</v>
      </c>
      <c r="C41" s="81">
        <v>0</v>
      </c>
      <c r="D41" s="82">
        <v>0.9</v>
      </c>
      <c r="E41" s="82">
        <f t="shared" si="1"/>
        <v>0.9</v>
      </c>
      <c r="F41" s="50" t="s">
        <v>33</v>
      </c>
      <c r="G41" s="47"/>
      <c r="H41" s="51"/>
      <c r="I41" s="51"/>
      <c r="J41" s="65"/>
      <c r="K41" s="69"/>
      <c r="L41" s="51"/>
      <c r="M41" s="2"/>
      <c r="N41" s="11"/>
      <c r="O41" s="92" t="s">
        <v>127</v>
      </c>
      <c r="P41" s="92" t="s">
        <v>51</v>
      </c>
      <c r="R41" s="22">
        <f t="shared" si="2"/>
        <v>0</v>
      </c>
      <c r="S41" s="22">
        <f t="shared" si="3"/>
        <v>0.9</v>
      </c>
      <c r="T41" s="22">
        <f t="shared" si="4"/>
        <v>0</v>
      </c>
      <c r="U41" s="22">
        <f t="shared" si="5"/>
        <v>0</v>
      </c>
      <c r="V41" s="22"/>
      <c r="W41" s="22"/>
    </row>
    <row r="42" spans="1:23" ht="25.5">
      <c r="A42" s="48"/>
      <c r="B42" s="44"/>
      <c r="C42" s="81">
        <v>0.9</v>
      </c>
      <c r="D42" s="82">
        <v>1.32</v>
      </c>
      <c r="E42" s="82">
        <f t="shared" si="1"/>
        <v>0.42000000000000004</v>
      </c>
      <c r="F42" s="77" t="s">
        <v>22</v>
      </c>
      <c r="G42" s="47"/>
      <c r="H42" s="51"/>
      <c r="I42" s="51"/>
      <c r="J42" s="65"/>
      <c r="K42" s="69"/>
      <c r="L42" s="51"/>
      <c r="M42" s="2"/>
      <c r="N42" s="11"/>
      <c r="O42" s="186" t="s">
        <v>50</v>
      </c>
      <c r="P42" s="92" t="s">
        <v>50</v>
      </c>
      <c r="Q42" s="1" t="s">
        <v>34</v>
      </c>
      <c r="R42" s="22">
        <f t="shared" si="2"/>
        <v>0</v>
      </c>
      <c r="S42" s="22">
        <f t="shared" si="3"/>
        <v>0</v>
      </c>
      <c r="T42" s="22">
        <f t="shared" si="4"/>
        <v>0</v>
      </c>
      <c r="U42" s="22">
        <f t="shared" si="5"/>
        <v>0.42000000000000004</v>
      </c>
      <c r="V42" s="22"/>
      <c r="W42" s="22"/>
    </row>
    <row r="43" spans="1:23" ht="12.75">
      <c r="A43" s="47">
        <v>7</v>
      </c>
      <c r="B43" s="46" t="s">
        <v>64</v>
      </c>
      <c r="C43" s="81">
        <v>0</v>
      </c>
      <c r="D43" s="82">
        <v>1.22</v>
      </c>
      <c r="E43" s="82">
        <f t="shared" si="1"/>
        <v>1.22</v>
      </c>
      <c r="F43" s="77" t="s">
        <v>22</v>
      </c>
      <c r="G43" s="47"/>
      <c r="H43" s="51"/>
      <c r="I43" s="51"/>
      <c r="J43" s="65"/>
      <c r="K43" s="69"/>
      <c r="L43" s="51"/>
      <c r="M43" s="2"/>
      <c r="N43" s="11"/>
      <c r="O43" s="185">
        <v>54960010058</v>
      </c>
      <c r="P43" s="92">
        <v>54960010058</v>
      </c>
      <c r="R43" s="22">
        <f t="shared" si="2"/>
        <v>0</v>
      </c>
      <c r="S43" s="22">
        <f t="shared" si="3"/>
        <v>0</v>
      </c>
      <c r="T43" s="22">
        <f t="shared" si="4"/>
        <v>0</v>
      </c>
      <c r="U43" s="22">
        <f t="shared" si="5"/>
        <v>1.22</v>
      </c>
      <c r="V43" s="22"/>
      <c r="W43" s="22"/>
    </row>
    <row r="44" spans="1:23" ht="51" customHeight="1">
      <c r="A44" s="137">
        <v>8</v>
      </c>
      <c r="B44" s="46" t="s">
        <v>65</v>
      </c>
      <c r="C44" s="81">
        <v>0</v>
      </c>
      <c r="D44" s="82">
        <v>0.03</v>
      </c>
      <c r="E44" s="82">
        <f t="shared" si="1"/>
        <v>0.03</v>
      </c>
      <c r="F44" s="50" t="s">
        <v>23</v>
      </c>
      <c r="G44" s="47"/>
      <c r="H44" s="51"/>
      <c r="I44" s="51"/>
      <c r="J44" s="65"/>
      <c r="K44" s="69"/>
      <c r="L44" s="51"/>
      <c r="M44" s="2"/>
      <c r="N44" s="11"/>
      <c r="O44" s="95" t="s">
        <v>128</v>
      </c>
      <c r="P44" s="190">
        <v>54960010025</v>
      </c>
      <c r="Q44" s="1" t="s">
        <v>34</v>
      </c>
      <c r="R44" s="22">
        <f t="shared" si="2"/>
        <v>0.03</v>
      </c>
      <c r="S44" s="22">
        <f t="shared" si="3"/>
        <v>0</v>
      </c>
      <c r="T44" s="22">
        <f t="shared" si="4"/>
        <v>0</v>
      </c>
      <c r="U44" s="22">
        <f t="shared" si="5"/>
        <v>0</v>
      </c>
      <c r="V44" s="22"/>
      <c r="W44" s="22"/>
    </row>
    <row r="45" spans="1:23" ht="12.75">
      <c r="A45" s="48"/>
      <c r="B45" s="44"/>
      <c r="C45" s="81">
        <v>0.03</v>
      </c>
      <c r="D45" s="82">
        <v>0.67</v>
      </c>
      <c r="E45" s="82">
        <f t="shared" si="1"/>
        <v>0.64</v>
      </c>
      <c r="F45" s="50" t="s">
        <v>33</v>
      </c>
      <c r="G45" s="47"/>
      <c r="H45" s="51"/>
      <c r="I45" s="51"/>
      <c r="J45" s="65"/>
      <c r="K45" s="69"/>
      <c r="L45" s="51"/>
      <c r="M45" s="2"/>
      <c r="N45" s="11"/>
      <c r="O45" s="95">
        <v>54960010017</v>
      </c>
      <c r="P45" s="190">
        <v>54960010017</v>
      </c>
      <c r="Q45" s="55"/>
      <c r="R45" s="22">
        <f t="shared" si="2"/>
        <v>0</v>
      </c>
      <c r="S45" s="22">
        <f t="shared" si="3"/>
        <v>0.64</v>
      </c>
      <c r="T45" s="22">
        <f t="shared" si="4"/>
        <v>0</v>
      </c>
      <c r="U45" s="22">
        <f t="shared" si="5"/>
        <v>0</v>
      </c>
      <c r="V45" s="22"/>
      <c r="W45" s="22"/>
    </row>
    <row r="46" spans="1:23" ht="25.5">
      <c r="A46" s="47">
        <v>9</v>
      </c>
      <c r="B46" s="46" t="s">
        <v>66</v>
      </c>
      <c r="C46" s="81">
        <v>0</v>
      </c>
      <c r="D46" s="82">
        <v>0.7</v>
      </c>
      <c r="E46" s="82">
        <f t="shared" si="1"/>
        <v>0.7</v>
      </c>
      <c r="F46" s="50" t="s">
        <v>23</v>
      </c>
      <c r="G46" s="47"/>
      <c r="H46" s="51"/>
      <c r="I46" s="51"/>
      <c r="J46" s="65"/>
      <c r="K46" s="69"/>
      <c r="L46" s="51"/>
      <c r="M46" s="2"/>
      <c r="N46" s="11"/>
      <c r="O46" s="209">
        <v>54960040358</v>
      </c>
      <c r="P46" s="209">
        <v>54960040358</v>
      </c>
      <c r="R46" s="22">
        <f t="shared" si="2"/>
        <v>0.7</v>
      </c>
      <c r="S46" s="22">
        <f t="shared" si="3"/>
        <v>0</v>
      </c>
      <c r="T46" s="22">
        <f t="shared" si="4"/>
        <v>0</v>
      </c>
      <c r="U46" s="22">
        <f t="shared" si="5"/>
        <v>0</v>
      </c>
      <c r="V46" s="22"/>
      <c r="W46" s="22"/>
    </row>
    <row r="47" spans="1:23" ht="12.75">
      <c r="A47" s="48"/>
      <c r="B47" s="44"/>
      <c r="C47" s="81">
        <v>0.7</v>
      </c>
      <c r="D47" s="82">
        <v>0.91</v>
      </c>
      <c r="E47" s="82">
        <f t="shared" si="1"/>
        <v>0.21000000000000008</v>
      </c>
      <c r="F47" s="50" t="s">
        <v>33</v>
      </c>
      <c r="G47" s="47"/>
      <c r="H47" s="51"/>
      <c r="I47" s="51"/>
      <c r="J47" s="65"/>
      <c r="K47" s="69"/>
      <c r="L47" s="51"/>
      <c r="M47" s="2"/>
      <c r="N47" s="11"/>
      <c r="O47" s="223"/>
      <c r="P47" s="223"/>
      <c r="R47" s="22">
        <f t="shared" si="2"/>
        <v>0</v>
      </c>
      <c r="S47" s="22">
        <f t="shared" si="3"/>
        <v>0.21000000000000008</v>
      </c>
      <c r="T47" s="22">
        <f t="shared" si="4"/>
        <v>0</v>
      </c>
      <c r="U47" s="22">
        <f t="shared" si="5"/>
        <v>0</v>
      </c>
      <c r="V47" s="22"/>
      <c r="W47" s="22"/>
    </row>
    <row r="48" spans="1:23" ht="12.75">
      <c r="A48" s="48"/>
      <c r="B48" s="44"/>
      <c r="C48" s="81">
        <v>0.91</v>
      </c>
      <c r="D48" s="82">
        <v>2.15</v>
      </c>
      <c r="E48" s="82">
        <f t="shared" si="1"/>
        <v>1.2399999999999998</v>
      </c>
      <c r="F48" s="77" t="s">
        <v>22</v>
      </c>
      <c r="G48" s="47"/>
      <c r="H48" s="51"/>
      <c r="I48" s="51"/>
      <c r="J48" s="65"/>
      <c r="K48" s="69"/>
      <c r="L48" s="51"/>
      <c r="M48" s="2"/>
      <c r="N48" s="11"/>
      <c r="O48" s="223"/>
      <c r="P48" s="223"/>
      <c r="R48" s="22">
        <f t="shared" si="2"/>
        <v>0</v>
      </c>
      <c r="S48" s="22">
        <f t="shared" si="3"/>
        <v>0</v>
      </c>
      <c r="T48" s="22">
        <f t="shared" si="4"/>
        <v>0</v>
      </c>
      <c r="U48" s="22">
        <f t="shared" si="5"/>
        <v>1.2399999999999998</v>
      </c>
      <c r="V48" s="22"/>
      <c r="W48" s="22"/>
    </row>
    <row r="49" spans="1:23" ht="12.75">
      <c r="A49" s="48"/>
      <c r="B49" s="44"/>
      <c r="C49" s="81">
        <v>2.15</v>
      </c>
      <c r="D49" s="82">
        <v>2.35</v>
      </c>
      <c r="E49" s="82">
        <f t="shared" si="1"/>
        <v>0.20000000000000018</v>
      </c>
      <c r="F49" s="50" t="s">
        <v>23</v>
      </c>
      <c r="G49" s="47"/>
      <c r="H49" s="51"/>
      <c r="I49" s="51"/>
      <c r="J49" s="65"/>
      <c r="K49" s="69"/>
      <c r="L49" s="51"/>
      <c r="M49" s="2"/>
      <c r="N49" s="11"/>
      <c r="O49" s="210"/>
      <c r="P49" s="210"/>
      <c r="R49" s="22">
        <f t="shared" si="2"/>
        <v>0.20000000000000018</v>
      </c>
      <c r="S49" s="22">
        <f t="shared" si="3"/>
        <v>0</v>
      </c>
      <c r="T49" s="22">
        <f t="shared" si="4"/>
        <v>0</v>
      </c>
      <c r="U49" s="22">
        <f t="shared" si="5"/>
        <v>0</v>
      </c>
      <c r="V49" s="22"/>
      <c r="W49" s="22"/>
    </row>
    <row r="50" spans="1:23" ht="12.75">
      <c r="A50" s="47">
        <v>10</v>
      </c>
      <c r="B50" s="46" t="s">
        <v>67</v>
      </c>
      <c r="C50" s="81">
        <v>0</v>
      </c>
      <c r="D50" s="82">
        <v>0.02</v>
      </c>
      <c r="E50" s="82">
        <f t="shared" si="1"/>
        <v>0.02</v>
      </c>
      <c r="F50" s="50" t="s">
        <v>23</v>
      </c>
      <c r="G50" s="47"/>
      <c r="H50" s="51"/>
      <c r="I50" s="51"/>
      <c r="J50" s="65"/>
      <c r="K50" s="69"/>
      <c r="L50" s="51"/>
      <c r="M50" s="2"/>
      <c r="N50" s="11"/>
      <c r="O50" s="92">
        <v>54960040285</v>
      </c>
      <c r="P50" s="92">
        <v>54960040285</v>
      </c>
      <c r="R50" s="22">
        <f t="shared" si="2"/>
        <v>0.02</v>
      </c>
      <c r="S50" s="22">
        <f t="shared" si="3"/>
        <v>0</v>
      </c>
      <c r="T50" s="22">
        <f t="shared" si="4"/>
        <v>0</v>
      </c>
      <c r="U50" s="22">
        <f t="shared" si="5"/>
        <v>0</v>
      </c>
      <c r="V50" s="22"/>
      <c r="W50" s="22"/>
    </row>
    <row r="51" spans="1:23" ht="38.25">
      <c r="A51" s="48"/>
      <c r="B51" s="53"/>
      <c r="C51" s="81">
        <v>0.02</v>
      </c>
      <c r="D51" s="82">
        <v>4.1</v>
      </c>
      <c r="E51" s="82">
        <f t="shared" si="1"/>
        <v>4.08</v>
      </c>
      <c r="F51" s="50" t="s">
        <v>33</v>
      </c>
      <c r="G51" s="47"/>
      <c r="H51" s="51"/>
      <c r="I51" s="51"/>
      <c r="J51" s="65"/>
      <c r="K51" s="69"/>
      <c r="L51" s="51"/>
      <c r="M51" s="2"/>
      <c r="N51" s="11"/>
      <c r="O51" s="93" t="s">
        <v>129</v>
      </c>
      <c r="P51" s="92" t="s">
        <v>52</v>
      </c>
      <c r="R51" s="22">
        <f t="shared" si="2"/>
        <v>0</v>
      </c>
      <c r="S51" s="22">
        <f t="shared" si="3"/>
        <v>4.08</v>
      </c>
      <c r="T51" s="22">
        <f t="shared" si="4"/>
        <v>0</v>
      </c>
      <c r="U51" s="22">
        <f t="shared" si="5"/>
        <v>0</v>
      </c>
      <c r="V51" s="22"/>
      <c r="W51" s="22"/>
    </row>
    <row r="52" spans="1:23" ht="25.5">
      <c r="A52" s="47">
        <v>11</v>
      </c>
      <c r="B52" s="46" t="s">
        <v>68</v>
      </c>
      <c r="C52" s="81">
        <v>0</v>
      </c>
      <c r="D52" s="82">
        <v>0.88</v>
      </c>
      <c r="E52" s="82">
        <f t="shared" si="1"/>
        <v>0.88</v>
      </c>
      <c r="F52" s="77" t="s">
        <v>22</v>
      </c>
      <c r="G52" s="47"/>
      <c r="H52" s="51"/>
      <c r="I52" s="51"/>
      <c r="J52" s="65"/>
      <c r="K52" s="69"/>
      <c r="L52" s="51"/>
      <c r="M52" s="2"/>
      <c r="N52" s="11"/>
      <c r="O52" s="92" t="s">
        <v>47</v>
      </c>
      <c r="P52" s="92" t="s">
        <v>47</v>
      </c>
      <c r="R52" s="22">
        <f t="shared" si="2"/>
        <v>0</v>
      </c>
      <c r="S52" s="22">
        <f t="shared" si="3"/>
        <v>0</v>
      </c>
      <c r="T52" s="22">
        <f t="shared" si="4"/>
        <v>0</v>
      </c>
      <c r="U52" s="22">
        <f t="shared" si="5"/>
        <v>0.88</v>
      </c>
      <c r="V52" s="22"/>
      <c r="W52" s="22"/>
    </row>
    <row r="53" spans="1:23" ht="25.5">
      <c r="A53" s="47">
        <v>12</v>
      </c>
      <c r="B53" s="46" t="s">
        <v>69</v>
      </c>
      <c r="C53" s="81">
        <v>0</v>
      </c>
      <c r="D53" s="82">
        <v>2.78</v>
      </c>
      <c r="E53" s="82">
        <f t="shared" si="1"/>
        <v>2.78</v>
      </c>
      <c r="F53" s="77" t="s">
        <v>22</v>
      </c>
      <c r="G53" s="47"/>
      <c r="H53" s="51"/>
      <c r="I53" s="51"/>
      <c r="J53" s="65"/>
      <c r="K53" s="69"/>
      <c r="L53" s="51"/>
      <c r="M53" s="2"/>
      <c r="N53" s="11"/>
      <c r="O53" s="92">
        <v>54960060119</v>
      </c>
      <c r="P53" s="92">
        <v>54960060119</v>
      </c>
      <c r="R53" s="22">
        <f t="shared" si="2"/>
        <v>0</v>
      </c>
      <c r="S53" s="22">
        <f t="shared" si="3"/>
        <v>0</v>
      </c>
      <c r="T53" s="22">
        <f t="shared" si="4"/>
        <v>0</v>
      </c>
      <c r="U53" s="22">
        <f t="shared" si="5"/>
        <v>2.78</v>
      </c>
      <c r="V53" s="22"/>
      <c r="W53" s="22"/>
    </row>
    <row r="54" spans="1:23" ht="114.75">
      <c r="A54" s="47">
        <v>13</v>
      </c>
      <c r="B54" s="46" t="s">
        <v>70</v>
      </c>
      <c r="C54" s="81">
        <v>0</v>
      </c>
      <c r="D54" s="82">
        <v>4.55</v>
      </c>
      <c r="E54" s="82">
        <f t="shared" si="1"/>
        <v>4.55</v>
      </c>
      <c r="F54" s="50" t="s">
        <v>33</v>
      </c>
      <c r="G54" s="47"/>
      <c r="H54" s="51"/>
      <c r="I54" s="51"/>
      <c r="J54" s="65"/>
      <c r="K54" s="69"/>
      <c r="L54" s="51"/>
      <c r="M54" s="2"/>
      <c r="N54" s="11"/>
      <c r="O54" s="185" t="s">
        <v>131</v>
      </c>
      <c r="P54" s="92" t="s">
        <v>130</v>
      </c>
      <c r="R54" s="22">
        <f t="shared" si="2"/>
        <v>0</v>
      </c>
      <c r="S54" s="22">
        <f t="shared" si="3"/>
        <v>4.55</v>
      </c>
      <c r="T54" s="22">
        <f t="shared" si="4"/>
        <v>0</v>
      </c>
      <c r="U54" s="22">
        <f t="shared" si="5"/>
        <v>0</v>
      </c>
      <c r="V54" s="22"/>
      <c r="W54" s="22"/>
    </row>
    <row r="55" spans="1:23" ht="38.25">
      <c r="A55" s="47">
        <v>14</v>
      </c>
      <c r="B55" s="46" t="s">
        <v>71</v>
      </c>
      <c r="C55" s="81">
        <v>0</v>
      </c>
      <c r="D55" s="82">
        <v>1.9</v>
      </c>
      <c r="E55" s="82">
        <f t="shared" si="1"/>
        <v>1.9</v>
      </c>
      <c r="F55" s="50" t="s">
        <v>33</v>
      </c>
      <c r="G55" s="47"/>
      <c r="H55" s="51"/>
      <c r="I55" s="51"/>
      <c r="J55" s="65"/>
      <c r="K55" s="69"/>
      <c r="L55" s="51"/>
      <c r="M55" s="2"/>
      <c r="N55" s="11"/>
      <c r="O55" s="185" t="s">
        <v>132</v>
      </c>
      <c r="P55" s="92" t="s">
        <v>53</v>
      </c>
      <c r="R55" s="22">
        <f t="shared" si="2"/>
        <v>0</v>
      </c>
      <c r="S55" s="22">
        <f t="shared" si="3"/>
        <v>1.9</v>
      </c>
      <c r="T55" s="22">
        <f t="shared" si="4"/>
        <v>0</v>
      </c>
      <c r="U55" s="22">
        <f t="shared" si="5"/>
        <v>0</v>
      </c>
      <c r="V55" s="22"/>
      <c r="W55" s="22"/>
    </row>
    <row r="56" spans="1:23" s="105" customFormat="1" ht="38.25">
      <c r="A56" s="96">
        <v>15</v>
      </c>
      <c r="B56" s="97" t="s">
        <v>72</v>
      </c>
      <c r="C56" s="98">
        <v>0</v>
      </c>
      <c r="D56" s="99">
        <v>0.93</v>
      </c>
      <c r="E56" s="99">
        <f t="shared" si="1"/>
        <v>0.93</v>
      </c>
      <c r="F56" s="100" t="s">
        <v>33</v>
      </c>
      <c r="G56" s="96"/>
      <c r="H56" s="101"/>
      <c r="I56" s="101"/>
      <c r="J56" s="102"/>
      <c r="K56" s="103"/>
      <c r="L56" s="101"/>
      <c r="M56" s="118"/>
      <c r="N56" s="119"/>
      <c r="O56" s="188" t="s">
        <v>48</v>
      </c>
      <c r="P56" s="104" t="s">
        <v>48</v>
      </c>
      <c r="R56" s="106">
        <f t="shared" si="2"/>
        <v>0</v>
      </c>
      <c r="S56" s="106">
        <f t="shared" si="3"/>
        <v>0.93</v>
      </c>
      <c r="T56" s="106">
        <f t="shared" si="4"/>
        <v>0</v>
      </c>
      <c r="U56" s="106">
        <f t="shared" si="5"/>
        <v>0</v>
      </c>
      <c r="V56" s="106"/>
      <c r="W56" s="106"/>
    </row>
    <row r="57" spans="1:23" ht="25.5">
      <c r="A57" s="47">
        <v>16</v>
      </c>
      <c r="B57" s="46" t="s">
        <v>73</v>
      </c>
      <c r="C57" s="81">
        <v>0</v>
      </c>
      <c r="D57" s="82">
        <v>0.02</v>
      </c>
      <c r="E57" s="82">
        <f t="shared" si="1"/>
        <v>0.02</v>
      </c>
      <c r="F57" s="50" t="s">
        <v>23</v>
      </c>
      <c r="G57" s="47"/>
      <c r="H57" s="51"/>
      <c r="I57" s="51"/>
      <c r="J57" s="65"/>
      <c r="K57" s="69"/>
      <c r="L57" s="51"/>
      <c r="M57" s="2"/>
      <c r="N57" s="11"/>
      <c r="O57" s="92">
        <v>54960070165</v>
      </c>
      <c r="P57" s="92">
        <v>54960070165</v>
      </c>
      <c r="R57" s="22">
        <f t="shared" si="2"/>
        <v>0.02</v>
      </c>
      <c r="S57" s="22">
        <f t="shared" si="3"/>
        <v>0</v>
      </c>
      <c r="T57" s="22">
        <f t="shared" si="4"/>
        <v>0</v>
      </c>
      <c r="U57" s="22">
        <f t="shared" si="5"/>
        <v>0</v>
      </c>
      <c r="V57" s="22"/>
      <c r="W57" s="22"/>
    </row>
    <row r="58" spans="1:23" ht="52.5" customHeight="1">
      <c r="A58" s="48"/>
      <c r="B58" s="44"/>
      <c r="C58" s="81">
        <v>0.02</v>
      </c>
      <c r="D58" s="82">
        <v>1.61</v>
      </c>
      <c r="E58" s="82">
        <f t="shared" si="1"/>
        <v>1.59</v>
      </c>
      <c r="F58" s="50" t="s">
        <v>33</v>
      </c>
      <c r="G58" s="47"/>
      <c r="H58" s="51"/>
      <c r="I58" s="51"/>
      <c r="J58" s="65"/>
      <c r="K58" s="69"/>
      <c r="L58" s="51"/>
      <c r="M58" s="2"/>
      <c r="N58" s="11"/>
      <c r="O58" s="209" t="s">
        <v>134</v>
      </c>
      <c r="P58" s="209" t="s">
        <v>133</v>
      </c>
      <c r="R58" s="22">
        <f t="shared" si="2"/>
        <v>0</v>
      </c>
      <c r="S58" s="22">
        <f t="shared" si="3"/>
        <v>1.59</v>
      </c>
      <c r="T58" s="22">
        <f t="shared" si="4"/>
        <v>0</v>
      </c>
      <c r="U58" s="22">
        <f t="shared" si="5"/>
        <v>0</v>
      </c>
      <c r="V58" s="22"/>
      <c r="W58" s="22"/>
    </row>
    <row r="59" spans="1:23" ht="12.75">
      <c r="A59" s="48"/>
      <c r="B59" s="44"/>
      <c r="C59" s="81">
        <v>1.61</v>
      </c>
      <c r="D59" s="82">
        <v>1.78</v>
      </c>
      <c r="E59" s="82">
        <f t="shared" si="1"/>
        <v>0.16999999999999993</v>
      </c>
      <c r="F59" s="77" t="s">
        <v>22</v>
      </c>
      <c r="G59" s="47"/>
      <c r="H59" s="51"/>
      <c r="I59" s="51"/>
      <c r="J59" s="65"/>
      <c r="K59" s="69"/>
      <c r="L59" s="51"/>
      <c r="M59" s="2"/>
      <c r="N59" s="11"/>
      <c r="O59" s="210"/>
      <c r="P59" s="210"/>
      <c r="R59" s="22">
        <f t="shared" si="2"/>
        <v>0</v>
      </c>
      <c r="S59" s="22">
        <f t="shared" si="3"/>
        <v>0</v>
      </c>
      <c r="T59" s="22">
        <f t="shared" si="4"/>
        <v>0</v>
      </c>
      <c r="U59" s="22">
        <f t="shared" si="5"/>
        <v>0.16999999999999993</v>
      </c>
      <c r="V59" s="22"/>
      <c r="W59" s="22"/>
    </row>
    <row r="60" spans="1:23" ht="12.75">
      <c r="A60" s="47">
        <v>17</v>
      </c>
      <c r="B60" s="46" t="s">
        <v>74</v>
      </c>
      <c r="C60" s="81">
        <v>0</v>
      </c>
      <c r="D60" s="82">
        <v>0.19</v>
      </c>
      <c r="E60" s="82">
        <f t="shared" si="1"/>
        <v>0.19</v>
      </c>
      <c r="F60" s="50" t="s">
        <v>23</v>
      </c>
      <c r="G60" s="47"/>
      <c r="H60" s="51"/>
      <c r="I60" s="51"/>
      <c r="J60" s="65"/>
      <c r="K60" s="69"/>
      <c r="L60" s="51"/>
      <c r="M60" s="2"/>
      <c r="N60" s="11"/>
      <c r="O60" s="107">
        <v>54960070167</v>
      </c>
      <c r="P60" s="107">
        <v>54960070167</v>
      </c>
      <c r="R60" s="22">
        <f t="shared" si="2"/>
        <v>0.19</v>
      </c>
      <c r="S60" s="22">
        <f t="shared" si="3"/>
        <v>0</v>
      </c>
      <c r="T60" s="22">
        <f t="shared" si="4"/>
        <v>0</v>
      </c>
      <c r="U60" s="22">
        <f t="shared" si="5"/>
        <v>0</v>
      </c>
      <c r="V60" s="22"/>
      <c r="W60" s="22"/>
    </row>
    <row r="61" spans="1:23" ht="12.75">
      <c r="A61" s="48"/>
      <c r="B61" s="44"/>
      <c r="C61" s="81">
        <v>0.19</v>
      </c>
      <c r="D61" s="82">
        <v>0.35</v>
      </c>
      <c r="E61" s="82">
        <f t="shared" si="1"/>
        <v>0.15999999999999998</v>
      </c>
      <c r="F61" s="50" t="s">
        <v>33</v>
      </c>
      <c r="G61" s="47"/>
      <c r="H61" s="51"/>
      <c r="I61" s="51"/>
      <c r="J61" s="65"/>
      <c r="K61" s="69"/>
      <c r="L61" s="51"/>
      <c r="M61" s="2"/>
      <c r="N61" s="11"/>
      <c r="O61" s="223">
        <v>54960070164</v>
      </c>
      <c r="P61" s="209">
        <v>54960070164</v>
      </c>
      <c r="R61" s="22">
        <f t="shared" si="2"/>
        <v>0</v>
      </c>
      <c r="S61" s="22">
        <f t="shared" si="3"/>
        <v>0.15999999999999998</v>
      </c>
      <c r="T61" s="22">
        <f t="shared" si="4"/>
        <v>0</v>
      </c>
      <c r="U61" s="22">
        <f t="shared" si="5"/>
        <v>0</v>
      </c>
      <c r="V61" s="22"/>
      <c r="W61" s="22"/>
    </row>
    <row r="62" spans="1:23" ht="12.75">
      <c r="A62" s="36"/>
      <c r="B62" s="37"/>
      <c r="C62" s="81">
        <v>0.35</v>
      </c>
      <c r="D62" s="82">
        <v>0.57</v>
      </c>
      <c r="E62" s="82">
        <f t="shared" si="1"/>
        <v>0.21999999999999997</v>
      </c>
      <c r="F62" s="77" t="s">
        <v>22</v>
      </c>
      <c r="G62" s="47"/>
      <c r="H62" s="51"/>
      <c r="I62" s="51"/>
      <c r="J62" s="65"/>
      <c r="K62" s="69"/>
      <c r="L62" s="51"/>
      <c r="M62" s="2"/>
      <c r="N62" s="11"/>
      <c r="O62" s="210"/>
      <c r="P62" s="210"/>
      <c r="R62" s="22">
        <f t="shared" si="2"/>
        <v>0</v>
      </c>
      <c r="S62" s="22">
        <f t="shared" si="3"/>
        <v>0</v>
      </c>
      <c r="T62" s="22">
        <f t="shared" si="4"/>
        <v>0</v>
      </c>
      <c r="U62" s="22">
        <f t="shared" si="5"/>
        <v>0.21999999999999997</v>
      </c>
      <c r="V62" s="22"/>
      <c r="W62" s="22"/>
    </row>
    <row r="63" spans="1:23" ht="38.25">
      <c r="A63" s="6">
        <v>18</v>
      </c>
      <c r="B63" s="39" t="s">
        <v>75</v>
      </c>
      <c r="C63" s="81">
        <v>0</v>
      </c>
      <c r="D63" s="82">
        <v>0.3</v>
      </c>
      <c r="E63" s="82">
        <f t="shared" si="1"/>
        <v>0.3</v>
      </c>
      <c r="F63" s="77" t="s">
        <v>22</v>
      </c>
      <c r="G63" s="47"/>
      <c r="H63" s="51"/>
      <c r="I63" s="51"/>
      <c r="J63" s="65"/>
      <c r="K63" s="69"/>
      <c r="L63" s="51"/>
      <c r="M63" s="2"/>
      <c r="N63" s="11"/>
      <c r="O63" s="189" t="s">
        <v>136</v>
      </c>
      <c r="P63" s="107" t="s">
        <v>135</v>
      </c>
      <c r="R63" s="22">
        <f t="shared" si="2"/>
        <v>0</v>
      </c>
      <c r="S63" s="22">
        <f t="shared" si="3"/>
        <v>0</v>
      </c>
      <c r="T63" s="22">
        <f t="shared" si="4"/>
        <v>0</v>
      </c>
      <c r="U63" s="22">
        <f t="shared" si="5"/>
        <v>0.3</v>
      </c>
      <c r="V63" s="22"/>
      <c r="W63" s="22"/>
    </row>
    <row r="64" spans="1:23" ht="25.5">
      <c r="A64" s="48">
        <v>19</v>
      </c>
      <c r="B64" s="44" t="s">
        <v>76</v>
      </c>
      <c r="C64" s="81">
        <v>0</v>
      </c>
      <c r="D64" s="82">
        <v>0.46</v>
      </c>
      <c r="E64" s="82">
        <v>0.46</v>
      </c>
      <c r="F64" s="50" t="s">
        <v>33</v>
      </c>
      <c r="G64" s="47"/>
      <c r="H64" s="51"/>
      <c r="I64" s="51"/>
      <c r="J64" s="65"/>
      <c r="K64" s="69"/>
      <c r="L64" s="51"/>
      <c r="M64" s="2"/>
      <c r="N64" s="11"/>
      <c r="O64" s="209">
        <v>54960040362</v>
      </c>
      <c r="P64" s="92">
        <v>54960040362</v>
      </c>
      <c r="R64" s="22">
        <f t="shared" si="2"/>
        <v>0</v>
      </c>
      <c r="S64" s="22">
        <f t="shared" si="3"/>
        <v>0.46</v>
      </c>
      <c r="T64" s="22">
        <f t="shared" si="4"/>
        <v>0</v>
      </c>
      <c r="U64" s="22">
        <f t="shared" si="5"/>
        <v>0</v>
      </c>
      <c r="V64" s="22"/>
      <c r="W64" s="22"/>
    </row>
    <row r="65" spans="1:23" ht="12.75">
      <c r="A65" s="48"/>
      <c r="B65" s="44"/>
      <c r="C65" s="81">
        <v>0.46</v>
      </c>
      <c r="D65" s="82">
        <v>2.6</v>
      </c>
      <c r="E65" s="82">
        <v>2.14</v>
      </c>
      <c r="F65" s="77" t="s">
        <v>22</v>
      </c>
      <c r="G65" s="47"/>
      <c r="H65" s="51"/>
      <c r="I65" s="51"/>
      <c r="J65" s="65"/>
      <c r="K65" s="69"/>
      <c r="L65" s="51"/>
      <c r="M65" s="2"/>
      <c r="N65" s="11"/>
      <c r="O65" s="223"/>
      <c r="P65" s="209">
        <v>54960040046</v>
      </c>
      <c r="R65" s="22">
        <f t="shared" si="2"/>
        <v>0</v>
      </c>
      <c r="S65" s="22">
        <f t="shared" si="3"/>
        <v>0</v>
      </c>
      <c r="T65" s="22">
        <f t="shared" si="4"/>
        <v>0</v>
      </c>
      <c r="U65" s="22">
        <f t="shared" si="5"/>
        <v>2.14</v>
      </c>
      <c r="V65" s="22"/>
      <c r="W65" s="22"/>
    </row>
    <row r="66" spans="1:23" ht="12.75">
      <c r="A66" s="36"/>
      <c r="B66" s="37"/>
      <c r="C66" s="81">
        <v>2.6</v>
      </c>
      <c r="D66" s="82">
        <v>3.6</v>
      </c>
      <c r="E66" s="82">
        <v>1</v>
      </c>
      <c r="F66" s="50" t="s">
        <v>33</v>
      </c>
      <c r="G66" s="47"/>
      <c r="H66" s="51"/>
      <c r="I66" s="51"/>
      <c r="J66" s="65"/>
      <c r="K66" s="69"/>
      <c r="L66" s="51"/>
      <c r="M66" s="2"/>
      <c r="N66" s="11"/>
      <c r="O66" s="210"/>
      <c r="P66" s="210"/>
      <c r="R66" s="22">
        <f t="shared" si="2"/>
        <v>0</v>
      </c>
      <c r="S66" s="22">
        <f t="shared" si="3"/>
        <v>1</v>
      </c>
      <c r="T66" s="22">
        <f t="shared" si="4"/>
        <v>0</v>
      </c>
      <c r="U66" s="22">
        <f t="shared" si="5"/>
        <v>0</v>
      </c>
      <c r="V66" s="22"/>
      <c r="W66" s="22"/>
    </row>
    <row r="67" spans="1:23" ht="25.5">
      <c r="A67" s="123">
        <v>20</v>
      </c>
      <c r="B67" s="39" t="s">
        <v>77</v>
      </c>
      <c r="C67" s="81">
        <v>0</v>
      </c>
      <c r="D67" s="82">
        <v>0.27</v>
      </c>
      <c r="E67" s="82">
        <v>0.27</v>
      </c>
      <c r="F67" s="50" t="s">
        <v>33</v>
      </c>
      <c r="G67" s="47"/>
      <c r="H67" s="51"/>
      <c r="I67" s="51"/>
      <c r="J67" s="65"/>
      <c r="K67" s="69"/>
      <c r="L67" s="51"/>
      <c r="M67" s="2"/>
      <c r="N67" s="11"/>
      <c r="O67" s="185" t="s">
        <v>137</v>
      </c>
      <c r="P67" s="92" t="s">
        <v>138</v>
      </c>
      <c r="R67" s="22">
        <f t="shared" si="2"/>
        <v>0</v>
      </c>
      <c r="S67" s="22">
        <f t="shared" si="3"/>
        <v>0.27</v>
      </c>
      <c r="T67" s="22">
        <f t="shared" si="4"/>
        <v>0</v>
      </c>
      <c r="U67" s="22">
        <f t="shared" si="5"/>
        <v>0</v>
      </c>
      <c r="V67" s="22"/>
      <c r="W67" s="22"/>
    </row>
    <row r="68" spans="1:23" ht="25.5">
      <c r="A68" s="47">
        <v>21</v>
      </c>
      <c r="B68" s="46" t="s">
        <v>78</v>
      </c>
      <c r="C68" s="81">
        <v>0</v>
      </c>
      <c r="D68" s="82">
        <v>0.24</v>
      </c>
      <c r="E68" s="82">
        <f>D68-C68</f>
        <v>0.24</v>
      </c>
      <c r="F68" s="50" t="s">
        <v>23</v>
      </c>
      <c r="G68" s="47"/>
      <c r="H68" s="51"/>
      <c r="I68" s="51"/>
      <c r="J68" s="65"/>
      <c r="K68" s="69"/>
      <c r="L68" s="51"/>
      <c r="M68" s="2"/>
      <c r="N68" s="11"/>
      <c r="O68" s="92" t="s">
        <v>40</v>
      </c>
      <c r="P68" s="92">
        <v>54960040125</v>
      </c>
      <c r="R68" s="22">
        <f t="shared" si="2"/>
        <v>0.24</v>
      </c>
      <c r="S68" s="22">
        <f t="shared" si="3"/>
        <v>0</v>
      </c>
      <c r="T68" s="22">
        <f t="shared" si="4"/>
        <v>0</v>
      </c>
      <c r="U68" s="22">
        <f t="shared" si="5"/>
        <v>0</v>
      </c>
      <c r="V68" s="22"/>
      <c r="W68" s="22"/>
    </row>
    <row r="69" spans="1:23" ht="63.75">
      <c r="A69" s="36"/>
      <c r="B69" s="37"/>
      <c r="C69" s="81">
        <v>0.24</v>
      </c>
      <c r="D69" s="82">
        <v>0.92</v>
      </c>
      <c r="E69" s="82">
        <f>D69-C69</f>
        <v>0.68</v>
      </c>
      <c r="F69" s="50" t="s">
        <v>33</v>
      </c>
      <c r="G69" s="47"/>
      <c r="H69" s="51"/>
      <c r="I69" s="51"/>
      <c r="J69" s="65"/>
      <c r="K69" s="69"/>
      <c r="L69" s="51"/>
      <c r="M69" s="2"/>
      <c r="N69" s="11"/>
      <c r="O69" s="187" t="s">
        <v>140</v>
      </c>
      <c r="P69" s="107" t="s">
        <v>139</v>
      </c>
      <c r="R69" s="22">
        <f t="shared" si="2"/>
        <v>0</v>
      </c>
      <c r="S69" s="22">
        <f t="shared" si="3"/>
        <v>0.68</v>
      </c>
      <c r="T69" s="22">
        <f t="shared" si="4"/>
        <v>0</v>
      </c>
      <c r="U69" s="22">
        <f t="shared" si="5"/>
        <v>0</v>
      </c>
      <c r="V69" s="22"/>
      <c r="W69" s="22"/>
    </row>
    <row r="70" spans="1:23" ht="12.75">
      <c r="A70" s="47">
        <v>22</v>
      </c>
      <c r="B70" s="46" t="s">
        <v>79</v>
      </c>
      <c r="C70" s="81">
        <v>0</v>
      </c>
      <c r="D70" s="82">
        <v>0.43</v>
      </c>
      <c r="E70" s="82">
        <v>0.43</v>
      </c>
      <c r="F70" s="50" t="s">
        <v>33</v>
      </c>
      <c r="G70" s="47"/>
      <c r="H70" s="51"/>
      <c r="I70" s="51"/>
      <c r="J70" s="65"/>
      <c r="K70" s="69"/>
      <c r="L70" s="51"/>
      <c r="M70" s="2"/>
      <c r="N70" s="11"/>
      <c r="O70" s="209">
        <v>54960040343</v>
      </c>
      <c r="P70" s="209">
        <v>54960040343</v>
      </c>
      <c r="R70" s="22">
        <f t="shared" si="2"/>
        <v>0</v>
      </c>
      <c r="S70" s="22">
        <f t="shared" si="3"/>
        <v>0.43</v>
      </c>
      <c r="T70" s="22">
        <f t="shared" si="4"/>
        <v>0</v>
      </c>
      <c r="U70" s="22">
        <f t="shared" si="5"/>
        <v>0</v>
      </c>
      <c r="V70" s="22"/>
      <c r="W70" s="22"/>
    </row>
    <row r="71" spans="1:23" ht="12.75">
      <c r="A71" s="36"/>
      <c r="B71" s="37"/>
      <c r="C71" s="81">
        <v>0.43</v>
      </c>
      <c r="D71" s="82">
        <v>0.44</v>
      </c>
      <c r="E71" s="82">
        <v>0.23</v>
      </c>
      <c r="F71" s="77" t="s">
        <v>22</v>
      </c>
      <c r="G71" s="47"/>
      <c r="H71" s="51"/>
      <c r="I71" s="51"/>
      <c r="J71" s="65"/>
      <c r="K71" s="69"/>
      <c r="L71" s="51"/>
      <c r="M71" s="2"/>
      <c r="N71" s="11"/>
      <c r="O71" s="210"/>
      <c r="P71" s="210"/>
      <c r="R71" s="22">
        <f t="shared" si="2"/>
        <v>0</v>
      </c>
      <c r="S71" s="22">
        <f t="shared" si="3"/>
        <v>0</v>
      </c>
      <c r="T71" s="22">
        <f t="shared" si="4"/>
        <v>0</v>
      </c>
      <c r="U71" s="22">
        <f t="shared" si="5"/>
        <v>0.23</v>
      </c>
      <c r="V71" s="22"/>
      <c r="W71" s="22"/>
    </row>
    <row r="72" spans="1:23" ht="25.5">
      <c r="A72" s="36">
        <v>23</v>
      </c>
      <c r="B72" s="37" t="s">
        <v>80</v>
      </c>
      <c r="C72" s="81">
        <v>0</v>
      </c>
      <c r="D72" s="82">
        <v>0.68</v>
      </c>
      <c r="E72" s="82">
        <v>0.68</v>
      </c>
      <c r="F72" s="77" t="s">
        <v>22</v>
      </c>
      <c r="G72" s="47"/>
      <c r="H72" s="51"/>
      <c r="I72" s="51"/>
      <c r="J72" s="65"/>
      <c r="K72" s="69"/>
      <c r="L72" s="51"/>
      <c r="M72" s="2"/>
      <c r="N72" s="11"/>
      <c r="O72" s="185" t="s">
        <v>141</v>
      </c>
      <c r="P72" s="92" t="s">
        <v>43</v>
      </c>
      <c r="R72" s="22">
        <f t="shared" si="2"/>
        <v>0</v>
      </c>
      <c r="S72" s="22">
        <f t="shared" si="3"/>
        <v>0</v>
      </c>
      <c r="T72" s="22">
        <f t="shared" si="4"/>
        <v>0</v>
      </c>
      <c r="U72" s="22">
        <f t="shared" si="5"/>
        <v>0.68</v>
      </c>
      <c r="V72" s="22"/>
      <c r="W72" s="22"/>
    </row>
    <row r="73" spans="1:23" ht="12.75">
      <c r="A73" s="47">
        <v>24</v>
      </c>
      <c r="B73" s="46" t="s">
        <v>81</v>
      </c>
      <c r="C73" s="81">
        <v>0</v>
      </c>
      <c r="D73" s="82">
        <v>0.34</v>
      </c>
      <c r="E73" s="82">
        <v>0.34</v>
      </c>
      <c r="F73" s="50" t="s">
        <v>23</v>
      </c>
      <c r="G73" s="47"/>
      <c r="H73" s="51"/>
      <c r="I73" s="51"/>
      <c r="J73" s="65"/>
      <c r="K73" s="69"/>
      <c r="L73" s="51"/>
      <c r="M73" s="2"/>
      <c r="N73" s="11"/>
      <c r="O73" s="209">
        <v>54960070146</v>
      </c>
      <c r="P73" s="209">
        <v>54960070146</v>
      </c>
      <c r="R73" s="22">
        <f t="shared" si="2"/>
        <v>0.34</v>
      </c>
      <c r="S73" s="22">
        <f t="shared" si="3"/>
        <v>0</v>
      </c>
      <c r="T73" s="22">
        <f t="shared" si="4"/>
        <v>0</v>
      </c>
      <c r="U73" s="22">
        <f t="shared" si="5"/>
        <v>0</v>
      </c>
      <c r="V73" s="22"/>
      <c r="W73" s="22"/>
    </row>
    <row r="74" spans="1:23" ht="13.5" thickBot="1">
      <c r="A74" s="138"/>
      <c r="B74" s="139"/>
      <c r="C74" s="73">
        <v>0.34</v>
      </c>
      <c r="D74" s="74">
        <v>0.56</v>
      </c>
      <c r="E74" s="74">
        <v>0.22</v>
      </c>
      <c r="F74" s="25" t="s">
        <v>33</v>
      </c>
      <c r="G74" s="24"/>
      <c r="H74" s="27"/>
      <c r="I74" s="27"/>
      <c r="J74" s="66"/>
      <c r="K74" s="70"/>
      <c r="L74" s="27"/>
      <c r="M74" s="28"/>
      <c r="N74" s="25"/>
      <c r="O74" s="211"/>
      <c r="P74" s="211"/>
      <c r="R74" s="22">
        <f t="shared" si="2"/>
        <v>0</v>
      </c>
      <c r="S74" s="22">
        <f t="shared" si="3"/>
        <v>0.22</v>
      </c>
      <c r="T74" s="22">
        <f t="shared" si="4"/>
        <v>0</v>
      </c>
      <c r="U74" s="22">
        <f t="shared" si="5"/>
        <v>0</v>
      </c>
      <c r="V74" s="22"/>
      <c r="W74" s="22"/>
    </row>
    <row r="75" spans="1:24" ht="14.25" thickBot="1" thickTop="1">
      <c r="A75" s="15">
        <f>COUNTA(A32:A74)</f>
        <v>24</v>
      </c>
      <c r="B75" s="16" t="s">
        <v>25</v>
      </c>
      <c r="C75" s="75"/>
      <c r="D75" s="75"/>
      <c r="E75" s="76">
        <f>SUM(E32:E74)</f>
        <v>41.53</v>
      </c>
      <c r="G75" s="41">
        <f>COUNT(G32:G74)</f>
        <v>0</v>
      </c>
      <c r="H75" s="62"/>
      <c r="I75" s="63"/>
      <c r="J75" s="67">
        <f>SUM(J32:J74)</f>
        <v>0</v>
      </c>
      <c r="K75" s="43">
        <f>SUM(K32:K74)</f>
        <v>0</v>
      </c>
      <c r="L75" s="140"/>
      <c r="M75" s="79"/>
      <c r="N75" s="61"/>
      <c r="Q75" s="60"/>
      <c r="R75" s="23">
        <f aca="true" t="shared" si="6" ref="R75:W75">SUM(R32:R74)</f>
        <v>1.7400000000000002</v>
      </c>
      <c r="S75" s="23">
        <f t="shared" si="6"/>
        <v>26.119999999999997</v>
      </c>
      <c r="T75" s="23">
        <f t="shared" si="6"/>
        <v>0</v>
      </c>
      <c r="U75" s="23">
        <f t="shared" si="6"/>
        <v>13.670000000000002</v>
      </c>
      <c r="V75" s="23">
        <f t="shared" si="6"/>
        <v>0</v>
      </c>
      <c r="W75" s="23">
        <f t="shared" si="6"/>
        <v>0</v>
      </c>
      <c r="X75" s="80"/>
    </row>
    <row r="76" spans="1:24" ht="12.75">
      <c r="A76" s="18" t="s">
        <v>18</v>
      </c>
      <c r="B76" s="18" t="s">
        <v>19</v>
      </c>
      <c r="C76" s="75"/>
      <c r="D76" s="75"/>
      <c r="E76" s="19">
        <f>R75</f>
        <v>1.7400000000000002</v>
      </c>
      <c r="F76" s="20"/>
      <c r="G76" s="18" t="s">
        <v>18</v>
      </c>
      <c r="H76" s="61"/>
      <c r="I76" s="61"/>
      <c r="J76" s="59"/>
      <c r="K76" s="59"/>
      <c r="L76" s="61"/>
      <c r="M76" s="61"/>
      <c r="N76" s="61"/>
      <c r="Q76" s="60"/>
      <c r="R76" s="19"/>
      <c r="S76" s="19"/>
      <c r="T76" s="19"/>
      <c r="U76" s="19"/>
      <c r="V76" s="19"/>
      <c r="W76" s="19"/>
      <c r="X76" s="60"/>
    </row>
    <row r="77" spans="1:24" ht="12.75">
      <c r="A77" s="18"/>
      <c r="B77" s="18" t="s">
        <v>20</v>
      </c>
      <c r="C77" s="75"/>
      <c r="D77" s="75"/>
      <c r="E77" s="19">
        <f>S75</f>
        <v>26.119999999999997</v>
      </c>
      <c r="F77" s="20"/>
      <c r="G77" s="16"/>
      <c r="H77" s="60"/>
      <c r="I77" s="17"/>
      <c r="J77" s="16"/>
      <c r="K77" s="16"/>
      <c r="L77" s="60"/>
      <c r="M77" s="60"/>
      <c r="N77" s="60"/>
      <c r="Q77" s="60"/>
      <c r="R77" s="19"/>
      <c r="S77" s="19"/>
      <c r="T77" s="19"/>
      <c r="U77" s="19"/>
      <c r="V77" s="19"/>
      <c r="W77" s="19"/>
      <c r="X77" s="60"/>
    </row>
    <row r="78" spans="1:24" ht="12.75">
      <c r="A78" s="18"/>
      <c r="B78" s="18" t="s">
        <v>21</v>
      </c>
      <c r="C78" s="75"/>
      <c r="D78" s="75"/>
      <c r="E78" s="19">
        <f>T75</f>
        <v>0</v>
      </c>
      <c r="F78" s="20"/>
      <c r="G78" s="18"/>
      <c r="I78" s="17"/>
      <c r="J78" s="17"/>
      <c r="K78" s="17"/>
      <c r="Q78" s="60"/>
      <c r="R78" s="19"/>
      <c r="S78" s="19"/>
      <c r="T78" s="19"/>
      <c r="U78" s="19"/>
      <c r="V78" s="19"/>
      <c r="W78" s="19"/>
      <c r="X78" s="60"/>
    </row>
    <row r="79" spans="2:23" ht="12.75">
      <c r="B79" s="1" t="s">
        <v>22</v>
      </c>
      <c r="C79" s="75"/>
      <c r="D79" s="75"/>
      <c r="E79" s="19">
        <f>U75</f>
        <v>13.670000000000002</v>
      </c>
      <c r="F79" s="20"/>
      <c r="G79" s="17"/>
      <c r="I79" s="17"/>
      <c r="J79" s="17"/>
      <c r="K79" s="17"/>
      <c r="R79" s="19"/>
      <c r="S79" s="19"/>
      <c r="T79" s="19"/>
      <c r="U79" s="19"/>
      <c r="V79" s="19"/>
      <c r="W79" s="19"/>
    </row>
    <row r="80" spans="3:23" ht="12.75">
      <c r="C80" s="75"/>
      <c r="D80" s="75"/>
      <c r="E80" s="19"/>
      <c r="F80" s="20"/>
      <c r="G80" s="17"/>
      <c r="I80" s="17"/>
      <c r="J80" s="17"/>
      <c r="K80" s="17"/>
      <c r="R80" s="19"/>
      <c r="S80" s="19"/>
      <c r="T80" s="19"/>
      <c r="U80" s="19"/>
      <c r="V80" s="19"/>
      <c r="W80" s="19"/>
    </row>
    <row r="81" spans="3:23" ht="12.75">
      <c r="C81" s="75"/>
      <c r="D81" s="75"/>
      <c r="E81" s="19"/>
      <c r="F81" s="20"/>
      <c r="G81" s="17"/>
      <c r="I81" s="17"/>
      <c r="J81" s="17"/>
      <c r="K81" s="17"/>
      <c r="R81" s="19"/>
      <c r="S81" s="19"/>
      <c r="T81" s="19"/>
      <c r="U81" s="19"/>
      <c r="V81" s="19"/>
      <c r="W81" s="19"/>
    </row>
    <row r="82" spans="5:23" ht="12.75">
      <c r="E82" s="19"/>
      <c r="F82" s="20"/>
      <c r="G82" s="17"/>
      <c r="I82" s="17"/>
      <c r="J82" s="17"/>
      <c r="K82" s="17"/>
      <c r="R82" s="19"/>
      <c r="S82" s="19"/>
      <c r="T82" s="19"/>
      <c r="U82" s="19"/>
      <c r="V82" s="19"/>
      <c r="W82" s="19"/>
    </row>
    <row r="83" spans="1:16" ht="14.25">
      <c r="A83" s="238" t="s">
        <v>160</v>
      </c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142"/>
    </row>
    <row r="84" spans="5:16" ht="13.5" thickBot="1">
      <c r="E84" s="19"/>
      <c r="F84" s="20"/>
      <c r="O84" s="14"/>
      <c r="P84" s="14"/>
    </row>
    <row r="85" spans="1:16" ht="27" customHeight="1" thickBot="1" thickTop="1">
      <c r="A85" s="231" t="s">
        <v>1</v>
      </c>
      <c r="B85" s="241" t="s">
        <v>2</v>
      </c>
      <c r="C85" s="212" t="s">
        <v>3</v>
      </c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4"/>
      <c r="O85" s="215" t="s">
        <v>109</v>
      </c>
      <c r="P85" s="216"/>
    </row>
    <row r="86" spans="1:16" ht="13.5" customHeight="1" thickBot="1" thickTop="1">
      <c r="A86" s="227"/>
      <c r="B86" s="235"/>
      <c r="C86" s="224" t="s">
        <v>5</v>
      </c>
      <c r="D86" s="225"/>
      <c r="E86" s="225"/>
      <c r="F86" s="226"/>
      <c r="G86" s="224" t="s">
        <v>111</v>
      </c>
      <c r="H86" s="225"/>
      <c r="I86" s="225"/>
      <c r="J86" s="225"/>
      <c r="K86" s="225"/>
      <c r="L86" s="225"/>
      <c r="M86" s="226"/>
      <c r="N86" s="219" t="s">
        <v>125</v>
      </c>
      <c r="O86" s="217"/>
      <c r="P86" s="218"/>
    </row>
    <row r="87" spans="1:16" ht="12.75" customHeight="1" thickTop="1">
      <c r="A87" s="227"/>
      <c r="B87" s="235"/>
      <c r="C87" s="227" t="s">
        <v>6</v>
      </c>
      <c r="D87" s="232"/>
      <c r="E87" s="232" t="s">
        <v>7</v>
      </c>
      <c r="F87" s="235" t="s">
        <v>8</v>
      </c>
      <c r="G87" s="227" t="s">
        <v>9</v>
      </c>
      <c r="H87" s="232" t="s">
        <v>10</v>
      </c>
      <c r="I87" s="232"/>
      <c r="J87" s="232" t="s">
        <v>11</v>
      </c>
      <c r="K87" s="232" t="s">
        <v>12</v>
      </c>
      <c r="L87" s="232" t="s">
        <v>13</v>
      </c>
      <c r="M87" s="235" t="s">
        <v>14</v>
      </c>
      <c r="N87" s="219"/>
      <c r="O87" s="219" t="s">
        <v>31</v>
      </c>
      <c r="P87" s="221" t="s">
        <v>113</v>
      </c>
    </row>
    <row r="88" spans="1:23" ht="42.75" customHeight="1" thickBot="1">
      <c r="A88" s="228"/>
      <c r="B88" s="236"/>
      <c r="C88" s="4" t="s">
        <v>15</v>
      </c>
      <c r="D88" s="9" t="s">
        <v>16</v>
      </c>
      <c r="E88" s="233"/>
      <c r="F88" s="236"/>
      <c r="G88" s="228"/>
      <c r="H88" s="9" t="s">
        <v>0</v>
      </c>
      <c r="I88" s="9" t="s">
        <v>17</v>
      </c>
      <c r="J88" s="233"/>
      <c r="K88" s="233"/>
      <c r="L88" s="233"/>
      <c r="M88" s="236"/>
      <c r="N88" s="220"/>
      <c r="O88" s="220"/>
      <c r="P88" s="220"/>
      <c r="R88" s="237" t="s">
        <v>7</v>
      </c>
      <c r="S88" s="237"/>
      <c r="T88" s="237"/>
      <c r="U88" s="237"/>
      <c r="V88" s="237"/>
      <c r="W88" s="237"/>
    </row>
    <row r="89" spans="1:23" ht="14.25" customHeight="1" thickBot="1" thickTop="1">
      <c r="A89" s="5">
        <v>1</v>
      </c>
      <c r="B89" s="7">
        <v>2</v>
      </c>
      <c r="C89" s="8">
        <v>3</v>
      </c>
      <c r="D89" s="3">
        <v>4</v>
      </c>
      <c r="E89" s="3">
        <v>5</v>
      </c>
      <c r="F89" s="10">
        <v>6</v>
      </c>
      <c r="G89" s="180">
        <v>7</v>
      </c>
      <c r="H89" s="181">
        <v>8</v>
      </c>
      <c r="I89" s="181">
        <v>9</v>
      </c>
      <c r="J89" s="181">
        <v>10</v>
      </c>
      <c r="K89" s="181">
        <v>11</v>
      </c>
      <c r="L89" s="181">
        <v>12</v>
      </c>
      <c r="M89" s="179">
        <v>13</v>
      </c>
      <c r="N89" s="177">
        <v>14</v>
      </c>
      <c r="O89" s="178">
        <v>15</v>
      </c>
      <c r="P89" s="178">
        <v>16</v>
      </c>
      <c r="R89" s="78" t="s">
        <v>23</v>
      </c>
      <c r="S89" s="21" t="s">
        <v>33</v>
      </c>
      <c r="T89" s="21" t="s">
        <v>21</v>
      </c>
      <c r="U89" s="21" t="s">
        <v>22</v>
      </c>
      <c r="V89" s="21"/>
      <c r="W89" s="21"/>
    </row>
    <row r="90" spans="1:23" ht="51.75" thickTop="1">
      <c r="A90" s="6">
        <v>1</v>
      </c>
      <c r="B90" s="45" t="s">
        <v>82</v>
      </c>
      <c r="C90" s="71">
        <v>0</v>
      </c>
      <c r="D90" s="72">
        <v>0.86</v>
      </c>
      <c r="E90" s="72">
        <f>D90-C90</f>
        <v>0.86</v>
      </c>
      <c r="F90" s="77" t="s">
        <v>22</v>
      </c>
      <c r="G90" s="143"/>
      <c r="H90" s="145"/>
      <c r="I90" s="145"/>
      <c r="J90" s="182"/>
      <c r="K90" s="183"/>
      <c r="L90" s="145"/>
      <c r="M90" s="201"/>
      <c r="N90" s="144"/>
      <c r="O90" s="191" t="s">
        <v>143</v>
      </c>
      <c r="P90" s="196" t="s">
        <v>142</v>
      </c>
      <c r="R90" s="22">
        <f aca="true" t="shared" si="7" ref="R90:R116">IF(F90=R$11,E90,0)</f>
        <v>0</v>
      </c>
      <c r="S90" s="22">
        <f aca="true" t="shared" si="8" ref="S90:S116">IF(F90=S$11,E90,0)</f>
        <v>0</v>
      </c>
      <c r="T90" s="22">
        <f aca="true" t="shared" si="9" ref="T90:T116">IF(F90=T$11,E90,0)</f>
        <v>0</v>
      </c>
      <c r="U90" s="22">
        <f aca="true" t="shared" si="10" ref="U90:U116">IF(F90=U$11,E90,0)</f>
        <v>0.86</v>
      </c>
      <c r="V90" s="22"/>
      <c r="W90" s="22"/>
    </row>
    <row r="91" spans="1:23" ht="12.75">
      <c r="A91" s="47">
        <v>2</v>
      </c>
      <c r="B91" s="46" t="s">
        <v>83</v>
      </c>
      <c r="C91" s="71">
        <v>0</v>
      </c>
      <c r="D91" s="72">
        <v>1</v>
      </c>
      <c r="E91" s="72">
        <f aca="true" t="shared" si="11" ref="E91:E115">D91-C91</f>
        <v>1</v>
      </c>
      <c r="F91" s="50" t="s">
        <v>33</v>
      </c>
      <c r="G91" s="6"/>
      <c r="H91" s="2"/>
      <c r="I91" s="2"/>
      <c r="J91" s="64"/>
      <c r="K91" s="68"/>
      <c r="L91" s="2"/>
      <c r="M91" s="12"/>
      <c r="N91" s="11"/>
      <c r="O91" s="204">
        <v>54960010070</v>
      </c>
      <c r="P91" s="207">
        <v>54960020070</v>
      </c>
      <c r="R91" s="22">
        <f t="shared" si="7"/>
        <v>0</v>
      </c>
      <c r="S91" s="22">
        <f t="shared" si="8"/>
        <v>1</v>
      </c>
      <c r="T91" s="22">
        <f t="shared" si="9"/>
        <v>0</v>
      </c>
      <c r="U91" s="22">
        <f t="shared" si="10"/>
        <v>0</v>
      </c>
      <c r="V91" s="22"/>
      <c r="W91" s="22"/>
    </row>
    <row r="92" spans="1:23" ht="12.75">
      <c r="A92" s="36"/>
      <c r="B92" s="37"/>
      <c r="C92" s="71">
        <v>1</v>
      </c>
      <c r="D92" s="72">
        <v>1.31</v>
      </c>
      <c r="E92" s="72">
        <f t="shared" si="11"/>
        <v>0.31000000000000005</v>
      </c>
      <c r="F92" s="77" t="s">
        <v>22</v>
      </c>
      <c r="G92" s="6"/>
      <c r="H92" s="2"/>
      <c r="I92" s="2"/>
      <c r="J92" s="64"/>
      <c r="K92" s="68"/>
      <c r="L92" s="2"/>
      <c r="M92" s="12"/>
      <c r="N92" s="11"/>
      <c r="O92" s="205"/>
      <c r="P92" s="208"/>
      <c r="R92" s="22">
        <f t="shared" si="7"/>
        <v>0</v>
      </c>
      <c r="S92" s="22">
        <f t="shared" si="8"/>
        <v>0</v>
      </c>
      <c r="T92" s="22">
        <f t="shared" si="9"/>
        <v>0</v>
      </c>
      <c r="U92" s="22">
        <f t="shared" si="10"/>
        <v>0.31000000000000005</v>
      </c>
      <c r="V92" s="22"/>
      <c r="W92" s="22"/>
    </row>
    <row r="93" spans="1:23" ht="12.75">
      <c r="A93" s="47">
        <v>3</v>
      </c>
      <c r="B93" s="46" t="s">
        <v>84</v>
      </c>
      <c r="C93" s="71">
        <v>0</v>
      </c>
      <c r="D93" s="72">
        <v>0.56</v>
      </c>
      <c r="E93" s="72">
        <f t="shared" si="11"/>
        <v>0.56</v>
      </c>
      <c r="F93" s="50" t="s">
        <v>33</v>
      </c>
      <c r="G93" s="6"/>
      <c r="H93" s="2"/>
      <c r="I93" s="2"/>
      <c r="J93" s="64"/>
      <c r="K93" s="68"/>
      <c r="L93" s="2"/>
      <c r="M93" s="12"/>
      <c r="N93" s="11"/>
      <c r="O93" s="204">
        <v>54960040347</v>
      </c>
      <c r="P93" s="207">
        <v>54960040347</v>
      </c>
      <c r="R93" s="22">
        <f t="shared" si="7"/>
        <v>0</v>
      </c>
      <c r="S93" s="22">
        <f t="shared" si="8"/>
        <v>0.56</v>
      </c>
      <c r="T93" s="22">
        <f t="shared" si="9"/>
        <v>0</v>
      </c>
      <c r="U93" s="22">
        <f t="shared" si="10"/>
        <v>0</v>
      </c>
      <c r="V93" s="22"/>
      <c r="W93" s="22"/>
    </row>
    <row r="94" spans="1:23" ht="12.75">
      <c r="A94" s="36"/>
      <c r="B94" s="37"/>
      <c r="C94" s="71">
        <v>0.56</v>
      </c>
      <c r="D94" s="72">
        <v>1.14</v>
      </c>
      <c r="E94" s="72">
        <f t="shared" si="11"/>
        <v>0.5799999999999998</v>
      </c>
      <c r="F94" s="77" t="s">
        <v>22</v>
      </c>
      <c r="G94" s="6"/>
      <c r="H94" s="2"/>
      <c r="I94" s="2"/>
      <c r="J94" s="64"/>
      <c r="K94" s="68"/>
      <c r="L94" s="2"/>
      <c r="M94" s="12"/>
      <c r="N94" s="11"/>
      <c r="O94" s="205"/>
      <c r="P94" s="208"/>
      <c r="R94" s="22">
        <f t="shared" si="7"/>
        <v>0</v>
      </c>
      <c r="S94" s="22">
        <f t="shared" si="8"/>
        <v>0</v>
      </c>
      <c r="T94" s="22">
        <f t="shared" si="9"/>
        <v>0</v>
      </c>
      <c r="U94" s="22">
        <f t="shared" si="10"/>
        <v>0.5799999999999998</v>
      </c>
      <c r="V94" s="22"/>
      <c r="W94" s="22"/>
    </row>
    <row r="95" spans="1:23" ht="12.75">
      <c r="A95" s="47">
        <v>4</v>
      </c>
      <c r="B95" s="46" t="s">
        <v>85</v>
      </c>
      <c r="C95" s="71">
        <v>0</v>
      </c>
      <c r="D95" s="72">
        <v>0.6</v>
      </c>
      <c r="E95" s="72">
        <f t="shared" si="11"/>
        <v>0.6</v>
      </c>
      <c r="F95" s="50" t="s">
        <v>33</v>
      </c>
      <c r="G95" s="6"/>
      <c r="H95" s="2"/>
      <c r="I95" s="2"/>
      <c r="J95" s="64"/>
      <c r="K95" s="68"/>
      <c r="L95" s="2"/>
      <c r="M95" s="12"/>
      <c r="N95" s="11"/>
      <c r="O95" s="204">
        <v>54960060104</v>
      </c>
      <c r="P95" s="207">
        <v>54960060104</v>
      </c>
      <c r="R95" s="22">
        <f t="shared" si="7"/>
        <v>0</v>
      </c>
      <c r="S95" s="22">
        <f t="shared" si="8"/>
        <v>0.6</v>
      </c>
      <c r="T95" s="22">
        <f t="shared" si="9"/>
        <v>0</v>
      </c>
      <c r="U95" s="22">
        <f t="shared" si="10"/>
        <v>0</v>
      </c>
      <c r="V95" s="22"/>
      <c r="W95" s="22"/>
    </row>
    <row r="96" spans="1:23" ht="12.75">
      <c r="A96" s="36"/>
      <c r="B96" s="37"/>
      <c r="C96" s="71">
        <v>0.6</v>
      </c>
      <c r="D96" s="72">
        <v>1.6</v>
      </c>
      <c r="E96" s="72">
        <v>1.6</v>
      </c>
      <c r="F96" s="77" t="s">
        <v>22</v>
      </c>
      <c r="G96" s="6"/>
      <c r="H96" s="2"/>
      <c r="I96" s="2"/>
      <c r="J96" s="64"/>
      <c r="K96" s="68"/>
      <c r="L96" s="2"/>
      <c r="M96" s="12"/>
      <c r="N96" s="11"/>
      <c r="O96" s="205"/>
      <c r="P96" s="208"/>
      <c r="R96" s="22">
        <f t="shared" si="7"/>
        <v>0</v>
      </c>
      <c r="S96" s="22">
        <f t="shared" si="8"/>
        <v>0</v>
      </c>
      <c r="T96" s="22">
        <f t="shared" si="9"/>
        <v>0</v>
      </c>
      <c r="U96" s="22">
        <f t="shared" si="10"/>
        <v>1.6</v>
      </c>
      <c r="V96" s="22"/>
      <c r="W96" s="22"/>
    </row>
    <row r="97" spans="1:23" ht="38.25">
      <c r="A97" s="48">
        <v>5</v>
      </c>
      <c r="B97" s="44" t="s">
        <v>86</v>
      </c>
      <c r="C97" s="81">
        <v>0</v>
      </c>
      <c r="D97" s="82">
        <v>0.87</v>
      </c>
      <c r="E97" s="82">
        <f t="shared" si="11"/>
        <v>0.87</v>
      </c>
      <c r="F97" s="77" t="s">
        <v>22</v>
      </c>
      <c r="G97" s="47"/>
      <c r="H97" s="51"/>
      <c r="I97" s="51"/>
      <c r="J97" s="65"/>
      <c r="K97" s="69"/>
      <c r="L97" s="51"/>
      <c r="M97" s="52"/>
      <c r="N97" s="11"/>
      <c r="O97" s="192" t="s">
        <v>144</v>
      </c>
      <c r="P97" s="197" t="s">
        <v>145</v>
      </c>
      <c r="R97" s="22">
        <f t="shared" si="7"/>
        <v>0</v>
      </c>
      <c r="S97" s="22">
        <f t="shared" si="8"/>
        <v>0</v>
      </c>
      <c r="T97" s="22">
        <f t="shared" si="9"/>
        <v>0</v>
      </c>
      <c r="U97" s="22">
        <f t="shared" si="10"/>
        <v>0.87</v>
      </c>
      <c r="V97" s="22"/>
      <c r="W97" s="22"/>
    </row>
    <row r="98" spans="1:23" ht="12.75">
      <c r="A98" s="6">
        <v>6</v>
      </c>
      <c r="B98" s="39" t="s">
        <v>87</v>
      </c>
      <c r="C98" s="81">
        <v>0</v>
      </c>
      <c r="D98" s="82">
        <v>1.65</v>
      </c>
      <c r="E98" s="82">
        <f t="shared" si="11"/>
        <v>1.65</v>
      </c>
      <c r="F98" s="50" t="s">
        <v>33</v>
      </c>
      <c r="G98" s="47"/>
      <c r="H98" s="51"/>
      <c r="I98" s="51"/>
      <c r="J98" s="65"/>
      <c r="K98" s="69"/>
      <c r="L98" s="51"/>
      <c r="M98" s="52"/>
      <c r="N98" s="11"/>
      <c r="O98" s="192">
        <v>54960070161</v>
      </c>
      <c r="P98" s="197">
        <v>54960070161</v>
      </c>
      <c r="R98" s="22">
        <f t="shared" si="7"/>
        <v>0</v>
      </c>
      <c r="S98" s="22">
        <f t="shared" si="8"/>
        <v>1.65</v>
      </c>
      <c r="T98" s="22">
        <f t="shared" si="9"/>
        <v>0</v>
      </c>
      <c r="U98" s="22">
        <f t="shared" si="10"/>
        <v>0</v>
      </c>
      <c r="V98" s="22"/>
      <c r="W98" s="22"/>
    </row>
    <row r="99" spans="1:23" ht="12.75">
      <c r="A99" s="48">
        <v>7</v>
      </c>
      <c r="B99" s="44" t="s">
        <v>88</v>
      </c>
      <c r="C99" s="81">
        <v>0</v>
      </c>
      <c r="D99" s="82">
        <v>0.91</v>
      </c>
      <c r="E99" s="82">
        <f t="shared" si="11"/>
        <v>0.91</v>
      </c>
      <c r="F99" s="50" t="s">
        <v>33</v>
      </c>
      <c r="G99" s="47"/>
      <c r="H99" s="51"/>
      <c r="I99" s="51"/>
      <c r="J99" s="65"/>
      <c r="K99" s="69"/>
      <c r="L99" s="51"/>
      <c r="M99" s="52"/>
      <c r="N99" s="11"/>
      <c r="O99" s="204">
        <v>54960040341</v>
      </c>
      <c r="P99" s="207" t="s">
        <v>146</v>
      </c>
      <c r="R99" s="22">
        <f t="shared" si="7"/>
        <v>0</v>
      </c>
      <c r="S99" s="22">
        <f t="shared" si="8"/>
        <v>0.91</v>
      </c>
      <c r="T99" s="22">
        <f t="shared" si="9"/>
        <v>0</v>
      </c>
      <c r="U99" s="22">
        <f t="shared" si="10"/>
        <v>0</v>
      </c>
      <c r="V99" s="22"/>
      <c r="W99" s="22"/>
    </row>
    <row r="100" spans="1:23" ht="12.75">
      <c r="A100" s="36"/>
      <c r="B100" s="37"/>
      <c r="C100" s="193">
        <v>0.91</v>
      </c>
      <c r="D100" s="194">
        <v>2.61</v>
      </c>
      <c r="E100" s="194">
        <f t="shared" si="11"/>
        <v>1.6999999999999997</v>
      </c>
      <c r="F100" s="125" t="s">
        <v>22</v>
      </c>
      <c r="G100" s="137"/>
      <c r="H100" s="132"/>
      <c r="I100" s="132"/>
      <c r="J100" s="133"/>
      <c r="K100" s="134"/>
      <c r="L100" s="132"/>
      <c r="M100" s="195"/>
      <c r="N100" s="126"/>
      <c r="O100" s="205"/>
      <c r="P100" s="208"/>
      <c r="R100" s="22">
        <f t="shared" si="7"/>
        <v>0</v>
      </c>
      <c r="S100" s="22">
        <f t="shared" si="8"/>
        <v>0</v>
      </c>
      <c r="T100" s="22">
        <f t="shared" si="9"/>
        <v>0</v>
      </c>
      <c r="U100" s="22">
        <f t="shared" si="10"/>
        <v>1.6999999999999997</v>
      </c>
      <c r="V100" s="22"/>
      <c r="W100" s="22"/>
    </row>
    <row r="101" spans="1:23" ht="12.75">
      <c r="A101" s="47">
        <v>8</v>
      </c>
      <c r="B101" s="46" t="s">
        <v>89</v>
      </c>
      <c r="C101" s="81">
        <v>0</v>
      </c>
      <c r="D101" s="82">
        <v>0.03</v>
      </c>
      <c r="E101" s="82">
        <f t="shared" si="11"/>
        <v>0.03</v>
      </c>
      <c r="F101" s="50" t="s">
        <v>23</v>
      </c>
      <c r="G101" s="47"/>
      <c r="H101" s="51"/>
      <c r="I101" s="51"/>
      <c r="J101" s="65"/>
      <c r="K101" s="69"/>
      <c r="L101" s="51"/>
      <c r="M101" s="52"/>
      <c r="N101" s="11"/>
      <c r="O101" s="203">
        <v>54960050082</v>
      </c>
      <c r="P101" s="206">
        <v>54960050082</v>
      </c>
      <c r="R101" s="22">
        <f t="shared" si="7"/>
        <v>0.03</v>
      </c>
      <c r="S101" s="22">
        <f t="shared" si="8"/>
        <v>0</v>
      </c>
      <c r="T101" s="22">
        <f t="shared" si="9"/>
        <v>0</v>
      </c>
      <c r="U101" s="22">
        <f t="shared" si="10"/>
        <v>0</v>
      </c>
      <c r="V101" s="22"/>
      <c r="W101" s="22"/>
    </row>
    <row r="102" spans="1:23" ht="37.5" customHeight="1">
      <c r="A102" s="36"/>
      <c r="B102" s="37"/>
      <c r="C102" s="81">
        <v>0.03</v>
      </c>
      <c r="D102" s="82">
        <v>0.27</v>
      </c>
      <c r="E102" s="82">
        <f t="shared" si="11"/>
        <v>0.24000000000000002</v>
      </c>
      <c r="F102" s="77" t="s">
        <v>22</v>
      </c>
      <c r="G102" s="47" t="s">
        <v>35</v>
      </c>
      <c r="H102" s="51">
        <v>0.27</v>
      </c>
      <c r="I102" s="51" t="s">
        <v>36</v>
      </c>
      <c r="J102" s="65">
        <v>24.1</v>
      </c>
      <c r="K102" s="69">
        <v>169</v>
      </c>
      <c r="L102" s="51"/>
      <c r="M102" s="12" t="s">
        <v>37</v>
      </c>
      <c r="N102" s="11"/>
      <c r="O102" s="203"/>
      <c r="P102" s="206"/>
      <c r="R102" s="22">
        <f t="shared" si="7"/>
        <v>0</v>
      </c>
      <c r="S102" s="22">
        <f t="shared" si="8"/>
        <v>0</v>
      </c>
      <c r="T102" s="22">
        <f t="shared" si="9"/>
        <v>0</v>
      </c>
      <c r="U102" s="22">
        <f t="shared" si="10"/>
        <v>0.24000000000000002</v>
      </c>
      <c r="V102" s="22"/>
      <c r="W102" s="22"/>
    </row>
    <row r="103" spans="1:23" ht="25.5">
      <c r="A103" s="6">
        <v>9</v>
      </c>
      <c r="B103" s="39" t="s">
        <v>90</v>
      </c>
      <c r="C103" s="81">
        <v>0</v>
      </c>
      <c r="D103" s="82">
        <v>0.22</v>
      </c>
      <c r="E103" s="82">
        <f t="shared" si="11"/>
        <v>0.22</v>
      </c>
      <c r="F103" s="77" t="s">
        <v>22</v>
      </c>
      <c r="G103" s="47"/>
      <c r="H103" s="51"/>
      <c r="I103" s="51"/>
      <c r="J103" s="65"/>
      <c r="K103" s="69"/>
      <c r="L103" s="51"/>
      <c r="M103" s="52"/>
      <c r="N103" s="11"/>
      <c r="O103" s="199" t="s">
        <v>38</v>
      </c>
      <c r="P103" s="200" t="s">
        <v>147</v>
      </c>
      <c r="R103" s="22">
        <f t="shared" si="7"/>
        <v>0</v>
      </c>
      <c r="S103" s="22">
        <f t="shared" si="8"/>
        <v>0</v>
      </c>
      <c r="T103" s="22">
        <f t="shared" si="9"/>
        <v>0</v>
      </c>
      <c r="U103" s="22">
        <f t="shared" si="10"/>
        <v>0.22</v>
      </c>
      <c r="V103" s="22"/>
      <c r="W103" s="22"/>
    </row>
    <row r="104" spans="1:23" ht="12.75">
      <c r="A104" s="48">
        <v>10</v>
      </c>
      <c r="B104" s="44" t="s">
        <v>91</v>
      </c>
      <c r="C104" s="81">
        <v>0</v>
      </c>
      <c r="D104" s="82">
        <v>0.42</v>
      </c>
      <c r="E104" s="82">
        <f t="shared" si="11"/>
        <v>0.42</v>
      </c>
      <c r="F104" s="50" t="s">
        <v>33</v>
      </c>
      <c r="G104" s="47"/>
      <c r="H104" s="51"/>
      <c r="I104" s="51"/>
      <c r="J104" s="65"/>
      <c r="K104" s="69"/>
      <c r="L104" s="51"/>
      <c r="M104" s="52"/>
      <c r="N104" s="11"/>
      <c r="O104" s="203">
        <v>54960030052</v>
      </c>
      <c r="P104" s="206">
        <v>54960030052</v>
      </c>
      <c r="R104" s="22">
        <f t="shared" si="7"/>
        <v>0</v>
      </c>
      <c r="S104" s="22">
        <f t="shared" si="8"/>
        <v>0.42</v>
      </c>
      <c r="T104" s="22">
        <f t="shared" si="9"/>
        <v>0</v>
      </c>
      <c r="U104" s="22">
        <f t="shared" si="10"/>
        <v>0</v>
      </c>
      <c r="V104" s="22"/>
      <c r="W104" s="22"/>
    </row>
    <row r="105" spans="1:23" ht="12.75">
      <c r="A105" s="36"/>
      <c r="B105" s="37"/>
      <c r="C105" s="81">
        <v>0.42</v>
      </c>
      <c r="D105" s="82">
        <v>0.79</v>
      </c>
      <c r="E105" s="82">
        <f t="shared" si="11"/>
        <v>0.37000000000000005</v>
      </c>
      <c r="F105" s="77" t="s">
        <v>22</v>
      </c>
      <c r="G105" s="47"/>
      <c r="H105" s="51"/>
      <c r="I105" s="51"/>
      <c r="J105" s="65"/>
      <c r="K105" s="69"/>
      <c r="L105" s="51"/>
      <c r="M105" s="52"/>
      <c r="N105" s="11"/>
      <c r="O105" s="203"/>
      <c r="P105" s="206"/>
      <c r="R105" s="22">
        <f t="shared" si="7"/>
        <v>0</v>
      </c>
      <c r="S105" s="22">
        <f t="shared" si="8"/>
        <v>0</v>
      </c>
      <c r="T105" s="22">
        <f t="shared" si="9"/>
        <v>0</v>
      </c>
      <c r="U105" s="22">
        <f t="shared" si="10"/>
        <v>0.37000000000000005</v>
      </c>
      <c r="V105" s="22"/>
      <c r="W105" s="22"/>
    </row>
    <row r="106" spans="1:23" ht="63.75">
      <c r="A106" s="123">
        <v>11</v>
      </c>
      <c r="B106" s="39" t="s">
        <v>92</v>
      </c>
      <c r="C106" s="81">
        <v>0</v>
      </c>
      <c r="D106" s="82">
        <v>0.6</v>
      </c>
      <c r="E106" s="82">
        <f t="shared" si="11"/>
        <v>0.6</v>
      </c>
      <c r="F106" s="77" t="s">
        <v>22</v>
      </c>
      <c r="G106" s="47"/>
      <c r="H106" s="51"/>
      <c r="I106" s="51"/>
      <c r="J106" s="65"/>
      <c r="K106" s="69"/>
      <c r="L106" s="51"/>
      <c r="M106" s="52"/>
      <c r="N106" s="11"/>
      <c r="O106" s="199" t="s">
        <v>148</v>
      </c>
      <c r="P106" s="200" t="s">
        <v>149</v>
      </c>
      <c r="R106" s="22">
        <f t="shared" si="7"/>
        <v>0</v>
      </c>
      <c r="S106" s="22">
        <f t="shared" si="8"/>
        <v>0</v>
      </c>
      <c r="T106" s="22">
        <f t="shared" si="9"/>
        <v>0</v>
      </c>
      <c r="U106" s="22">
        <f t="shared" si="10"/>
        <v>0.6</v>
      </c>
      <c r="V106" s="22"/>
      <c r="W106" s="22"/>
    </row>
    <row r="107" spans="1:23" ht="12.75">
      <c r="A107" s="48">
        <v>12</v>
      </c>
      <c r="B107" s="46" t="s">
        <v>93</v>
      </c>
      <c r="C107" s="81">
        <v>0</v>
      </c>
      <c r="D107" s="82">
        <v>0.02</v>
      </c>
      <c r="E107" s="82">
        <f t="shared" si="11"/>
        <v>0.02</v>
      </c>
      <c r="F107" s="50" t="s">
        <v>23</v>
      </c>
      <c r="G107" s="47"/>
      <c r="H107" s="51"/>
      <c r="I107" s="51"/>
      <c r="J107" s="65"/>
      <c r="K107" s="69"/>
      <c r="L107" s="51"/>
      <c r="M107" s="52"/>
      <c r="N107" s="11"/>
      <c r="O107" s="199">
        <v>54960010060</v>
      </c>
      <c r="P107" s="200">
        <v>54960010089</v>
      </c>
      <c r="R107" s="22">
        <f t="shared" si="7"/>
        <v>0.02</v>
      </c>
      <c r="S107" s="22">
        <f t="shared" si="8"/>
        <v>0</v>
      </c>
      <c r="T107" s="22">
        <f t="shared" si="9"/>
        <v>0</v>
      </c>
      <c r="U107" s="22">
        <f t="shared" si="10"/>
        <v>0</v>
      </c>
      <c r="V107" s="22"/>
      <c r="W107" s="22"/>
    </row>
    <row r="108" spans="1:23" ht="51">
      <c r="A108" s="36"/>
      <c r="B108" s="37"/>
      <c r="C108" s="81">
        <v>0.02</v>
      </c>
      <c r="D108" s="82">
        <v>0.48</v>
      </c>
      <c r="E108" s="82">
        <f t="shared" si="11"/>
        <v>0.45999999999999996</v>
      </c>
      <c r="F108" s="77" t="s">
        <v>22</v>
      </c>
      <c r="G108" s="47"/>
      <c r="H108" s="51"/>
      <c r="I108" s="51"/>
      <c r="J108" s="65"/>
      <c r="K108" s="69"/>
      <c r="L108" s="51"/>
      <c r="M108" s="52"/>
      <c r="N108" s="11"/>
      <c r="O108" s="199" t="s">
        <v>41</v>
      </c>
      <c r="P108" s="200" t="s">
        <v>150</v>
      </c>
      <c r="R108" s="22">
        <f t="shared" si="7"/>
        <v>0</v>
      </c>
      <c r="S108" s="22">
        <f t="shared" si="8"/>
        <v>0</v>
      </c>
      <c r="T108" s="22">
        <f t="shared" si="9"/>
        <v>0</v>
      </c>
      <c r="U108" s="22">
        <f t="shared" si="10"/>
        <v>0.45999999999999996</v>
      </c>
      <c r="V108" s="22"/>
      <c r="W108" s="22"/>
    </row>
    <row r="109" spans="1:23" ht="38.25">
      <c r="A109" s="36">
        <v>13</v>
      </c>
      <c r="B109" s="37" t="s">
        <v>94</v>
      </c>
      <c r="C109" s="81">
        <v>0</v>
      </c>
      <c r="D109" s="82">
        <v>0.43</v>
      </c>
      <c r="E109" s="82">
        <f t="shared" si="11"/>
        <v>0.43</v>
      </c>
      <c r="F109" s="77" t="s">
        <v>22</v>
      </c>
      <c r="G109" s="47"/>
      <c r="H109" s="51"/>
      <c r="I109" s="51"/>
      <c r="J109" s="65"/>
      <c r="K109" s="69"/>
      <c r="L109" s="51"/>
      <c r="M109" s="52"/>
      <c r="N109" s="11"/>
      <c r="O109" s="198" t="s">
        <v>49</v>
      </c>
      <c r="P109" s="197" t="s">
        <v>49</v>
      </c>
      <c r="R109" s="22">
        <f t="shared" si="7"/>
        <v>0</v>
      </c>
      <c r="S109" s="22">
        <f t="shared" si="8"/>
        <v>0</v>
      </c>
      <c r="T109" s="22">
        <f t="shared" si="9"/>
        <v>0</v>
      </c>
      <c r="U109" s="22">
        <f t="shared" si="10"/>
        <v>0.43</v>
      </c>
      <c r="V109" s="22"/>
      <c r="W109" s="22"/>
    </row>
    <row r="110" spans="1:23" ht="38.25">
      <c r="A110" s="48">
        <v>14</v>
      </c>
      <c r="B110" s="39" t="s">
        <v>95</v>
      </c>
      <c r="C110" s="81">
        <v>0</v>
      </c>
      <c r="D110" s="82">
        <v>0.69</v>
      </c>
      <c r="E110" s="82">
        <f t="shared" si="11"/>
        <v>0.69</v>
      </c>
      <c r="F110" s="77" t="s">
        <v>22</v>
      </c>
      <c r="G110" s="47"/>
      <c r="H110" s="51"/>
      <c r="I110" s="51"/>
      <c r="J110" s="65"/>
      <c r="K110" s="69"/>
      <c r="L110" s="51"/>
      <c r="M110" s="52"/>
      <c r="N110" s="11"/>
      <c r="O110" s="198" t="s">
        <v>151</v>
      </c>
      <c r="P110" s="197" t="s">
        <v>151</v>
      </c>
      <c r="R110" s="22">
        <f t="shared" si="7"/>
        <v>0</v>
      </c>
      <c r="S110" s="22">
        <f t="shared" si="8"/>
        <v>0</v>
      </c>
      <c r="T110" s="22">
        <f t="shared" si="9"/>
        <v>0</v>
      </c>
      <c r="U110" s="22">
        <f t="shared" si="10"/>
        <v>0.69</v>
      </c>
      <c r="V110" s="22"/>
      <c r="W110" s="22"/>
    </row>
    <row r="111" spans="1:23" ht="12.75">
      <c r="A111" s="36">
        <v>15</v>
      </c>
      <c r="B111" s="37" t="s">
        <v>96</v>
      </c>
      <c r="C111" s="81">
        <v>0</v>
      </c>
      <c r="D111" s="82">
        <v>0.73</v>
      </c>
      <c r="E111" s="82">
        <f t="shared" si="11"/>
        <v>0.73</v>
      </c>
      <c r="F111" s="77" t="s">
        <v>22</v>
      </c>
      <c r="G111" s="47"/>
      <c r="H111" s="51"/>
      <c r="I111" s="51"/>
      <c r="J111" s="65"/>
      <c r="K111" s="69"/>
      <c r="L111" s="51"/>
      <c r="M111" s="52"/>
      <c r="N111" s="11"/>
      <c r="O111" s="198">
        <v>54960070163</v>
      </c>
      <c r="P111" s="197">
        <v>54960070163</v>
      </c>
      <c r="R111" s="22">
        <f t="shared" si="7"/>
        <v>0</v>
      </c>
      <c r="S111" s="22">
        <f t="shared" si="8"/>
        <v>0</v>
      </c>
      <c r="T111" s="22">
        <f t="shared" si="9"/>
        <v>0</v>
      </c>
      <c r="U111" s="22">
        <f t="shared" si="10"/>
        <v>0.73</v>
      </c>
      <c r="V111" s="22"/>
      <c r="W111" s="22"/>
    </row>
    <row r="112" spans="1:23" ht="12.75" customHeight="1" hidden="1">
      <c r="A112" s="6"/>
      <c r="B112" s="39"/>
      <c r="C112" s="81"/>
      <c r="D112" s="82"/>
      <c r="E112" s="82"/>
      <c r="F112" s="52"/>
      <c r="G112" s="47"/>
      <c r="H112" s="51"/>
      <c r="I112" s="51"/>
      <c r="J112" s="65"/>
      <c r="K112" s="69"/>
      <c r="L112" s="51"/>
      <c r="M112" s="52"/>
      <c r="N112" s="11"/>
      <c r="O112" s="198"/>
      <c r="P112" s="197"/>
      <c r="R112" s="22">
        <f t="shared" si="7"/>
        <v>0</v>
      </c>
      <c r="S112" s="22">
        <f t="shared" si="8"/>
        <v>0</v>
      </c>
      <c r="T112" s="22">
        <f t="shared" si="9"/>
        <v>0</v>
      </c>
      <c r="U112" s="22">
        <f t="shared" si="10"/>
        <v>0</v>
      </c>
      <c r="V112" s="22"/>
      <c r="W112" s="22"/>
    </row>
    <row r="113" spans="1:23" ht="12.75">
      <c r="A113" s="47">
        <v>16</v>
      </c>
      <c r="B113" s="46" t="s">
        <v>97</v>
      </c>
      <c r="C113" s="81">
        <v>0</v>
      </c>
      <c r="D113" s="82">
        <v>0.5</v>
      </c>
      <c r="E113" s="82">
        <f t="shared" si="11"/>
        <v>0.5</v>
      </c>
      <c r="F113" s="50" t="s">
        <v>33</v>
      </c>
      <c r="G113" s="47"/>
      <c r="H113" s="51"/>
      <c r="I113" s="51"/>
      <c r="J113" s="65"/>
      <c r="K113" s="69"/>
      <c r="L113" s="51"/>
      <c r="M113" s="52"/>
      <c r="N113" s="11"/>
      <c r="O113" s="203">
        <v>54960040344</v>
      </c>
      <c r="P113" s="206">
        <v>54960040344</v>
      </c>
      <c r="R113" s="22">
        <f t="shared" si="7"/>
        <v>0</v>
      </c>
      <c r="S113" s="22">
        <f t="shared" si="8"/>
        <v>0.5</v>
      </c>
      <c r="T113" s="22">
        <f t="shared" si="9"/>
        <v>0</v>
      </c>
      <c r="U113" s="22">
        <f t="shared" si="10"/>
        <v>0</v>
      </c>
      <c r="V113" s="22"/>
      <c r="W113" s="22"/>
    </row>
    <row r="114" spans="1:23" ht="12.75">
      <c r="A114" s="36"/>
      <c r="B114" s="37"/>
      <c r="C114" s="81">
        <v>0.5</v>
      </c>
      <c r="D114" s="82">
        <v>0.85</v>
      </c>
      <c r="E114" s="82">
        <f t="shared" si="11"/>
        <v>0.35</v>
      </c>
      <c r="F114" s="77" t="s">
        <v>22</v>
      </c>
      <c r="G114" s="47"/>
      <c r="H114" s="51"/>
      <c r="I114" s="51"/>
      <c r="J114" s="65"/>
      <c r="K114" s="69"/>
      <c r="L114" s="51"/>
      <c r="M114" s="52"/>
      <c r="N114" s="11"/>
      <c r="O114" s="203"/>
      <c r="P114" s="206"/>
      <c r="R114" s="22">
        <f t="shared" si="7"/>
        <v>0</v>
      </c>
      <c r="S114" s="22">
        <f t="shared" si="8"/>
        <v>0</v>
      </c>
      <c r="T114" s="22">
        <f t="shared" si="9"/>
        <v>0</v>
      </c>
      <c r="U114" s="22">
        <f t="shared" si="10"/>
        <v>0.35</v>
      </c>
      <c r="V114" s="22"/>
      <c r="W114" s="22"/>
    </row>
    <row r="115" spans="1:23" ht="38.25">
      <c r="A115" s="48">
        <v>17</v>
      </c>
      <c r="B115" s="44" t="s">
        <v>98</v>
      </c>
      <c r="C115" s="127">
        <v>0</v>
      </c>
      <c r="D115" s="82">
        <v>0.48</v>
      </c>
      <c r="E115" s="82">
        <f t="shared" si="11"/>
        <v>0.48</v>
      </c>
      <c r="F115" s="52" t="s">
        <v>33</v>
      </c>
      <c r="G115" s="47"/>
      <c r="H115" s="51"/>
      <c r="I115" s="51"/>
      <c r="J115" s="65"/>
      <c r="K115" s="69"/>
      <c r="L115" s="51"/>
      <c r="M115" s="52"/>
      <c r="N115" s="11"/>
      <c r="O115" s="199" t="s">
        <v>152</v>
      </c>
      <c r="P115" s="200" t="s">
        <v>39</v>
      </c>
      <c r="R115" s="22">
        <f t="shared" si="7"/>
        <v>0</v>
      </c>
      <c r="S115" s="22">
        <f t="shared" si="8"/>
        <v>0.48</v>
      </c>
      <c r="T115" s="22">
        <f t="shared" si="9"/>
        <v>0</v>
      </c>
      <c r="U115" s="22">
        <f t="shared" si="10"/>
        <v>0</v>
      </c>
      <c r="V115" s="22"/>
      <c r="W115" s="22"/>
    </row>
    <row r="116" spans="1:23" ht="13.5" thickBot="1">
      <c r="A116" s="24"/>
      <c r="B116" s="25"/>
      <c r="C116" s="73"/>
      <c r="D116" s="74"/>
      <c r="E116" s="74"/>
      <c r="F116" s="28"/>
      <c r="G116" s="24"/>
      <c r="H116" s="27"/>
      <c r="I116" s="27"/>
      <c r="J116" s="66"/>
      <c r="K116" s="70"/>
      <c r="L116" s="27"/>
      <c r="M116" s="28"/>
      <c r="N116" s="25"/>
      <c r="O116" s="24"/>
      <c r="P116" s="25"/>
      <c r="R116" s="22">
        <f t="shared" si="7"/>
        <v>0</v>
      </c>
      <c r="S116" s="22">
        <f t="shared" si="8"/>
        <v>0</v>
      </c>
      <c r="T116" s="22">
        <f t="shared" si="9"/>
        <v>0</v>
      </c>
      <c r="U116" s="22">
        <f t="shared" si="10"/>
        <v>0</v>
      </c>
      <c r="V116" s="22"/>
      <c r="W116" s="22"/>
    </row>
    <row r="117" spans="1:23" ht="14.25" thickBot="1" thickTop="1">
      <c r="A117" s="202">
        <f>COUNTA(A90:A116)</f>
        <v>17</v>
      </c>
      <c r="B117" s="16" t="s">
        <v>25</v>
      </c>
      <c r="C117" s="75"/>
      <c r="D117" s="75"/>
      <c r="E117" s="76">
        <f>SUM(E90:E116)</f>
        <v>16.179999999999996</v>
      </c>
      <c r="G117" s="41">
        <v>1</v>
      </c>
      <c r="I117" s="17"/>
      <c r="J117" s="94">
        <f>SUM(J90:J116)</f>
        <v>24.1</v>
      </c>
      <c r="K117" s="42">
        <f>SUM(K90:K116)</f>
        <v>169</v>
      </c>
      <c r="O117" s="61"/>
      <c r="P117" s="61"/>
      <c r="R117" s="23">
        <f aca="true" t="shared" si="12" ref="R117:W117">SUM(R90:R116)</f>
        <v>0.05</v>
      </c>
      <c r="S117" s="23">
        <f t="shared" si="12"/>
        <v>6.119999999999999</v>
      </c>
      <c r="T117" s="23">
        <f t="shared" si="12"/>
        <v>0</v>
      </c>
      <c r="U117" s="23">
        <f t="shared" si="12"/>
        <v>10.01</v>
      </c>
      <c r="V117" s="23">
        <f t="shared" si="12"/>
        <v>0</v>
      </c>
      <c r="W117" s="23">
        <f t="shared" si="12"/>
        <v>0</v>
      </c>
    </row>
    <row r="118" spans="1:23" ht="12.75">
      <c r="A118" s="18" t="s">
        <v>18</v>
      </c>
      <c r="B118" s="18" t="s">
        <v>19</v>
      </c>
      <c r="C118" s="75"/>
      <c r="D118" s="75"/>
      <c r="E118" s="19">
        <f>R117</f>
        <v>0.05</v>
      </c>
      <c r="F118" s="20"/>
      <c r="G118" s="18" t="s">
        <v>18</v>
      </c>
      <c r="I118" s="17"/>
      <c r="J118" s="85"/>
      <c r="K118" s="88"/>
      <c r="R118" s="19"/>
      <c r="S118" s="19"/>
      <c r="T118" s="19"/>
      <c r="U118" s="19"/>
      <c r="V118" s="19"/>
      <c r="W118" s="19"/>
    </row>
    <row r="119" spans="1:11" ht="12.75">
      <c r="A119" s="18"/>
      <c r="B119" s="18" t="s">
        <v>20</v>
      </c>
      <c r="C119" s="75"/>
      <c r="D119" s="75"/>
      <c r="E119" s="19">
        <f>S117</f>
        <v>6.119999999999999</v>
      </c>
      <c r="F119" s="20"/>
      <c r="G119" s="17"/>
      <c r="I119" s="17"/>
      <c r="J119" s="85"/>
      <c r="K119" s="88"/>
    </row>
    <row r="120" spans="1:11" ht="12.75">
      <c r="A120" s="18"/>
      <c r="B120" s="18" t="s">
        <v>21</v>
      </c>
      <c r="C120" s="75"/>
      <c r="D120" s="75"/>
      <c r="E120" s="19">
        <f>T117</f>
        <v>0</v>
      </c>
      <c r="F120" s="20"/>
      <c r="G120" s="18"/>
      <c r="H120" s="18"/>
      <c r="I120" s="18"/>
      <c r="J120" s="86"/>
      <c r="K120" s="20"/>
    </row>
    <row r="121" spans="2:11" ht="12.75">
      <c r="B121" s="1" t="s">
        <v>22</v>
      </c>
      <c r="C121" s="75"/>
      <c r="D121" s="75"/>
      <c r="E121" s="19">
        <f>U117</f>
        <v>10.01</v>
      </c>
      <c r="F121" s="20"/>
      <c r="J121" s="87"/>
      <c r="K121" s="89"/>
    </row>
    <row r="122" spans="3:11" ht="13.5" thickBot="1">
      <c r="C122" s="75"/>
      <c r="D122" s="75"/>
      <c r="E122" s="19"/>
      <c r="F122" s="20"/>
      <c r="J122" s="87"/>
      <c r="K122" s="89"/>
    </row>
    <row r="123" spans="1:11" ht="13.5" thickBot="1">
      <c r="A123" s="15">
        <f>A16+A75+A117</f>
        <v>43</v>
      </c>
      <c r="B123" s="16" t="s">
        <v>24</v>
      </c>
      <c r="C123" s="30"/>
      <c r="D123" s="31"/>
      <c r="E123" s="76">
        <f>E16+E75+E117</f>
        <v>73.86</v>
      </c>
      <c r="F123" s="16"/>
      <c r="G123" s="15">
        <f>G16+G75+G117</f>
        <v>1</v>
      </c>
      <c r="H123" s="18"/>
      <c r="I123" s="18"/>
      <c r="J123" s="67">
        <f>J16+J75+J117</f>
        <v>24.1</v>
      </c>
      <c r="K123" s="15">
        <f>K16+K75+K117</f>
        <v>169</v>
      </c>
    </row>
    <row r="124" spans="1:9" ht="12.75">
      <c r="A124" s="18" t="s">
        <v>18</v>
      </c>
      <c r="B124" s="18" t="s">
        <v>19</v>
      </c>
      <c r="C124" s="32"/>
      <c r="D124" s="32"/>
      <c r="E124" s="83">
        <f>E17+E76+E118</f>
        <v>9.310000000000002</v>
      </c>
      <c r="F124" s="18"/>
      <c r="G124" s="18" t="s">
        <v>18</v>
      </c>
      <c r="H124" s="18"/>
      <c r="I124" s="18"/>
    </row>
    <row r="125" spans="1:11" ht="12.75">
      <c r="A125" s="18"/>
      <c r="B125" s="18" t="s">
        <v>20</v>
      </c>
      <c r="C125" s="32"/>
      <c r="D125" s="32"/>
      <c r="E125" s="84">
        <f>E18+E77+E119</f>
        <v>40.87</v>
      </c>
      <c r="F125" s="18"/>
      <c r="G125" s="16"/>
      <c r="H125" s="18"/>
      <c r="I125" s="18"/>
      <c r="J125" s="90"/>
      <c r="K125" s="91"/>
    </row>
    <row r="126" spans="1:11" ht="12.75">
      <c r="A126" s="18"/>
      <c r="B126" s="18" t="s">
        <v>21</v>
      </c>
      <c r="C126" s="32"/>
      <c r="D126" s="32"/>
      <c r="E126" s="84">
        <f>E19+E78+E120</f>
        <v>0</v>
      </c>
      <c r="F126" s="18"/>
      <c r="G126" s="18"/>
      <c r="H126" s="18"/>
      <c r="I126" s="18"/>
      <c r="J126" s="60"/>
      <c r="K126" s="60"/>
    </row>
    <row r="127" spans="1:18" ht="14.25" customHeight="1">
      <c r="A127" s="18"/>
      <c r="B127" s="18" t="s">
        <v>22</v>
      </c>
      <c r="C127" s="19"/>
      <c r="D127" s="19"/>
      <c r="E127" s="84">
        <f>E20+E79+E121</f>
        <v>23.68</v>
      </c>
      <c r="F127" s="18"/>
      <c r="G127" s="18"/>
      <c r="H127" s="18"/>
      <c r="I127" s="18"/>
      <c r="R127" s="49"/>
    </row>
    <row r="128" spans="1:9" ht="16.5" customHeight="1">
      <c r="A128" s="18"/>
      <c r="B128" s="18"/>
      <c r="C128" s="19"/>
      <c r="D128" s="19"/>
      <c r="E128" s="19"/>
      <c r="F128" s="19"/>
      <c r="G128" s="18"/>
      <c r="H128" s="18"/>
      <c r="I128" s="18"/>
    </row>
    <row r="129" spans="5:9" ht="12.75">
      <c r="E129" s="19"/>
      <c r="F129" s="20"/>
      <c r="G129" s="18"/>
      <c r="H129" s="18"/>
      <c r="I129" s="54"/>
    </row>
    <row r="130" spans="2:13" ht="12.75" customHeight="1">
      <c r="B130" s="243" t="s">
        <v>107</v>
      </c>
      <c r="C130" s="243"/>
      <c r="D130" s="243"/>
      <c r="E130" s="243"/>
      <c r="F130" s="243"/>
      <c r="G130" s="243"/>
      <c r="H130" s="243"/>
      <c r="I130" s="243"/>
      <c r="J130" s="243"/>
      <c r="K130" s="243"/>
      <c r="L130" s="243"/>
      <c r="M130" s="243"/>
    </row>
    <row r="131" spans="2:12" ht="12.75">
      <c r="B131" s="244" t="s">
        <v>153</v>
      </c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</row>
    <row r="132" spans="2:12" ht="12.75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</row>
    <row r="133" spans="2:12" ht="12.75"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</row>
    <row r="134" spans="2:13" ht="12.75">
      <c r="B134" s="243" t="s">
        <v>154</v>
      </c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</row>
    <row r="135" spans="2:12" ht="12.75" customHeight="1">
      <c r="B135" s="244" t="s">
        <v>153</v>
      </c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</row>
    <row r="136" spans="2:12" ht="12.75" customHeight="1"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</row>
    <row r="137" spans="2:12" ht="12.75" customHeight="1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</row>
    <row r="138" spans="2:12" ht="12.75">
      <c r="B138" s="243" t="s">
        <v>108</v>
      </c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</row>
    <row r="139" spans="2:12" ht="12.75">
      <c r="B139" s="244" t="s">
        <v>155</v>
      </c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</row>
  </sheetData>
  <sheetProtection/>
  <mergeCells count="99">
    <mergeCell ref="B134:M134"/>
    <mergeCell ref="B135:L135"/>
    <mergeCell ref="B138:L138"/>
    <mergeCell ref="B139:L139"/>
    <mergeCell ref="H87:I87"/>
    <mergeCell ref="L87:L88"/>
    <mergeCell ref="K87:K88"/>
    <mergeCell ref="J87:J88"/>
    <mergeCell ref="B130:M130"/>
    <mergeCell ref="B131:L131"/>
    <mergeCell ref="R30:W30"/>
    <mergeCell ref="R88:W88"/>
    <mergeCell ref="G86:M86"/>
    <mergeCell ref="M29:M30"/>
    <mergeCell ref="C29:D29"/>
    <mergeCell ref="E29:E30"/>
    <mergeCell ref="F29:F30"/>
    <mergeCell ref="A83:O83"/>
    <mergeCell ref="A85:A88"/>
    <mergeCell ref="B85:B88"/>
    <mergeCell ref="A25:O25"/>
    <mergeCell ref="C87:D87"/>
    <mergeCell ref="E87:E88"/>
    <mergeCell ref="F87:F88"/>
    <mergeCell ref="M87:M88"/>
    <mergeCell ref="G87:G88"/>
    <mergeCell ref="C27:N27"/>
    <mergeCell ref="G29:G30"/>
    <mergeCell ref="O61:O62"/>
    <mergeCell ref="A27:A30"/>
    <mergeCell ref="B27:B30"/>
    <mergeCell ref="C28:F28"/>
    <mergeCell ref="O32:O33"/>
    <mergeCell ref="L29:L30"/>
    <mergeCell ref="P61:P62"/>
    <mergeCell ref="O64:O66"/>
    <mergeCell ref="C86:F86"/>
    <mergeCell ref="G28:M28"/>
    <mergeCell ref="R10:W10"/>
    <mergeCell ref="M9:M10"/>
    <mergeCell ref="A4:O4"/>
    <mergeCell ref="H9:I9"/>
    <mergeCell ref="J9:J10"/>
    <mergeCell ref="K9:K10"/>
    <mergeCell ref="L9:L10"/>
    <mergeCell ref="B7:B10"/>
    <mergeCell ref="A2:O2"/>
    <mergeCell ref="C7:N7"/>
    <mergeCell ref="O7:P8"/>
    <mergeCell ref="N8:N10"/>
    <mergeCell ref="O9:O10"/>
    <mergeCell ref="P9:P10"/>
    <mergeCell ref="F9:F10"/>
    <mergeCell ref="N28:N30"/>
    <mergeCell ref="O29:O30"/>
    <mergeCell ref="P29:P30"/>
    <mergeCell ref="A7:A10"/>
    <mergeCell ref="C9:D9"/>
    <mergeCell ref="E9:E10"/>
    <mergeCell ref="H29:I29"/>
    <mergeCell ref="J29:J30"/>
    <mergeCell ref="K29:K30"/>
    <mergeCell ref="O13:O14"/>
    <mergeCell ref="P32:P33"/>
    <mergeCell ref="O35:O36"/>
    <mergeCell ref="P35:P36"/>
    <mergeCell ref="O46:O49"/>
    <mergeCell ref="P46:P49"/>
    <mergeCell ref="C8:F8"/>
    <mergeCell ref="G8:M8"/>
    <mergeCell ref="G9:G10"/>
    <mergeCell ref="P13:P14"/>
    <mergeCell ref="O27:P28"/>
    <mergeCell ref="P91:P92"/>
    <mergeCell ref="C85:N85"/>
    <mergeCell ref="O85:P86"/>
    <mergeCell ref="N86:N88"/>
    <mergeCell ref="O87:O88"/>
    <mergeCell ref="P87:P88"/>
    <mergeCell ref="O99:O100"/>
    <mergeCell ref="O58:O59"/>
    <mergeCell ref="P58:P59"/>
    <mergeCell ref="P101:P102"/>
    <mergeCell ref="P65:P66"/>
    <mergeCell ref="O70:O71"/>
    <mergeCell ref="P70:P71"/>
    <mergeCell ref="O73:O74"/>
    <mergeCell ref="P73:P74"/>
    <mergeCell ref="O91:O92"/>
    <mergeCell ref="O101:O102"/>
    <mergeCell ref="O93:O94"/>
    <mergeCell ref="O104:O105"/>
    <mergeCell ref="P104:P105"/>
    <mergeCell ref="O113:O114"/>
    <mergeCell ref="P113:P114"/>
    <mergeCell ref="P93:P94"/>
    <mergeCell ref="O95:O96"/>
    <mergeCell ref="P95:P96"/>
    <mergeCell ref="P99:P100"/>
  </mergeCells>
  <printOptions horizontalCentered="1" verticalCentered="1"/>
  <pageMargins left="0.1968503937007874" right="0.1968503937007874" top="0.35433070866141736" bottom="0.6299212598425197" header="0" footer="0"/>
  <pageSetup fitToHeight="5" fitToWidth="1" horizontalDpi="600" verticalDpi="600" orientation="landscape" paperSize="9" scale="50" r:id="rId1"/>
  <ignoredErrors>
    <ignoredError sqref="A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28">
      <selection activeCell="B33" sqref="B33:C33"/>
    </sheetView>
  </sheetViews>
  <sheetFormatPr defaultColWidth="9.140625" defaultRowHeight="12.75"/>
  <cols>
    <col min="1" max="1" width="3.28125" style="1" bestFit="1" customWidth="1"/>
    <col min="2" max="2" width="21.140625" style="1" customWidth="1"/>
    <col min="3" max="3" width="6.57421875" style="1" customWidth="1"/>
    <col min="4" max="4" width="6.7109375" style="1" customWidth="1"/>
    <col min="5" max="5" width="7.8515625" style="1" customWidth="1"/>
    <col min="6" max="6" width="9.7109375" style="1" customWidth="1"/>
    <col min="7" max="7" width="14.140625" style="1" customWidth="1"/>
    <col min="8" max="8" width="9.7109375" style="1" customWidth="1"/>
    <col min="9" max="9" width="6.8515625" style="1" customWidth="1"/>
    <col min="10" max="10" width="10.8515625" style="1" customWidth="1"/>
    <col min="11" max="11" width="7.140625" style="1" customWidth="1"/>
    <col min="12" max="12" width="9.57421875" style="1" customWidth="1"/>
    <col min="13" max="13" width="11.00390625" style="1" customWidth="1"/>
    <col min="14" max="15" width="13.8515625" style="1" customWidth="1"/>
    <col min="16" max="17" width="15.7109375" style="1" customWidth="1"/>
    <col min="18" max="18" width="9.421875" style="1" customWidth="1"/>
    <col min="19" max="19" width="10.28125" style="1" bestFit="1" customWidth="1"/>
    <col min="20" max="20" width="13.421875" style="1" bestFit="1" customWidth="1"/>
    <col min="21" max="21" width="10.7109375" style="1" bestFit="1" customWidth="1"/>
    <col min="22" max="22" width="14.140625" style="1" bestFit="1" customWidth="1"/>
    <col min="23" max="25" width="9.140625" style="1" customWidth="1"/>
    <col min="26" max="26" width="10.28125" style="1" bestFit="1" customWidth="1"/>
    <col min="27" max="27" width="14.140625" style="1" bestFit="1" customWidth="1"/>
    <col min="28" max="28" width="10.7109375" style="1" bestFit="1" customWidth="1"/>
    <col min="29" max="29" width="9.8515625" style="1" bestFit="1" customWidth="1"/>
    <col min="30" max="16384" width="9.140625" style="1" customWidth="1"/>
  </cols>
  <sheetData>
    <row r="1" spans="1:17" ht="12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 customHeight="1">
      <c r="A2" s="238" t="s">
        <v>29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14"/>
    </row>
    <row r="3" spans="1:17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4.25">
      <c r="A4" s="238" t="s">
        <v>156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142"/>
    </row>
    <row r="6" ht="13.5" thickBot="1"/>
    <row r="7" spans="1:18" ht="13.5" customHeight="1" thickBot="1" thickTop="1">
      <c r="A7" s="269" t="s">
        <v>1</v>
      </c>
      <c r="B7" s="253" t="s">
        <v>30</v>
      </c>
      <c r="C7" s="262" t="s">
        <v>3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4"/>
      <c r="P7" s="215" t="s">
        <v>109</v>
      </c>
      <c r="Q7" s="216"/>
      <c r="R7" s="60"/>
    </row>
    <row r="8" spans="1:18" ht="13.5" customHeight="1" thickBot="1" thickTop="1">
      <c r="A8" s="259"/>
      <c r="B8" s="254"/>
      <c r="C8" s="256" t="s">
        <v>110</v>
      </c>
      <c r="D8" s="257"/>
      <c r="E8" s="257"/>
      <c r="F8" s="257"/>
      <c r="G8" s="258"/>
      <c r="H8" s="256" t="s">
        <v>111</v>
      </c>
      <c r="I8" s="257"/>
      <c r="J8" s="257"/>
      <c r="K8" s="257"/>
      <c r="L8" s="257"/>
      <c r="M8" s="257"/>
      <c r="N8" s="258"/>
      <c r="O8" s="251" t="s">
        <v>112</v>
      </c>
      <c r="P8" s="217"/>
      <c r="Q8" s="218"/>
      <c r="R8" s="60"/>
    </row>
    <row r="9" spans="1:18" ht="13.5" customHeight="1" thickTop="1">
      <c r="A9" s="259"/>
      <c r="B9" s="254"/>
      <c r="C9" s="259" t="s">
        <v>6</v>
      </c>
      <c r="D9" s="249"/>
      <c r="E9" s="249" t="s">
        <v>7</v>
      </c>
      <c r="F9" s="249" t="s">
        <v>12</v>
      </c>
      <c r="G9" s="260" t="s">
        <v>8</v>
      </c>
      <c r="H9" s="259" t="s">
        <v>9</v>
      </c>
      <c r="I9" s="249" t="s">
        <v>10</v>
      </c>
      <c r="J9" s="249"/>
      <c r="K9" s="249" t="s">
        <v>11</v>
      </c>
      <c r="L9" s="249" t="s">
        <v>12</v>
      </c>
      <c r="M9" s="249" t="s">
        <v>13</v>
      </c>
      <c r="N9" s="260" t="s">
        <v>14</v>
      </c>
      <c r="O9" s="251"/>
      <c r="P9" s="219" t="s">
        <v>4</v>
      </c>
      <c r="Q9" s="219" t="s">
        <v>113</v>
      </c>
      <c r="R9" s="60"/>
    </row>
    <row r="10" spans="1:32" ht="58.5" customHeight="1" thickBot="1">
      <c r="A10" s="268"/>
      <c r="B10" s="255"/>
      <c r="C10" s="24" t="s">
        <v>15</v>
      </c>
      <c r="D10" s="27" t="s">
        <v>16</v>
      </c>
      <c r="E10" s="250"/>
      <c r="F10" s="250"/>
      <c r="G10" s="261"/>
      <c r="H10" s="268"/>
      <c r="I10" s="27" t="s">
        <v>0</v>
      </c>
      <c r="J10" s="27" t="s">
        <v>26</v>
      </c>
      <c r="K10" s="250"/>
      <c r="L10" s="250"/>
      <c r="M10" s="250"/>
      <c r="N10" s="261"/>
      <c r="O10" s="252"/>
      <c r="P10" s="220"/>
      <c r="Q10" s="220"/>
      <c r="R10" s="60"/>
      <c r="S10" s="237" t="s">
        <v>27</v>
      </c>
      <c r="T10" s="237"/>
      <c r="U10" s="237"/>
      <c r="V10" s="237"/>
      <c r="W10" s="237"/>
      <c r="X10" s="237"/>
      <c r="Y10" s="18"/>
      <c r="Z10" s="265" t="s">
        <v>7</v>
      </c>
      <c r="AA10" s="266"/>
      <c r="AB10" s="266"/>
      <c r="AC10" s="266"/>
      <c r="AD10" s="266"/>
      <c r="AE10" s="267"/>
      <c r="AF10" s="155"/>
    </row>
    <row r="11" spans="1:31" ht="14.25" thickBot="1" thickTop="1">
      <c r="A11" s="146" t="s">
        <v>123</v>
      </c>
      <c r="B11" s="147" t="s">
        <v>122</v>
      </c>
      <c r="C11" s="148" t="s">
        <v>121</v>
      </c>
      <c r="D11" s="149" t="s">
        <v>120</v>
      </c>
      <c r="E11" s="150" t="s">
        <v>119</v>
      </c>
      <c r="F11" s="150">
        <v>6</v>
      </c>
      <c r="G11" s="151">
        <v>7</v>
      </c>
      <c r="H11" s="152">
        <v>8</v>
      </c>
      <c r="I11" s="150">
        <v>9</v>
      </c>
      <c r="J11" s="150">
        <v>10</v>
      </c>
      <c r="K11" s="150" t="s">
        <v>118</v>
      </c>
      <c r="L11" s="150" t="s">
        <v>117</v>
      </c>
      <c r="M11" s="150">
        <v>13</v>
      </c>
      <c r="N11" s="151">
        <v>14</v>
      </c>
      <c r="O11" s="153" t="s">
        <v>114</v>
      </c>
      <c r="P11" s="154" t="s">
        <v>115</v>
      </c>
      <c r="Q11" s="165" t="s">
        <v>116</v>
      </c>
      <c r="S11" s="175" t="s">
        <v>23</v>
      </c>
      <c r="T11" s="175" t="s">
        <v>20</v>
      </c>
      <c r="U11" s="175" t="s">
        <v>21</v>
      </c>
      <c r="V11" s="175" t="s">
        <v>22</v>
      </c>
      <c r="W11" s="175"/>
      <c r="X11" s="175"/>
      <c r="Y11" s="35"/>
      <c r="Z11" s="175" t="s">
        <v>23</v>
      </c>
      <c r="AA11" s="175" t="s">
        <v>20</v>
      </c>
      <c r="AB11" s="175" t="s">
        <v>21</v>
      </c>
      <c r="AC11" s="175" t="s">
        <v>22</v>
      </c>
      <c r="AD11" s="175"/>
      <c r="AE11" s="175"/>
    </row>
    <row r="12" spans="1:31" ht="13.5" thickTop="1">
      <c r="A12" s="108">
        <v>1</v>
      </c>
      <c r="B12" s="109" t="s">
        <v>99</v>
      </c>
      <c r="C12" s="168">
        <v>0</v>
      </c>
      <c r="D12" s="169">
        <v>0.35</v>
      </c>
      <c r="E12" s="170">
        <f>D12-C12</f>
        <v>0.35</v>
      </c>
      <c r="F12" s="171">
        <v>1400</v>
      </c>
      <c r="G12" s="172" t="s">
        <v>23</v>
      </c>
      <c r="H12" s="110"/>
      <c r="I12" s="111"/>
      <c r="J12" s="111"/>
      <c r="K12" s="114"/>
      <c r="L12" s="111"/>
      <c r="M12" s="111"/>
      <c r="N12" s="158"/>
      <c r="O12" s="160"/>
      <c r="P12" s="161">
        <v>54960040125</v>
      </c>
      <c r="Q12" s="166">
        <v>54920040125</v>
      </c>
      <c r="S12" s="22">
        <f>IF(G12=S$11,F12,0)</f>
        <v>1400</v>
      </c>
      <c r="T12" s="22">
        <f aca="true" t="shared" si="0" ref="T12:T25">IF(G12=T$11,F12,0)</f>
        <v>0</v>
      </c>
      <c r="U12" s="22">
        <f aca="true" t="shared" si="1" ref="U12:U25">IF(G12=U$11,F12,0)</f>
        <v>0</v>
      </c>
      <c r="V12" s="22">
        <f>IF(G12=V$11,F12,0)</f>
        <v>0</v>
      </c>
      <c r="W12" s="22">
        <f>IF(G12=W$11,F12,0)</f>
        <v>0</v>
      </c>
      <c r="X12" s="22">
        <f>IF(G12=X$11,F12,0)</f>
        <v>0</v>
      </c>
      <c r="Y12" s="35"/>
      <c r="Z12" s="22">
        <f>IF(G12=Z$11,E12,0)</f>
        <v>0.35</v>
      </c>
      <c r="AA12" s="22">
        <f>IF(G12=AA$11,E12,0)</f>
        <v>0</v>
      </c>
      <c r="AB12" s="22">
        <f>IF(G12=AB$11,E12,0)</f>
        <v>0</v>
      </c>
      <c r="AC12" s="22">
        <f>IF(G12=AC$11,E12,0)</f>
        <v>0</v>
      </c>
      <c r="AD12" s="22">
        <f>IF(G12=AD$11,E12,0)</f>
        <v>0</v>
      </c>
      <c r="AE12" s="22">
        <f>IF(G12=AE$11,E12,0)</f>
        <v>0</v>
      </c>
    </row>
    <row r="13" spans="1:31" ht="12.75">
      <c r="A13" s="115">
        <v>2</v>
      </c>
      <c r="B13" s="97" t="s">
        <v>100</v>
      </c>
      <c r="C13" s="173">
        <v>0</v>
      </c>
      <c r="D13" s="128">
        <v>0.03</v>
      </c>
      <c r="E13" s="112">
        <v>0.03</v>
      </c>
      <c r="F13" s="111">
        <v>105</v>
      </c>
      <c r="G13" s="113" t="s">
        <v>23</v>
      </c>
      <c r="H13" s="110"/>
      <c r="I13" s="111"/>
      <c r="J13" s="111"/>
      <c r="K13" s="114"/>
      <c r="L13" s="111"/>
      <c r="M13" s="111"/>
      <c r="N13" s="158"/>
      <c r="O13" s="156"/>
      <c r="P13" s="104">
        <v>54960040350</v>
      </c>
      <c r="Q13" s="104">
        <v>54960040350</v>
      </c>
      <c r="S13" s="22">
        <v>105</v>
      </c>
      <c r="T13" s="22">
        <f t="shared" si="0"/>
        <v>0</v>
      </c>
      <c r="U13" s="22">
        <f t="shared" si="1"/>
        <v>0</v>
      </c>
      <c r="V13" s="22"/>
      <c r="W13" s="22"/>
      <c r="X13" s="22"/>
      <c r="Y13" s="35"/>
      <c r="Z13" s="22"/>
      <c r="AA13" s="22"/>
      <c r="AB13" s="22"/>
      <c r="AC13" s="22"/>
      <c r="AD13" s="22"/>
      <c r="AE13" s="22"/>
    </row>
    <row r="14" spans="1:31" ht="26.25" customHeight="1">
      <c r="A14" s="115"/>
      <c r="B14" s="130"/>
      <c r="C14" s="173">
        <v>0.03</v>
      </c>
      <c r="D14" s="128">
        <v>0.31</v>
      </c>
      <c r="E14" s="112">
        <v>0.28</v>
      </c>
      <c r="F14" s="111">
        <v>1400</v>
      </c>
      <c r="G14" s="113" t="s">
        <v>32</v>
      </c>
      <c r="H14" s="110"/>
      <c r="I14" s="111"/>
      <c r="J14" s="111"/>
      <c r="K14" s="114"/>
      <c r="L14" s="111"/>
      <c r="M14" s="111"/>
      <c r="N14" s="158"/>
      <c r="O14" s="157"/>
      <c r="P14" s="245" t="s">
        <v>42</v>
      </c>
      <c r="Q14" s="245" t="s">
        <v>42</v>
      </c>
      <c r="S14" s="22">
        <f>IF(G14=S$11,F14,0)</f>
        <v>0</v>
      </c>
      <c r="T14" s="22">
        <f t="shared" si="0"/>
        <v>0</v>
      </c>
      <c r="U14" s="22">
        <f t="shared" si="1"/>
        <v>0</v>
      </c>
      <c r="V14" s="22"/>
      <c r="W14" s="22"/>
      <c r="X14" s="22"/>
      <c r="Y14" s="35"/>
      <c r="Z14" s="22"/>
      <c r="AA14" s="22"/>
      <c r="AB14" s="22"/>
      <c r="AC14" s="22"/>
      <c r="AD14" s="22"/>
      <c r="AE14" s="22"/>
    </row>
    <row r="15" spans="1:31" ht="12.75" customHeight="1">
      <c r="A15" s="108"/>
      <c r="B15" s="116"/>
      <c r="C15" s="174">
        <v>0.31</v>
      </c>
      <c r="D15" s="129">
        <v>0.399</v>
      </c>
      <c r="E15" s="112">
        <v>0.09</v>
      </c>
      <c r="F15" s="118">
        <v>315</v>
      </c>
      <c r="G15" s="77" t="s">
        <v>22</v>
      </c>
      <c r="H15" s="117"/>
      <c r="I15" s="118"/>
      <c r="J15" s="118"/>
      <c r="K15" s="120"/>
      <c r="L15" s="118"/>
      <c r="M15" s="118"/>
      <c r="N15" s="159"/>
      <c r="O15" s="157"/>
      <c r="P15" s="246"/>
      <c r="Q15" s="246"/>
      <c r="S15" s="22">
        <v>106</v>
      </c>
      <c r="T15" s="22">
        <f t="shared" si="0"/>
        <v>0</v>
      </c>
      <c r="U15" s="22">
        <f t="shared" si="1"/>
        <v>0</v>
      </c>
      <c r="V15" s="22">
        <v>315</v>
      </c>
      <c r="W15" s="22">
        <f>IF(G15=W$11,F15,0)</f>
        <v>0</v>
      </c>
      <c r="X15" s="22">
        <f>IF(G15=X$11,F15,0)</f>
        <v>0</v>
      </c>
      <c r="Y15" s="35"/>
      <c r="Z15" s="22">
        <f>IF(G15=Z$11,E15,0)</f>
        <v>0</v>
      </c>
      <c r="AA15" s="22">
        <f>IF(G15=AA$11,E15,0)</f>
        <v>0</v>
      </c>
      <c r="AB15" s="22">
        <f>IF(G15=AB$11,E15,0)</f>
        <v>0</v>
      </c>
      <c r="AC15" s="22">
        <f>IF(G15=AC$11,E15,0)</f>
        <v>0.09</v>
      </c>
      <c r="AD15" s="22">
        <f>IF(G15=AD$11,E15,0)</f>
        <v>0</v>
      </c>
      <c r="AE15" s="22">
        <f>IF(G15=AE$11,E15,0)</f>
        <v>0</v>
      </c>
    </row>
    <row r="16" spans="1:31" ht="26.25" customHeight="1">
      <c r="A16" s="96">
        <v>3</v>
      </c>
      <c r="B16" s="121" t="s">
        <v>101</v>
      </c>
      <c r="C16" s="174">
        <v>0</v>
      </c>
      <c r="D16" s="129">
        <v>0.02</v>
      </c>
      <c r="E16" s="112">
        <v>0.02</v>
      </c>
      <c r="F16" s="118">
        <v>100</v>
      </c>
      <c r="G16" s="119" t="s">
        <v>23</v>
      </c>
      <c r="H16" s="117"/>
      <c r="I16" s="118"/>
      <c r="J16" s="118"/>
      <c r="K16" s="120"/>
      <c r="L16" s="118"/>
      <c r="M16" s="118"/>
      <c r="N16" s="159"/>
      <c r="O16" s="156"/>
      <c r="P16" s="247" t="s">
        <v>54</v>
      </c>
      <c r="Q16" s="247" t="s">
        <v>54</v>
      </c>
      <c r="S16" s="22">
        <f>IF(G16=S$11,F16,0)</f>
        <v>100</v>
      </c>
      <c r="T16" s="22">
        <f t="shared" si="0"/>
        <v>0</v>
      </c>
      <c r="U16" s="22">
        <f t="shared" si="1"/>
        <v>0</v>
      </c>
      <c r="V16" s="22"/>
      <c r="W16" s="22"/>
      <c r="X16" s="22"/>
      <c r="Y16" s="35"/>
      <c r="Z16" s="22"/>
      <c r="AA16" s="22"/>
      <c r="AB16" s="22"/>
      <c r="AC16" s="22"/>
      <c r="AD16" s="22"/>
      <c r="AE16" s="22"/>
    </row>
    <row r="17" spans="1:31" ht="12.75">
      <c r="A17" s="108"/>
      <c r="B17" s="116"/>
      <c r="C17" s="174">
        <v>0.02</v>
      </c>
      <c r="D17" s="129">
        <v>0.46</v>
      </c>
      <c r="E17" s="112">
        <f aca="true" t="shared" si="2" ref="E17:E24">D17-C17</f>
        <v>0.44</v>
      </c>
      <c r="F17" s="118">
        <v>2200</v>
      </c>
      <c r="G17" s="77" t="s">
        <v>22</v>
      </c>
      <c r="H17" s="117"/>
      <c r="I17" s="118"/>
      <c r="J17" s="118"/>
      <c r="K17" s="120"/>
      <c r="L17" s="118"/>
      <c r="M17" s="118"/>
      <c r="N17" s="159"/>
      <c r="O17" s="157"/>
      <c r="P17" s="248"/>
      <c r="Q17" s="248"/>
      <c r="S17" s="22">
        <v>107</v>
      </c>
      <c r="T17" s="22">
        <f t="shared" si="0"/>
        <v>0</v>
      </c>
      <c r="U17" s="22">
        <f t="shared" si="1"/>
        <v>0</v>
      </c>
      <c r="V17" s="22">
        <v>2200</v>
      </c>
      <c r="W17" s="22">
        <f>IF(G17=W$11,F17,0)</f>
        <v>0</v>
      </c>
      <c r="X17" s="22">
        <f>IF(G17=X$11,F17,0)</f>
        <v>0</v>
      </c>
      <c r="Y17" s="35"/>
      <c r="Z17" s="22">
        <f>IF(G17=Z$11,E17,0)</f>
        <v>0</v>
      </c>
      <c r="AA17" s="22">
        <f>IF(G17=AA$11,E17,0)</f>
        <v>0</v>
      </c>
      <c r="AB17" s="22">
        <f>IF(G17=AB$11,E17,0)</f>
        <v>0</v>
      </c>
      <c r="AC17" s="22">
        <f>IF(G17=AC$11,E17,0)</f>
        <v>0.44</v>
      </c>
      <c r="AD17" s="22">
        <f>IF(G17=AD$11,E17,0)</f>
        <v>0</v>
      </c>
      <c r="AE17" s="22">
        <f>IF(G17=AE$11,E17,0)</f>
        <v>0</v>
      </c>
    </row>
    <row r="18" spans="1:31" ht="12.75">
      <c r="A18" s="96">
        <v>4</v>
      </c>
      <c r="B18" s="121" t="s">
        <v>102</v>
      </c>
      <c r="C18" s="174">
        <v>0</v>
      </c>
      <c r="D18" s="129">
        <v>0.29</v>
      </c>
      <c r="E18" s="112">
        <f t="shared" si="2"/>
        <v>0.29</v>
      </c>
      <c r="F18" s="111">
        <v>1044</v>
      </c>
      <c r="G18" s="113" t="s">
        <v>32</v>
      </c>
      <c r="H18" s="117"/>
      <c r="I18" s="118"/>
      <c r="J18" s="118"/>
      <c r="K18" s="120"/>
      <c r="L18" s="118"/>
      <c r="M18" s="118"/>
      <c r="N18" s="159"/>
      <c r="O18" s="156"/>
      <c r="P18" s="247">
        <v>54960040352</v>
      </c>
      <c r="Q18" s="247">
        <v>54960040484</v>
      </c>
      <c r="S18" s="22">
        <f>IF(G18=S$11,F18,0)</f>
        <v>0</v>
      </c>
      <c r="T18" s="22">
        <f t="shared" si="0"/>
        <v>0</v>
      </c>
      <c r="U18" s="22">
        <f t="shared" si="1"/>
        <v>0</v>
      </c>
      <c r="V18" s="22"/>
      <c r="W18" s="22">
        <f>IF(G18=W$11,F18,0)</f>
        <v>0</v>
      </c>
      <c r="X18" s="22">
        <f>IF(G18=X$11,F18,0)</f>
        <v>0</v>
      </c>
      <c r="Y18" s="35"/>
      <c r="Z18" s="22">
        <f>IF(G18=Z$11,E18,0)</f>
        <v>0</v>
      </c>
      <c r="AA18" s="22">
        <f>IF(G18=AA$11,E18,0)</f>
        <v>0</v>
      </c>
      <c r="AB18" s="22">
        <f>IF(G18=AB$11,E18,0)</f>
        <v>0</v>
      </c>
      <c r="AC18" s="22">
        <f>IF(G18=AC$11,E18,0)</f>
        <v>0</v>
      </c>
      <c r="AD18" s="22">
        <f>IF(G18=AD$11,E18,0)</f>
        <v>0</v>
      </c>
      <c r="AE18" s="22">
        <f>IF(G18=AE$11,E18,0)</f>
        <v>0</v>
      </c>
    </row>
    <row r="19" spans="1:31" ht="12.75">
      <c r="A19" s="108"/>
      <c r="B19" s="116"/>
      <c r="C19" s="174">
        <v>0.29</v>
      </c>
      <c r="D19" s="129">
        <v>0.64</v>
      </c>
      <c r="E19" s="112">
        <f t="shared" si="2"/>
        <v>0.35000000000000003</v>
      </c>
      <c r="F19" s="111">
        <v>1260</v>
      </c>
      <c r="G19" s="77" t="s">
        <v>22</v>
      </c>
      <c r="H19" s="117"/>
      <c r="I19" s="118"/>
      <c r="J19" s="118"/>
      <c r="K19" s="120"/>
      <c r="L19" s="118"/>
      <c r="M19" s="118"/>
      <c r="N19" s="159"/>
      <c r="O19" s="156"/>
      <c r="P19" s="248"/>
      <c r="Q19" s="248"/>
      <c r="S19" s="22">
        <v>108</v>
      </c>
      <c r="T19" s="22">
        <f t="shared" si="0"/>
        <v>0</v>
      </c>
      <c r="U19" s="22">
        <f t="shared" si="1"/>
        <v>0</v>
      </c>
      <c r="V19" s="22"/>
      <c r="W19" s="22"/>
      <c r="X19" s="22"/>
      <c r="Y19" s="35"/>
      <c r="Z19" s="22"/>
      <c r="AA19" s="22"/>
      <c r="AB19" s="22"/>
      <c r="AC19" s="22"/>
      <c r="AD19" s="22"/>
      <c r="AE19" s="22"/>
    </row>
    <row r="20" spans="1:31" ht="26.25" customHeight="1">
      <c r="A20" s="137">
        <v>5</v>
      </c>
      <c r="B20" s="121" t="s">
        <v>103</v>
      </c>
      <c r="C20" s="174">
        <v>0</v>
      </c>
      <c r="D20" s="129">
        <v>0.16</v>
      </c>
      <c r="E20" s="112">
        <f t="shared" si="2"/>
        <v>0.16</v>
      </c>
      <c r="F20" s="118">
        <v>736</v>
      </c>
      <c r="G20" s="119" t="s">
        <v>23</v>
      </c>
      <c r="H20" s="117"/>
      <c r="I20" s="118"/>
      <c r="J20" s="118"/>
      <c r="K20" s="120"/>
      <c r="L20" s="118"/>
      <c r="M20" s="118"/>
      <c r="N20" s="159"/>
      <c r="O20" s="156"/>
      <c r="P20" s="247" t="s">
        <v>124</v>
      </c>
      <c r="Q20" s="247">
        <v>54960040482</v>
      </c>
      <c r="S20" s="22">
        <f>IF(G20=S$11,F20,0)</f>
        <v>736</v>
      </c>
      <c r="T20" s="22">
        <f t="shared" si="0"/>
        <v>0</v>
      </c>
      <c r="U20" s="22">
        <f t="shared" si="1"/>
        <v>0</v>
      </c>
      <c r="V20" s="22">
        <f>IF(G20=V$11,F20,0)</f>
        <v>0</v>
      </c>
      <c r="W20" s="22">
        <f>IF(G20=W$11,F20,0)</f>
        <v>0</v>
      </c>
      <c r="X20" s="22">
        <f>IF(G20=X$11,F20,0)</f>
        <v>0</v>
      </c>
      <c r="Y20" s="35"/>
      <c r="Z20" s="22">
        <f>IF(G20=Z$11,E20,0)</f>
        <v>0.16</v>
      </c>
      <c r="AA20" s="22">
        <f>IF(G20=AA$11,E20,0)</f>
        <v>0</v>
      </c>
      <c r="AB20" s="22">
        <f>IF(G20=AB$11,E20,0)</f>
        <v>0</v>
      </c>
      <c r="AC20" s="22">
        <f>IF(G20=AC$11,E20,0)</f>
        <v>0</v>
      </c>
      <c r="AD20" s="22">
        <f>IF(G20=AD$11,E20,0)</f>
        <v>0</v>
      </c>
      <c r="AE20" s="22">
        <f>IF(G20=AE$11,E20,0)</f>
        <v>0</v>
      </c>
    </row>
    <row r="21" spans="1:31" ht="12.75">
      <c r="A21" s="108"/>
      <c r="B21" s="116"/>
      <c r="C21" s="174">
        <v>0.16</v>
      </c>
      <c r="D21" s="129">
        <v>0.58</v>
      </c>
      <c r="E21" s="112">
        <f t="shared" si="2"/>
        <v>0.41999999999999993</v>
      </c>
      <c r="F21" s="118">
        <v>1932</v>
      </c>
      <c r="G21" s="77" t="s">
        <v>22</v>
      </c>
      <c r="H21" s="117"/>
      <c r="I21" s="118"/>
      <c r="J21" s="118"/>
      <c r="K21" s="120"/>
      <c r="L21" s="118"/>
      <c r="M21" s="118"/>
      <c r="N21" s="159"/>
      <c r="O21" s="156"/>
      <c r="P21" s="248"/>
      <c r="Q21" s="248"/>
      <c r="S21" s="22"/>
      <c r="T21" s="22">
        <f t="shared" si="0"/>
        <v>0</v>
      </c>
      <c r="U21" s="22">
        <f t="shared" si="1"/>
        <v>0</v>
      </c>
      <c r="V21" s="22"/>
      <c r="W21" s="22"/>
      <c r="X21" s="22"/>
      <c r="Y21" s="35"/>
      <c r="Z21" s="22"/>
      <c r="AA21" s="22"/>
      <c r="AB21" s="22"/>
      <c r="AC21" s="22"/>
      <c r="AD21" s="22"/>
      <c r="AE21" s="22"/>
    </row>
    <row r="22" spans="1:31" ht="25.5">
      <c r="A22" s="137">
        <v>6</v>
      </c>
      <c r="B22" s="121" t="s">
        <v>104</v>
      </c>
      <c r="C22" s="174">
        <v>0</v>
      </c>
      <c r="D22" s="129">
        <v>0.54</v>
      </c>
      <c r="E22" s="112">
        <f t="shared" si="2"/>
        <v>0.54</v>
      </c>
      <c r="F22" s="118">
        <v>2700</v>
      </c>
      <c r="G22" s="113" t="s">
        <v>23</v>
      </c>
      <c r="H22" s="117"/>
      <c r="I22" s="118"/>
      <c r="J22" s="118"/>
      <c r="K22" s="120"/>
      <c r="L22" s="118"/>
      <c r="M22" s="118"/>
      <c r="N22" s="159"/>
      <c r="O22" s="156"/>
      <c r="P22" s="162">
        <v>54960040357</v>
      </c>
      <c r="Q22" s="104" t="s">
        <v>55</v>
      </c>
      <c r="S22" s="22">
        <f>IF(G22=S$11,F22,0)</f>
        <v>2700</v>
      </c>
      <c r="T22" s="22">
        <f t="shared" si="0"/>
        <v>0</v>
      </c>
      <c r="U22" s="22">
        <f t="shared" si="1"/>
        <v>0</v>
      </c>
      <c r="V22" s="22">
        <f>IF(G22=V$11,F22,0)</f>
        <v>0</v>
      </c>
      <c r="W22" s="22">
        <f>IF(G22=W$11,F22,0)</f>
        <v>0</v>
      </c>
      <c r="X22" s="22">
        <f>IF(G22=X$11,F22,0)</f>
        <v>0</v>
      </c>
      <c r="Y22" s="35"/>
      <c r="Z22" s="22">
        <f>IF(G22=Z$11,E22,0)</f>
        <v>0.54</v>
      </c>
      <c r="AA22" s="22">
        <f>IF(G22=AA$11,E22,0)</f>
        <v>0</v>
      </c>
      <c r="AB22" s="22">
        <f>IF(G22=AB$11,E22,0)</f>
        <v>0</v>
      </c>
      <c r="AC22" s="22">
        <f>IF(G22=AC$11,E22,0)</f>
        <v>0</v>
      </c>
      <c r="AD22" s="22">
        <f>IF(G22=AD$11,E22,0)</f>
        <v>0</v>
      </c>
      <c r="AE22" s="22">
        <f>IF(G22=AE$11,E22,0)</f>
        <v>0</v>
      </c>
    </row>
    <row r="23" spans="1:31" ht="25.5">
      <c r="A23" s="122">
        <v>7</v>
      </c>
      <c r="B23" s="124" t="s">
        <v>105</v>
      </c>
      <c r="C23" s="174">
        <v>0</v>
      </c>
      <c r="D23" s="129">
        <v>0.46</v>
      </c>
      <c r="E23" s="112">
        <f t="shared" si="2"/>
        <v>0.46</v>
      </c>
      <c r="F23" s="118">
        <v>2530</v>
      </c>
      <c r="G23" s="131" t="s">
        <v>23</v>
      </c>
      <c r="H23" s="167"/>
      <c r="I23" s="132"/>
      <c r="J23" s="133"/>
      <c r="K23" s="134"/>
      <c r="L23" s="132"/>
      <c r="M23" s="118"/>
      <c r="N23" s="159"/>
      <c r="O23" s="156"/>
      <c r="P23" s="162">
        <v>54960040359</v>
      </c>
      <c r="Q23" s="104">
        <v>54960040359</v>
      </c>
      <c r="S23" s="22">
        <f>IF(G23=S$11,F23,0)</f>
        <v>2530</v>
      </c>
      <c r="T23" s="22">
        <f t="shared" si="0"/>
        <v>0</v>
      </c>
      <c r="U23" s="22">
        <f t="shared" si="1"/>
        <v>0</v>
      </c>
      <c r="V23" s="22">
        <f>IF(G23=V$11,F23,0)</f>
        <v>0</v>
      </c>
      <c r="W23" s="22">
        <f>IF(G23=W$11,F23,0)</f>
        <v>0</v>
      </c>
      <c r="X23" s="22">
        <f>IF(G23=X$11,F23,0)</f>
        <v>0</v>
      </c>
      <c r="Y23" s="35"/>
      <c r="Z23" s="22"/>
      <c r="AA23" s="22"/>
      <c r="AB23" s="22"/>
      <c r="AC23" s="22"/>
      <c r="AD23" s="22"/>
      <c r="AE23" s="22"/>
    </row>
    <row r="24" spans="1:31" ht="12.75">
      <c r="A24" s="108">
        <v>8</v>
      </c>
      <c r="B24" s="135" t="s">
        <v>106</v>
      </c>
      <c r="C24" s="174">
        <v>0</v>
      </c>
      <c r="D24" s="129">
        <v>0.2</v>
      </c>
      <c r="E24" s="112">
        <f t="shared" si="2"/>
        <v>0.2</v>
      </c>
      <c r="F24" s="111">
        <v>740</v>
      </c>
      <c r="G24" s="125" t="s">
        <v>22</v>
      </c>
      <c r="H24" s="167"/>
      <c r="I24" s="132"/>
      <c r="J24" s="133"/>
      <c r="K24" s="134"/>
      <c r="L24" s="132"/>
      <c r="M24" s="118"/>
      <c r="O24" s="156"/>
      <c r="P24" s="163">
        <v>54960040360</v>
      </c>
      <c r="Q24" s="136">
        <v>54960040360</v>
      </c>
      <c r="S24" s="22">
        <v>112</v>
      </c>
      <c r="T24" s="22">
        <f t="shared" si="0"/>
        <v>0</v>
      </c>
      <c r="U24" s="22">
        <f t="shared" si="1"/>
        <v>0</v>
      </c>
      <c r="V24" s="22">
        <v>801</v>
      </c>
      <c r="W24" s="22">
        <f>IF(G24=W$11,F24,0)</f>
        <v>0</v>
      </c>
      <c r="X24" s="22">
        <f>IF(G24=X$11,F24,0)</f>
        <v>0</v>
      </c>
      <c r="Y24" s="35"/>
      <c r="Z24" s="22"/>
      <c r="AA24" s="22"/>
      <c r="AB24" s="22"/>
      <c r="AC24" s="22"/>
      <c r="AD24" s="22"/>
      <c r="AE24" s="22"/>
    </row>
    <row r="25" spans="1:31" ht="12.75">
      <c r="A25" s="24"/>
      <c r="B25" s="40"/>
      <c r="C25" s="24"/>
      <c r="D25" s="27"/>
      <c r="E25" s="57"/>
      <c r="F25" s="27"/>
      <c r="G25" s="25"/>
      <c r="H25" s="26"/>
      <c r="I25" s="27"/>
      <c r="J25" s="27"/>
      <c r="K25" s="66"/>
      <c r="L25" s="27"/>
      <c r="M25" s="27"/>
      <c r="N25" s="28"/>
      <c r="O25" s="29"/>
      <c r="P25" s="164"/>
      <c r="Q25" s="29"/>
      <c r="S25" s="22">
        <f>IF(G25=S$11,F25,0)</f>
        <v>0</v>
      </c>
      <c r="T25" s="22">
        <f t="shared" si="0"/>
        <v>0</v>
      </c>
      <c r="U25" s="22">
        <f t="shared" si="1"/>
        <v>0</v>
      </c>
      <c r="V25" s="22">
        <f>IF(G25=V$11,F25,0)</f>
        <v>0</v>
      </c>
      <c r="W25" s="22">
        <f>IF(G25=W$11,F25,0)</f>
        <v>0</v>
      </c>
      <c r="X25" s="22">
        <f>IF(G25=X$11,F25,0)</f>
        <v>0</v>
      </c>
      <c r="Y25" s="35"/>
      <c r="Z25" s="22">
        <f>IF(G25=Z$11,E25,0)</f>
        <v>0</v>
      </c>
      <c r="AA25" s="22">
        <f>IF(G25=AA$11,E25,0)</f>
        <v>0</v>
      </c>
      <c r="AB25" s="22">
        <f>IF(G25=AB$11,E25,0)</f>
        <v>0</v>
      </c>
      <c r="AC25" s="22">
        <f>IF(G25=AC$11,E25,0)</f>
        <v>0</v>
      </c>
      <c r="AD25" s="22">
        <f>IF(G25=AD$11,E25,0)</f>
        <v>0</v>
      </c>
      <c r="AE25" s="22">
        <f>IF(G25=AE$11,E25,0)</f>
        <v>0</v>
      </c>
    </row>
    <row r="26" spans="1:31" ht="14.25" thickBot="1" thickTop="1">
      <c r="A26" s="41">
        <f>COUNT(A12:A25)</f>
        <v>8</v>
      </c>
      <c r="B26" s="16" t="s">
        <v>25</v>
      </c>
      <c r="E26" s="58">
        <f>SUM(E12:E25)</f>
        <v>3.6300000000000003</v>
      </c>
      <c r="F26" s="42">
        <f>SUM(F12:F25)</f>
        <v>16462</v>
      </c>
      <c r="G26" s="16"/>
      <c r="H26" s="41">
        <f>COUNTA(H12:H25)</f>
        <v>0</v>
      </c>
      <c r="I26" s="17"/>
      <c r="J26" s="17"/>
      <c r="K26" s="94">
        <f>SUM(K12:K25)</f>
        <v>0</v>
      </c>
      <c r="L26" s="41">
        <f>SUM(L12:L25)</f>
        <v>0</v>
      </c>
      <c r="S26" s="23">
        <f aca="true" t="shared" si="3" ref="S26:X26">SUM(S12:S25)</f>
        <v>8004</v>
      </c>
      <c r="T26" s="23">
        <f t="shared" si="3"/>
        <v>0</v>
      </c>
      <c r="U26" s="23">
        <f t="shared" si="3"/>
        <v>0</v>
      </c>
      <c r="V26" s="23">
        <f t="shared" si="3"/>
        <v>3316</v>
      </c>
      <c r="W26" s="23">
        <f t="shared" si="3"/>
        <v>0</v>
      </c>
      <c r="X26" s="23">
        <f t="shared" si="3"/>
        <v>0</v>
      </c>
      <c r="Z26" s="23">
        <f aca="true" t="shared" si="4" ref="Z26:AE26">SUM(Z12:Z25)</f>
        <v>1.05</v>
      </c>
      <c r="AA26" s="23">
        <f t="shared" si="4"/>
        <v>0</v>
      </c>
      <c r="AB26" s="23">
        <f t="shared" si="4"/>
        <v>0</v>
      </c>
      <c r="AC26" s="23">
        <f t="shared" si="4"/>
        <v>0.53</v>
      </c>
      <c r="AD26" s="23">
        <f t="shared" si="4"/>
        <v>0</v>
      </c>
      <c r="AE26" s="23">
        <f t="shared" si="4"/>
        <v>0</v>
      </c>
    </row>
    <row r="27" spans="1:11" ht="12.75">
      <c r="A27" s="18" t="s">
        <v>18</v>
      </c>
      <c r="B27" s="18" t="s">
        <v>19</v>
      </c>
      <c r="E27" s="56">
        <v>1.39</v>
      </c>
      <c r="F27" s="20">
        <f>S26</f>
        <v>8004</v>
      </c>
      <c r="G27" s="17"/>
      <c r="H27" s="18" t="s">
        <v>18</v>
      </c>
      <c r="I27" s="17"/>
      <c r="J27" s="17"/>
      <c r="K27" s="17"/>
    </row>
    <row r="28" spans="1:11" ht="12.75">
      <c r="A28" s="18"/>
      <c r="B28" s="18" t="s">
        <v>20</v>
      </c>
      <c r="E28" s="56">
        <v>0.75</v>
      </c>
      <c r="F28" s="20">
        <f>T26</f>
        <v>0</v>
      </c>
      <c r="G28" s="17"/>
      <c r="H28" s="17"/>
      <c r="I28" s="17"/>
      <c r="J28" s="17"/>
      <c r="K28" s="17"/>
    </row>
    <row r="29" spans="1:11" ht="12.75">
      <c r="A29" s="18"/>
      <c r="B29" s="18" t="s">
        <v>21</v>
      </c>
      <c r="E29" s="56">
        <f>AB26</f>
        <v>0</v>
      </c>
      <c r="F29" s="20">
        <f>U26</f>
        <v>0</v>
      </c>
      <c r="G29" s="18"/>
      <c r="H29" s="18"/>
      <c r="I29" s="18"/>
      <c r="J29" s="18"/>
      <c r="K29" s="18"/>
    </row>
    <row r="30" spans="2:6" ht="12.75">
      <c r="B30" s="1" t="s">
        <v>22</v>
      </c>
      <c r="E30" s="56">
        <v>0.73</v>
      </c>
      <c r="F30" s="20">
        <f>V26</f>
        <v>3316</v>
      </c>
    </row>
    <row r="31" spans="5:6" ht="12.75">
      <c r="E31" s="56"/>
      <c r="F31" s="20"/>
    </row>
    <row r="32" spans="5:6" ht="12.75">
      <c r="E32" s="56"/>
      <c r="F32" s="20"/>
    </row>
    <row r="33" spans="2:3" ht="12.75">
      <c r="B33" s="270"/>
      <c r="C33" s="270"/>
    </row>
    <row r="34" spans="2:13" ht="12.75" customHeight="1">
      <c r="B34" s="243" t="s">
        <v>107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</row>
    <row r="35" spans="2:12" ht="12.75">
      <c r="B35" s="244" t="s">
        <v>153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</row>
    <row r="36" spans="2:12" ht="12.75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</row>
    <row r="37" spans="2:12" ht="12.75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2:13" ht="12.75">
      <c r="B38" s="243" t="s">
        <v>154</v>
      </c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</row>
    <row r="39" spans="2:12" ht="12.75" customHeight="1">
      <c r="B39" s="244" t="s">
        <v>153</v>
      </c>
      <c r="C39" s="244"/>
      <c r="D39" s="244"/>
      <c r="E39" s="244"/>
      <c r="F39" s="244"/>
      <c r="G39" s="244"/>
      <c r="H39" s="244"/>
      <c r="I39" s="244"/>
      <c r="J39" s="244"/>
      <c r="K39" s="244"/>
      <c r="L39" s="244"/>
    </row>
    <row r="40" spans="2:12" ht="12.75" customHeight="1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</row>
    <row r="41" spans="2:12" ht="12.75" customHeight="1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2:12" ht="12.75">
      <c r="B42" s="243" t="s">
        <v>108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</row>
    <row r="43" spans="2:12" ht="12.75">
      <c r="B43" s="244" t="s">
        <v>155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</row>
  </sheetData>
  <sheetProtection/>
  <mergeCells count="38">
    <mergeCell ref="B42:L42"/>
    <mergeCell ref="B43:L43"/>
    <mergeCell ref="B34:M34"/>
    <mergeCell ref="B33:C33"/>
    <mergeCell ref="B35:L35"/>
    <mergeCell ref="B38:M38"/>
    <mergeCell ref="B39:L39"/>
    <mergeCell ref="S10:X10"/>
    <mergeCell ref="Z10:AE10"/>
    <mergeCell ref="A2:P2"/>
    <mergeCell ref="L9:L10"/>
    <mergeCell ref="M9:M10"/>
    <mergeCell ref="F9:F10"/>
    <mergeCell ref="H9:H10"/>
    <mergeCell ref="N9:N10"/>
    <mergeCell ref="A4:P4"/>
    <mergeCell ref="A7:A10"/>
    <mergeCell ref="B7:B10"/>
    <mergeCell ref="C8:G8"/>
    <mergeCell ref="H8:N8"/>
    <mergeCell ref="C9:D9"/>
    <mergeCell ref="G9:G10"/>
    <mergeCell ref="E9:E10"/>
    <mergeCell ref="I9:J9"/>
    <mergeCell ref="C7:O7"/>
    <mergeCell ref="P20:P21"/>
    <mergeCell ref="Q16:Q17"/>
    <mergeCell ref="Q20:Q21"/>
    <mergeCell ref="P18:P19"/>
    <mergeCell ref="Q18:Q19"/>
    <mergeCell ref="P14:P15"/>
    <mergeCell ref="Q14:Q15"/>
    <mergeCell ref="P16:P17"/>
    <mergeCell ref="K9:K10"/>
    <mergeCell ref="P7:Q8"/>
    <mergeCell ref="O8:O10"/>
    <mergeCell ref="P9:P10"/>
    <mergeCell ref="Q9:Q10"/>
  </mergeCells>
  <printOptions horizontalCentered="1" vertic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LVCeli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Bajars</dc:creator>
  <cp:keywords/>
  <dc:description/>
  <cp:lastModifiedBy>Edgars Jumitis</cp:lastModifiedBy>
  <cp:lastPrinted>2020-12-21T13:54:30Z</cp:lastPrinted>
  <dcterms:created xsi:type="dcterms:W3CDTF">2008-04-02T10:56:23Z</dcterms:created>
  <dcterms:modified xsi:type="dcterms:W3CDTF">2021-01-18T13:12:46Z</dcterms:modified>
  <cp:category/>
  <cp:version/>
  <cp:contentType/>
  <cp:contentStatus/>
</cp:coreProperties>
</file>