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13_ncr:1_{47672692-3634-41AA-AF4D-FFDDC89104C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vestīciju plāna projekts" sheetId="2" r:id="rId1"/>
    <sheet name="XXX" sheetId="3" r:id="rId2"/>
  </sheets>
  <definedNames>
    <definedName name="_xlnm.Print_Area" localSheetId="0">'Investīciju plāna projekts'!$A$1:$N$159</definedName>
  </definedNames>
  <calcPr calcId="191029"/>
</workbook>
</file>

<file path=xl/calcChain.xml><?xml version="1.0" encoding="utf-8"?>
<calcChain xmlns="http://schemas.openxmlformats.org/spreadsheetml/2006/main">
  <c r="H145" i="2" l="1"/>
  <c r="H109" i="2"/>
  <c r="J109" i="2"/>
  <c r="J108" i="2"/>
  <c r="H108" i="2"/>
  <c r="J78" i="2"/>
  <c r="H78" i="2"/>
  <c r="K28" i="2"/>
  <c r="J24" i="2"/>
  <c r="H24" i="2"/>
  <c r="H106" i="2" l="1"/>
  <c r="G150" i="2"/>
  <c r="H150" i="2"/>
  <c r="I150" i="2"/>
  <c r="J150" i="2"/>
  <c r="K150" i="2"/>
  <c r="L150" i="2"/>
  <c r="M150" i="2"/>
  <c r="F150" i="2"/>
  <c r="G141" i="2"/>
  <c r="H141" i="2"/>
  <c r="I141" i="2"/>
  <c r="J141" i="2"/>
  <c r="K141" i="2"/>
  <c r="L141" i="2"/>
  <c r="M141" i="2"/>
  <c r="G106" i="2"/>
  <c r="I106" i="2"/>
  <c r="J106" i="2"/>
  <c r="K106" i="2"/>
  <c r="L106" i="2"/>
  <c r="M106" i="2"/>
  <c r="F106" i="2"/>
  <c r="G98" i="2"/>
  <c r="H98" i="2"/>
  <c r="I98" i="2"/>
  <c r="J98" i="2"/>
  <c r="K98" i="2"/>
  <c r="L98" i="2"/>
  <c r="M98" i="2"/>
  <c r="G94" i="2"/>
  <c r="H94" i="2"/>
  <c r="I94" i="2"/>
  <c r="J94" i="2"/>
  <c r="K94" i="2"/>
  <c r="L94" i="2"/>
  <c r="M94" i="2"/>
  <c r="H72" i="2"/>
  <c r="I72" i="2"/>
  <c r="J72" i="2"/>
  <c r="K72" i="2"/>
  <c r="L72" i="2"/>
  <c r="M72" i="2"/>
  <c r="G55" i="2"/>
  <c r="H55" i="2"/>
  <c r="I55" i="2"/>
  <c r="J55" i="2"/>
  <c r="K55" i="2"/>
  <c r="L55" i="2"/>
  <c r="F55" i="2"/>
  <c r="H46" i="2"/>
  <c r="I46" i="2"/>
  <c r="J46" i="2"/>
  <c r="K46" i="2"/>
  <c r="L46" i="2"/>
  <c r="G7" i="2"/>
  <c r="H7" i="2"/>
  <c r="I7" i="2"/>
  <c r="J7" i="2"/>
  <c r="L7" i="2"/>
  <c r="M42" i="2"/>
  <c r="M43" i="2"/>
  <c r="M44" i="2"/>
  <c r="M45" i="2"/>
  <c r="M41" i="2"/>
  <c r="J159" i="2" l="1"/>
  <c r="M7" i="2"/>
  <c r="L159" i="2"/>
  <c r="I159" i="2"/>
  <c r="H159" i="2"/>
  <c r="G83" i="2" l="1"/>
  <c r="G81" i="2"/>
  <c r="G50" i="2"/>
  <c r="G46" i="2" s="1"/>
  <c r="K32" i="2"/>
  <c r="K7" i="2" s="1"/>
  <c r="K159" i="2" s="1"/>
  <c r="G72" i="2" l="1"/>
  <c r="G159" i="2" s="1"/>
  <c r="F141" i="2" l="1"/>
  <c r="F98" i="2"/>
  <c r="F94" i="2"/>
  <c r="F72" i="2"/>
  <c r="F46" i="2"/>
  <c r="F7" i="2"/>
  <c r="F159" i="2" l="1"/>
  <c r="M57" i="2"/>
  <c r="M55" i="2" s="1"/>
  <c r="M53" i="2"/>
  <c r="M46" i="2" s="1"/>
  <c r="M159" i="2" l="1"/>
</calcChain>
</file>

<file path=xl/sharedStrings.xml><?xml version="1.0" encoding="utf-8"?>
<sst xmlns="http://schemas.openxmlformats.org/spreadsheetml/2006/main" count="739" uniqueCount="440">
  <si>
    <t>DARBS</t>
  </si>
  <si>
    <t>Valdības funkcija</t>
  </si>
  <si>
    <t>Teritorija</t>
  </si>
  <si>
    <t>Pašvaldības budžets 2020.gadā (grozīts 26.03.2020 sēdē)</t>
  </si>
  <si>
    <t>Aizņēmums, ES fondi vai valsts līdzfinansējums</t>
  </si>
  <si>
    <t>Izmaksas kopā euro (ar PVN) 2021.gadā</t>
  </si>
  <si>
    <t>Apraksts</t>
  </si>
  <si>
    <t>IELAS UN CEĻI</t>
  </si>
  <si>
    <t>1.1.</t>
  </si>
  <si>
    <t xml:space="preserve">BŪVNIECĪBA "Atpūtas ielas posma izbūve, Ānē, cenu pagastā, Ozolnieku novadā" </t>
  </si>
  <si>
    <t>BŪVNIECĪBA</t>
  </si>
  <si>
    <t>06</t>
  </si>
  <si>
    <t>Cenu pagasts</t>
  </si>
  <si>
    <t>aizņēmums 2021.gadā 236940,12</t>
  </si>
  <si>
    <t>PROJEKTĒŠANA</t>
  </si>
  <si>
    <t>Ozolnieku pagasts</t>
  </si>
  <si>
    <t>1.4.</t>
  </si>
  <si>
    <t xml:space="preserve">BŪVNIECĪBA Skolas ielas pieturvietas "Meliorācijas iela" pārbūve </t>
  </si>
  <si>
    <t>1.7.</t>
  </si>
  <si>
    <r>
      <rPr>
        <sz val="12"/>
        <color indexed="8"/>
        <rFont val="Times New Roman"/>
        <family val="1"/>
      </rPr>
      <t xml:space="preserve">PROJEKTĒŠANA Stadiona </t>
    </r>
    <r>
      <rPr>
        <b/>
        <sz val="12"/>
        <color indexed="8"/>
        <rFont val="Times New Roman"/>
        <family val="1"/>
      </rPr>
      <t>ielas</t>
    </r>
    <r>
      <rPr>
        <sz val="12"/>
        <color indexed="8"/>
        <rFont val="Times New Roman"/>
        <family val="1"/>
      </rPr>
      <t xml:space="preserve">  posma no Iecavas ielas līdz Spartaka ielai izbūve</t>
    </r>
  </si>
  <si>
    <t>1.8.</t>
  </si>
  <si>
    <t>1.12.</t>
  </si>
  <si>
    <t>1.13.</t>
  </si>
  <si>
    <t xml:space="preserve">PROJEKTĒŠANA Spartaka ielas līdz Skolas ielai  savienojoša gājēju celiņa un  apgaismojuma izbūve Ozolniekos </t>
  </si>
  <si>
    <t>PROJEKTĒŠANA Spartaka ielas līdz Skolas ielai  savienojoša gājēju celiņa un  apgaismojuma izbūve Ozolniekos</t>
  </si>
  <si>
    <t>Apgaismota gājēju celiņa izbūve cauri izcirtumam, savienojot Spartaka ielu ar Jelgavas ielas rajonu</t>
  </si>
  <si>
    <t>1.17.</t>
  </si>
  <si>
    <t>1.18.</t>
  </si>
  <si>
    <t>PROJEKTĒŠANA Jelgavas ielas posma no Ozolnieku vidusskolas līdz Iecavas upei pārbūve un tilts pāri Iecavas upei.</t>
  </si>
  <si>
    <t>Pieaugot apbūves blīvumam un iedzīvotāju skaitam Cenu ciemā, jāveic priekšizpēte un tilta pāri Iecavas upei projektēšana</t>
  </si>
  <si>
    <t>1.19.</t>
  </si>
  <si>
    <t>REMONTS</t>
  </si>
  <si>
    <t>Salgales pagasts</t>
  </si>
  <si>
    <t>1.21.</t>
  </si>
  <si>
    <t>1.22.</t>
  </si>
  <si>
    <t>PROJEKTĒŠANA Muižas ielas gājēju celiņa izbūve</t>
  </si>
  <si>
    <t>BŪVNIECĪBA Muižas ielas gājēju celiņa izbūve</t>
  </si>
  <si>
    <t>Gājēju celiņa izbūve no Teteles pamatskolas līdz autobusu pieturvietai</t>
  </si>
  <si>
    <t>1.25.</t>
  </si>
  <si>
    <t>REMONTS Garozas šoseja (Smēdes) - Spartaka iela ceļa posma seguma atjaunošana</t>
  </si>
  <si>
    <t>Sadarbībā ar AS "Lode" veikt ceļa seguma atjaunošanu</t>
  </si>
  <si>
    <t>1.26.</t>
  </si>
  <si>
    <t xml:space="preserve">REMONTS 1.maija ielas seguma pastiprināšana </t>
  </si>
  <si>
    <t>06ACF</t>
  </si>
  <si>
    <t>1.maija ielas seguma uzlabošana, atjaunojot asfalta segumu 150m</t>
  </si>
  <si>
    <t>1.27.</t>
  </si>
  <si>
    <t>REMONTS Upes ielas Garozā asfalta seguma atjaunošana</t>
  </si>
  <si>
    <t>Garozas ciema Upes ielas seguma atjaunošana 450m</t>
  </si>
  <si>
    <t>1.28.</t>
  </si>
  <si>
    <t>1.29.</t>
  </si>
  <si>
    <t>1.30.</t>
  </si>
  <si>
    <t>REMONTS Valdavu ceļa seguma atjaunošana</t>
  </si>
  <si>
    <t>900m ceļa seguma atjaunošana</t>
  </si>
  <si>
    <t>1.31.</t>
  </si>
  <si>
    <t>1.33.</t>
  </si>
  <si>
    <t>PROJEKTĒŠANA Pašvaldības ceļa  Brankas - Tiltiņi asfalta seguma atjaunošana</t>
  </si>
  <si>
    <t>1.34.</t>
  </si>
  <si>
    <t>Ar iedzīvotāju līdzfinansējumu</t>
  </si>
  <si>
    <t>1.35.</t>
  </si>
  <si>
    <t>BŪVNIECĪBA Upes ielas asfaltēšana</t>
  </si>
  <si>
    <t>Līdz Klijēnu ceļam. Sniegt aizņēmumam</t>
  </si>
  <si>
    <t>BŪVNIECĪBA Alejas ielas posma izbūve</t>
  </si>
  <si>
    <t>ŪDENSSAIMNIECĪBAS ATTĪSTĪBA</t>
  </si>
  <si>
    <t>06 OKSDU</t>
  </si>
  <si>
    <t>2.2.</t>
  </si>
  <si>
    <t xml:space="preserve">BŪVNIECĪBA "Ūdensaimniecības attīstība Ozolnieku pagastā, Ozolnieku novadā" </t>
  </si>
  <si>
    <t>2.3.</t>
  </si>
  <si>
    <t>OKSDU projekts Divām daudzdzīvokļu dzīvojamām mājām jāveic bioloģiskās NAI izbūve. Organizēt projektē+būvē</t>
  </si>
  <si>
    <t>2.4.</t>
  </si>
  <si>
    <t>PROJEKTĒŠANA Ūdenssaimniecības pakalpojumu attīstība Ānes un Teteles ciemu savrupmāju rajonā - ūdens, sadzīves kanalizācija, NAI, LŪK, ietve</t>
  </si>
  <si>
    <t>2.5.</t>
  </si>
  <si>
    <t>BŪVNIECĪBA Ūdenssaimniecības pakalpojumu attīstība Ānes un Teteles ciemu savrupmāju rajonā - ūdens, sadzīves kanalizācija, NAI, LŪK, ietve</t>
  </si>
  <si>
    <t>Būvniecība 2022.gadā, piesaistot ES finansējumu</t>
  </si>
  <si>
    <t>2.6.</t>
  </si>
  <si>
    <t>PROJEKTĒŠANA Ūdenssaimniecības pakalpojumu attīstība OZOLNIEKU ciema AIZUPES savrupmāju rajonā - ūdens, sadzīves kanalizācija, NAI, LŪK, ietve Vidus ielā, Druvenieku ceļa apakšzemes komunikāciju pārbūve līdz NAI</t>
  </si>
  <si>
    <t>2.7.</t>
  </si>
  <si>
    <t>BŪVNIECĪBA Ūdenssaimniecības pakalpojumu attīstība OZOLNIEKU ciema AIZUPES savrupmāju rajonā - ūdens, sadzīves kanalizācija, NAI, LŪK, ietve Vidus ielā, Druvenieku ceļa apakšzemes komunikāciju pārbūve līdz NAI</t>
  </si>
  <si>
    <t>Piesaistot ES līdzfinansējumu. Īstenojot ūdenssaimniecības tīklu būvniecību Aizupes rajonā un noslēdzošo izvadu pārbūvi Druvenieku ceļā, Ozolnieku ciema esošā apbūve būs 100% nodrošināta ar centralizētajiem ūdenssaimiecības tīkliem</t>
  </si>
  <si>
    <t>2.8.</t>
  </si>
  <si>
    <t>PROJEKTĒŠANA Dalbes ciema, Teletes ciema aglomerācijas, Cenu ciema aglomerācijas, Ozolnieku ciema aglomerācijas centralizēto ūdenssaimniecības tīklu attīstība -priekšizpēte</t>
  </si>
  <si>
    <t>Attīstoties savrupmāju apbūvei, veikt priekšizpēti par centralizēto tīklu izbūvi</t>
  </si>
  <si>
    <t>PAŠVALDĪBAS ĒKU UZTURĒŠANA</t>
  </si>
  <si>
    <t>08</t>
  </si>
  <si>
    <t>3.2.</t>
  </si>
  <si>
    <t>BŪVNIECĪBA Vietējas nozīmes arhitektūras piemenekļa Salgales baznīcas drupu konservācija</t>
  </si>
  <si>
    <t>Pieejamo ES līdzekļu ietvaros /mantojums.lv/kkf, Konservācijas projekta aktualizācija un īstenošana</t>
  </si>
  <si>
    <t>3.4.</t>
  </si>
  <si>
    <t>4.</t>
  </si>
  <si>
    <t>TERITORIJAS LABIEKĀRTOŠANA</t>
  </si>
  <si>
    <t>LABIEKĀRTOŠANA</t>
  </si>
  <si>
    <t>4.2.</t>
  </si>
  <si>
    <t>LABIEKĀRTOŠANA  Džammu dīķa pludmales izveide, rotaļu elementu uzstādīšana</t>
  </si>
  <si>
    <t>4.3.</t>
  </si>
  <si>
    <t>LABIEKĀRTOŠANA  Ānes dīķa teritorijas labiekārtošana</t>
  </si>
  <si>
    <t>4.5.</t>
  </si>
  <si>
    <t>4.6.</t>
  </si>
  <si>
    <t>BŪVNIECĪBA Teteles kapličas būvniecība</t>
  </si>
  <si>
    <t>Projekts derīgs līdz 2021.gadam</t>
  </si>
  <si>
    <t>4.7.</t>
  </si>
  <si>
    <t>LABIEKĀRTOŠANA Bērnu rotaļu laukuma izbūve zaļajā zonā pie Rīgas 29 PII Pūcīte filiālei</t>
  </si>
  <si>
    <t>4.11.</t>
  </si>
  <si>
    <t>MELIORACIJA Novadgrāvja pārtīrīšana no Alejas ielas (PII) līdz Iecavas upei</t>
  </si>
  <si>
    <t>ozolnieku pagasts</t>
  </si>
  <si>
    <t>4.14.</t>
  </si>
  <si>
    <t xml:space="preserve">MELIORACIJA Novadgrāvja pārtīrīšana Ozolnieku ciemā </t>
  </si>
  <si>
    <t>4.15.</t>
  </si>
  <si>
    <t>MELIORĀCIJA Dārza, Lielupes ielas virsūdeņu novadīšana</t>
  </si>
  <si>
    <t>Applūstošo ielu virsūdeņu novadīšana, atjaunojot novadgrāvjus un izbūvējot drenāžu</t>
  </si>
  <si>
    <t>4.17.</t>
  </si>
  <si>
    <t>NOVADS</t>
  </si>
  <si>
    <t>5.</t>
  </si>
  <si>
    <t>SOC.PAKALPOJUMU INFRASTRUKTŪRA</t>
  </si>
  <si>
    <t>10</t>
  </si>
  <si>
    <t>5.2.</t>
  </si>
  <si>
    <t>PROJEKTĒŠANA SAC "Zemgale" paaugstināta komforta pakalpojumu ēkas projektēšana un izbūve</t>
  </si>
  <si>
    <t>Pieaugot pieprasījumam pēc paaugstināta komforta pakalpojumiem, projektēt jaunu ēku, būvniecība, piesaistot ES līdzfinansējumu</t>
  </si>
  <si>
    <t>5.3.</t>
  </si>
  <si>
    <t>6.</t>
  </si>
  <si>
    <t>DZĪVOJAMĀ FONDA ATTĪSTĪBA</t>
  </si>
  <si>
    <t>6.1.</t>
  </si>
  <si>
    <t>BŪVNIECĪBA pašvaldības palīdzība dzīvokļu jautājumu risināšanā</t>
  </si>
  <si>
    <t>6.3.</t>
  </si>
  <si>
    <t>Celtnieku 24, Āne, jumta remonts</t>
  </si>
  <si>
    <t xml:space="preserve">7. </t>
  </si>
  <si>
    <t>IZGLĪTĪBAS IESTĀDES</t>
  </si>
  <si>
    <t>Bibliotēka, mūzikas skola, mākslas skola</t>
  </si>
  <si>
    <t>09</t>
  </si>
  <si>
    <t>7.2.</t>
  </si>
  <si>
    <t>BŪVNIECĪBA Ozolnieku vidusskolas sporta spēlu laukumu atjaunošana</t>
  </si>
  <si>
    <t>BŪVNIECĪBA rotaļu rīku un sporta iekārtu uzstādīšana Ozolnieku vidusskolas stadionā</t>
  </si>
  <si>
    <t>7.5.</t>
  </si>
  <si>
    <t>7.6.</t>
  </si>
  <si>
    <t>PROJEKTEŠANA Ozolnieku vidusskolas stadiona skrejceļa atjaunošana</t>
  </si>
  <si>
    <t>REMONTS Ozolnieku vidusskolas stadiona skrejceļa atjaunošana</t>
  </si>
  <si>
    <t>8.</t>
  </si>
  <si>
    <t>SPORTA SKOLAS INFRASTRUKTŪRA</t>
  </si>
  <si>
    <t>8.1.</t>
  </si>
  <si>
    <t>8.2.</t>
  </si>
  <si>
    <t>REMONTS Sporta skolas stadionu skrejceļu seguma atjaunošana</t>
  </si>
  <si>
    <t>Līgums noslēgts ar būvnieku par Sporta skolas stadiona skrejceļa atjaunošana 254305.77</t>
  </si>
  <si>
    <t>PROJEKTEŠANA Sporta skolas sporta spēļu laukumu atjaunošana</t>
  </si>
  <si>
    <t>8.3.</t>
  </si>
  <si>
    <t>REMONTS Sporta skolas sporta spēļu laukumu atjaunošana</t>
  </si>
  <si>
    <t>IELU APGAISMOJUMS UN PIESLĒGUMI</t>
  </si>
  <si>
    <t xml:space="preserve">BŪVNIECĪBA "Ielu apgaismojuma balstu nomaiņa 1.maija ielā, Emburgā" </t>
  </si>
  <si>
    <t xml:space="preserve">BŪVNIECĪBA "Ielu apgaismojuma izbūve no Brankstūriem līdz DUS" </t>
  </si>
  <si>
    <t xml:space="preserve">PROJEKTEŠANA Ievu ielas apgaismojuma izbūve </t>
  </si>
  <si>
    <t>BŪVNIECIBA Ievu ielas apgaismojuma izbūve</t>
  </si>
  <si>
    <t>BŪVNIECĪBA (Pr.+Buv) Spartaka ielas apgaismojuma izbūve Brankās (+ 6 laternas)</t>
  </si>
  <si>
    <t>BŪVNIECĪBA Asfaltbetona seguma izbūve Pļavu ielā 450m, Salgales ciemā</t>
  </si>
  <si>
    <t>REMONTS Jaunbērziņi - Roņu tilts</t>
  </si>
  <si>
    <t>REMONTS Speltes - Anuži-
Strautiņi</t>
  </si>
  <si>
    <t>grants seguma atjaunošana</t>
  </si>
  <si>
    <t>LABIEKĀRTOŠANA Eglaines ielas stāvlaukuma izveide</t>
  </si>
  <si>
    <t>4.21.</t>
  </si>
  <si>
    <t>LABIEKĀRTOŠANA Ozolnieku Ezera apkārtnes sakopšana</t>
  </si>
  <si>
    <t>Gar Eglaines ielu jāizveido stāvlaukums ar apgaismojumu. Tehniskie noteikumi jau LVC ir paprasīti</t>
  </si>
  <si>
    <t>atbilstoši darba grupas izveidotajam sarakstam, iekļaujot arī skeitparku</t>
  </si>
  <si>
    <t>PROJEKTĒŠANA Misas tilts - Glūdas ceļa pārbūve ar asfaltbetona segumu</t>
  </si>
  <si>
    <r>
      <rPr>
        <u/>
        <sz val="12"/>
        <rFont val="Times New Roman"/>
        <family val="1"/>
        <charset val="186"/>
      </rPr>
      <t>Sniegt aizņēmumam ar 15% līdzfinansējumu</t>
    </r>
    <r>
      <rPr>
        <sz val="12"/>
        <rFont val="Times New Roman"/>
        <family val="1"/>
        <charset val="186"/>
      </rPr>
      <t xml:space="preserve">
Stadiona ielas piegulošās teritorijas labiekārtošana- satiksmes drošības organizācija posmā no Skolas ielas līdz Meliorācijas ielai un domei piegulošās teritorijas labiekārtošana, izveidojot bērnu un pieaugušo atpūtas infrastruktūru.</t>
    </r>
  </si>
  <si>
    <t>PROJEKTĒŠANA dzīvokļu pārbūve Celtnieku ielā 24, Ānē - pašvaldības palīdzība dzīvokļu jautājumu risināšanā</t>
  </si>
  <si>
    <t>BŪVNIECĪBA pašvaldības dzīvokļiem šķūņu izbūve</t>
  </si>
  <si>
    <t>REMONTI pašvaldības dzīvokļu kapitālremonti - pašvaldības palīdzība dzīvokļu jautājumu risināšanā</t>
  </si>
  <si>
    <t>Elektrotehniskie mērījumi pašvaldības dzīvokļos</t>
  </si>
  <si>
    <t>6.5.</t>
  </si>
  <si>
    <t>6.6.</t>
  </si>
  <si>
    <t>6.7.</t>
  </si>
  <si>
    <t>sniegt aizņēmumam ar 15% līdzfinansējumu</t>
  </si>
  <si>
    <t>8.4.</t>
  </si>
  <si>
    <t xml:space="preserve"> BŪVNIECĪBA Valsts ceļa A8 šķērsojuma izbūve, gājēju celiņa 3.kārta</t>
  </si>
  <si>
    <t>BŪVNIECĪBA Iecavas krastmalas ielas izbūve no apļa līdz Rīgas 29</t>
  </si>
  <si>
    <t>REMONTS Garozas skolas ceļš 325m</t>
  </si>
  <si>
    <t>BŪVNIECĪBA Misas tilts - Glūdas ceļa pārbūve ar asfaltbetona segumu 2,65 km</t>
  </si>
  <si>
    <t>PROJEKTĒŠANA Gājēju celiņš no Ozolniekiem līdz Dalbei</t>
  </si>
  <si>
    <t>Projekta "Gājēju celiņa izbūve no Ozolnieku dzelzceļa stacijas līdz Branku ciemam"3. kārta, kas paredz valsts ceļa A8 šķērsojumu - iespējamais līdzfinansējums LVC projektam</t>
  </si>
  <si>
    <t>Pašvaldības daļa no kopējā projekta</t>
  </si>
  <si>
    <t>OKSDU aiņēmums jaunas kopmītņu tipa ēkas būvniecība</t>
  </si>
  <si>
    <t>Izmaksas kopā euro (ar PVN) 2022.gadā</t>
  </si>
  <si>
    <t>Izmaksas kopā euro (ar PVN) 2023.gadā</t>
  </si>
  <si>
    <t>Izmaksas kopā euro (ar PVN) 2024. -…</t>
  </si>
  <si>
    <t>Garozas ciema ielu seguma virskārtas asfaltēšana</t>
  </si>
  <si>
    <t>REMONTS Parka ielas seguma atjaunošana Brankās</t>
  </si>
  <si>
    <t>REMONTS Tilta ielas seguma atjaunošana Cenu ciemā</t>
  </si>
  <si>
    <t xml:space="preserve">Gājēju tilta remontdarbi pāri Iecavas upei. </t>
  </si>
  <si>
    <t>Gājēju un velo celiņa izbūve no Ānes ciema līdz Jelgavas pilsētas robežai</t>
  </si>
  <si>
    <t>Ānes parka pie PII labiekārtošana</t>
  </si>
  <si>
    <t>Autostāvalukuma labiekārtošana Ānē</t>
  </si>
  <si>
    <t xml:space="preserve">Publisko rotaļu laukumu rotaļu rīku atjaunošana </t>
  </si>
  <si>
    <r>
      <rPr>
        <sz val="12"/>
        <color indexed="8"/>
        <rFont val="Times New Roman"/>
        <family val="1"/>
      </rPr>
      <t xml:space="preserve">BŪVNIECĪBA Stadiona </t>
    </r>
    <r>
      <rPr>
        <b/>
        <sz val="12"/>
        <color indexed="8"/>
        <rFont val="Times New Roman"/>
        <family val="1"/>
      </rPr>
      <t>ielas un ietves</t>
    </r>
    <r>
      <rPr>
        <sz val="12"/>
        <color indexed="8"/>
        <rFont val="Times New Roman"/>
        <family val="1"/>
      </rPr>
      <t xml:space="preserve">  posma no Iecavas ielas līdz Spartaka ielai izbūve</t>
    </r>
  </si>
  <si>
    <t>Būvniecība secīgi ūdenssaimniecības tīklu izbūves projektam</t>
  </si>
  <si>
    <t>Veicot ūdenssaimniecības tīklu izbūvi, ielu šķērsos komunikāciju pieslēgumi</t>
  </si>
  <si>
    <t>Esošās pieturvietas platformas atjaunošana, celiņa bruģēšana un gājēju pārejas iezīmēšana (ātrumvaļņa pretī baznīcai noņemšana)</t>
  </si>
  <si>
    <t xml:space="preserve">2.1. </t>
  </si>
  <si>
    <t>BŪVNIECĪBA Jaunas ūdens ņemšanas vietas, urbuma izveide Ozolnieku ciemā</t>
  </si>
  <si>
    <t>Provizoriskās projekta kopējās izmaksas periodā 2021. - 2023.</t>
  </si>
  <si>
    <t>Piesaistot ES līdzfinansējumu veikt ēkas ārsienu, logu, durvju siltināšanu, ventilācijas sistēmu pārbūvi</t>
  </si>
  <si>
    <t>Piesaistot ES līdzfinansējumu veikt ēkas pamatu, ārsienu, logu, durvju siltināšanu, ventilācijas sistēmu pārbūvi</t>
  </si>
  <si>
    <t>Piesaistot ES līdzfinansējumu veikt ēkas pamatu, ārsienu, logu, durvju siltināšanu, ventilācijas sistēmu izbūvi</t>
  </si>
  <si>
    <t>Piesaistot ES līdzfinansējumu veikt ēkas pamatu, ārsienu, logu, durvju siltināšanu, centralizētās apkures sistēmas izbūvi.</t>
  </si>
  <si>
    <t>Piesaistot ES līdzfinansējumu veikt ēkas energoefektivitāti</t>
  </si>
  <si>
    <t>LABIEKĀRTOŠANA  Branku parka teritorijas labiekārtošana</t>
  </si>
  <si>
    <t>Rotaļu elementu uzstādīšana 2021.gadā LEADER līdzfinansējums 90%</t>
  </si>
  <si>
    <t>Taciņu uzbēršana, dīķa aizrakšana, pāraugušo koku izzāgēšana, jaunu koku un krūmu stādīšana. LEADER līdzfinansējums 90%</t>
  </si>
  <si>
    <t>Taciņas posma izbūve, peldvietas teritorijas labiekārtošana, labiekārtojuma elementu uzstādīšana. LEADER līdzfinansējums 90% Turpmāk, dīķa teritorijas niedru pļaušana, 2 putnu vērošanas terašu izveide, pontonu laipas izbūve Lielupē. Treniņu laukuma izveide birzī aiz pagrabiem</t>
  </si>
  <si>
    <t>Grants seguma taciņu izveide, labiekārtojuma elementu uzstādīšana, bērnu rotaļu laukuma elementu uzstādīšana. LEADER līdzfinansējums 90%</t>
  </si>
  <si>
    <t>21.gadā paredzēts kompleksais vingrošanas rīks ~ 21000.00 un kalna un piegološās teritorijas izgaismošana ~ 15000. 3 gājēju laipu uzstādīšana - 27000, labiekārtojuma elementu uzstādīšana, pump truk trases izveide pie kalna - 70000
Gājēju taku labiekārtošana, auto stāvvietas no Druvenieku ceļa labiekārtošana, kalna profila veidošana, teritorijas labiekārtošana</t>
  </si>
  <si>
    <t>LABIEKĀRTOŠANA Meliorācijas parka, Ozolniekos labiekārtošana</t>
  </si>
  <si>
    <t>Celiņu seguma atjaunošana un pieminekļa tīrīšana, 3 apgaismojuma baltu izbūve</t>
  </si>
  <si>
    <t>LABIEKĀRTOŠANA Nākotnes ielas tiltiņu labiekārtošana</t>
  </si>
  <si>
    <t>Tiltiņu metāla balstu metinājuma vietas atjaunošana, koka klāja atjaunošana</t>
  </si>
  <si>
    <t>Projekts secīgs Alejas ielas pārbūves projektam</t>
  </si>
  <si>
    <t>Ozolnieku ciema centrālo vaļējo novadgrāvju (Klijēnu ceļš līdz Spartaka iela, Iecavas un Pļavu ielas, ) profila atjaunošana. Virsūdeņu novadīšana no teritorijas pie Celtnieku ielas 7, pievienojot pie esošā novadgrāvja</t>
  </si>
  <si>
    <t>Krūmu izciršana, soliņu un pikniku vietu izbūve, pludmaļu piebēršana ar smiltīm. LEADER līdzfinansējums 90%</t>
  </si>
  <si>
    <t>sensorās infrastruktūras izveide LEADER līdzfinansējums 90%</t>
  </si>
  <si>
    <t xml:space="preserve">Izīrējamu malkas šķūnīšu rindu izveide Branku un Ānes ciemos. </t>
  </si>
  <si>
    <t>LABIEKĀRTOŠANA Stadiona žoga paneļu izvietošana</t>
  </si>
  <si>
    <t>Pašvaldības budžets 2021.gadā (apstiprināts 28.01.2021 sēdē)</t>
  </si>
  <si>
    <t xml:space="preserve">Projektēšana 2022.gadā, būvniecība, piesaistot ES līdzfinansējumu. </t>
  </si>
  <si>
    <t>ENERGOEFEKTIVITĀTE Sporta centra "Mālzeme" ēkas energoefektivitāte</t>
  </si>
  <si>
    <t>ENERGOEFEKTIVITĀTE Daudzfunkcionāla pakalpojuma centra ēkas Rīgas 29, Ozolniekos energoefektivitāte</t>
  </si>
  <si>
    <t>ENERGOEFEKTIVITĀTE Ozolnieku sporta skolas energoefektivitāte</t>
  </si>
  <si>
    <t>ENERGOEFEKTIVITĀTE Pašvaldības daudzdzīvokļu ēkas Spartaka ielā 4, Brankās energoefektivitāte</t>
  </si>
  <si>
    <t>ENERGOEFEKTIVITĀTE Pašvaldības daudzīvokļu ēkas Celtnieku ielā 24, Ānē energoefektivitāte</t>
  </si>
  <si>
    <t>ENERGOEFEKTIVITĀTE Stadiona iela 10 ēkas energoefektivitāte</t>
  </si>
  <si>
    <t>ENERGOEFEKTIVITĀTE Branku pakalpojuma centra ēkas energoefektivitāte</t>
  </si>
  <si>
    <t>LABIEKĀRTOŠANA SAC teritorijas labiekārtošana</t>
  </si>
  <si>
    <t>BŪVNIECĪBA SAC "Zemgale" paaugstināta komforta pakalpojumu ēkas projektēšana un izbūve</t>
  </si>
  <si>
    <t>Pašvaldības dzīvokļu remonti personām, kurām dzīvojamās telpas jānodrošina, pamatojoties uz likumdošanu</t>
  </si>
  <si>
    <t xml:space="preserve">Saskaņā ar normatīvajiem aktiem, jāveic pašvaldībai piekritīgu dzīvokļu elektrotehniskie mērījumi. Elektroinstalācijas remontdarbi, saskaņā ar īres līgumu, jāorganizē īrniekam. </t>
  </si>
  <si>
    <t>Jumta seguma atjaunošana, noteku izbūve</t>
  </si>
  <si>
    <t>REMONTDARBI Izglītības iestāžu remontdarbi</t>
  </si>
  <si>
    <t>REMONTS Sporta skolas ēkas atjaunošana</t>
  </si>
  <si>
    <t>2021.gadā 2.stāva un sporta zāles remontdarbi, 2022.gadā 1.stāva ģērbtuvju un ieejas halles remonts</t>
  </si>
  <si>
    <t>PII Saulīte kāpņu telpas remonts</t>
  </si>
  <si>
    <t>Nokrišņu radītu jumta bojājumu seku novēršana</t>
  </si>
  <si>
    <t>2 nojumes āra nodarbībām</t>
  </si>
  <si>
    <t>PII Saulīte āra nojumes bērnu rotaļām</t>
  </si>
  <si>
    <t>PII Saulīte sporta laukuma izveide</t>
  </si>
  <si>
    <t>Projektēt un labiekārtot reizē ar Ānes parka labiekārtošanu</t>
  </si>
  <si>
    <t>Ozolnieku VSK sporta zāles remontdarbi</t>
  </si>
  <si>
    <t>Zāles apgaismojuma nomaiņa uz LED</t>
  </si>
  <si>
    <t>Ozolnieku VSK teritorijas labiekārtošana</t>
  </si>
  <si>
    <t>Iekšpagalma labiekārtošana pie ozoliem, Šķēršļu trases izveide pie Zāļās klases, stāvvietas izveide pie C korpusa. LEADER finansējums 90%</t>
  </si>
  <si>
    <t>Ozolnieku VSK ugunsdrošības sistēmas uzstādīšana</t>
  </si>
  <si>
    <t>Ozolnieku VSK ietvju seguma atjaunošana</t>
  </si>
  <si>
    <t>asfaltēto celiņu seguma virskārtas atjaunošana</t>
  </si>
  <si>
    <t>Ozolnieku VSK kāpņu seguma atjaunošana</t>
  </si>
  <si>
    <t>kāpņu un kāpņu laukuma seguma atjaunošana</t>
  </si>
  <si>
    <t>REMONTDARBI Ānes Tautas nama fasādes remonts</t>
  </si>
  <si>
    <t>Fasādes apmetuma remonts un pārkrāsošana</t>
  </si>
  <si>
    <t>Bruģēto segumu remontdarbi, jauna bruģa ieklāšana rotaļu laukumā</t>
  </si>
  <si>
    <t>Salgales pamatskolas teritorijas labiekārtošana</t>
  </si>
  <si>
    <t>Teteles pamatskolas telpu remonti</t>
  </si>
  <si>
    <t>Teteles pamatskolas teritorijas labiekārtošana</t>
  </si>
  <si>
    <t>Bruģētu taciņu un laukuma ierīkošana pie tornīša (LEADER finansējums 2022.gadā)</t>
  </si>
  <si>
    <t>Garozas pamatskolas teritorijas labiekārtošana</t>
  </si>
  <si>
    <t>Ozolnieku MS remontdarbi</t>
  </si>
  <si>
    <t>PII Pūcīte ventilācijas sistēmas remontdarbi</t>
  </si>
  <si>
    <t>Kāpņu telpas remonts, apgaismojuma remonts, ventilācija bērnu lasītavas telpā</t>
  </si>
  <si>
    <t>REMONTDARBI Ozolnieku bibliotēkas telpu remontdarbi</t>
  </si>
  <si>
    <t>Fasādes vienkāršotā atjaunošana, jumta, cokola, fasādes, dūmvadu, kāpņu remonts.</t>
  </si>
  <si>
    <t>Garozas pamatskolas telpu remonti</t>
  </si>
  <si>
    <t>Aktu zāles kosmētiskais remonts</t>
  </si>
  <si>
    <t>Skolas svinību laukuma bruģēšana, soliņu izvietošana, ūdens ņemšanas vietas izveide ugunsdzēsībai, bruģēti celiņi uz muzeju</t>
  </si>
  <si>
    <t>PII Pūcīte filiāles Rīgas ielā 29 telpu remonti</t>
  </si>
  <si>
    <t>REMONTS Sporta skolas sporta zāles grīdas seguma maiņa</t>
  </si>
  <si>
    <t>Sporta zāles koka seguma grīdas maiņa</t>
  </si>
  <si>
    <t>PROJEKTĒŠANA Iecavas krastmalas ielas izbūve no apļa līdz Rīgas 29</t>
  </si>
  <si>
    <t>Priežu iela 440m, Meža iela 200m, Krasta iela 740m</t>
  </si>
  <si>
    <t>BŪVNIECĪBA Gājēju celiņš no Ozolniekiem līdz Dalbei</t>
  </si>
  <si>
    <t>Posma līdz Cenu ciemam izbūve 2021.gadā</t>
  </si>
  <si>
    <t xml:space="preserve"> Spartaka ielas un Zemgales ielas savienojoša gājēju celiņa un  apgaismojuma izbūve Ozolniekos, 320m</t>
  </si>
  <si>
    <t>Būvprojekta izstrāde</t>
  </si>
  <si>
    <t>Sporta spēļu laukumu atjaunošana atbilstoši Sporta skolas programmai</t>
  </si>
  <si>
    <t>Dizaina elementu izveide žogam</t>
  </si>
  <si>
    <t>ventilācijas sistēmas izveide trūkstošajās telpās, aizņēmums 85%</t>
  </si>
  <si>
    <t>kāpņu telpas remonts, telpu kosmētiskais remonts, ventilācijas remonts</t>
  </si>
  <si>
    <t>balss izziņošanas sisitēmas iegāde un uzstādīšana, aizņēmums 85%</t>
  </si>
  <si>
    <t>Sporta zāles jumta logu remonts</t>
  </si>
  <si>
    <t xml:space="preserve">PII Zīlīte telpu remonti </t>
  </si>
  <si>
    <t>baltāss ķieģeļu ēkas remonts 10000, sporta zāles, 1 grupes, medmāsas kab.,elektrosadales telpas rem., siltummezgls 35500</t>
  </si>
  <si>
    <t>1. un 2. stāvu meiteņu WC remonts, linolejs 1.stāvā</t>
  </si>
  <si>
    <t>PII Zīlīte teritorijas labiekārtošana</t>
  </si>
  <si>
    <t>esošā rotaļu laukuma rīku papildināšana</t>
  </si>
  <si>
    <t>Gājēju pārejas ar apgaismojumu izveide Tetelē pie P93</t>
  </si>
  <si>
    <t>LABIEKĀRTOŠANA Spartaka sporta laukuma labiekārtošana</t>
  </si>
  <si>
    <t>Vinfrošanas rīku izvietošana pie sporta laukuma</t>
  </si>
  <si>
    <t>LABIEKĀRTOŠANA Mežaparka labiekārtošana un kalna teritorijas labiekārtošana (kalna nogāzes labiekārtošana, sporta laukumu izveide)</t>
  </si>
  <si>
    <t>LABIEKĀRTOŠANA Veselības takas labiekārtošana</t>
  </si>
  <si>
    <t>Celtnieku ielas 6, Ānē apgaismojuma balsta izbūve, taciņas labiekārtošana, horizontālais marķējums</t>
  </si>
  <si>
    <t>Koku stādījumu pie pašvaldības ēkām, parkos un skvēros apsekošana, novērtēšana, koku vainagošana un bojāto koku izņemšana.(arborists 8000, vainagošana 30000)</t>
  </si>
  <si>
    <t>Vingrošanas elementu papildināšana, atpūtas vietas senioriem izveide, atpūtas vietas māmiņām izveide.</t>
  </si>
  <si>
    <t>Līdzfinansējums Meliorācijas ielas 8/1 energoefektivitātei</t>
  </si>
  <si>
    <t>Līdzfinansējums par pašvaldībai piederošu dzīvokli Meliorācijas iela 8/1</t>
  </si>
  <si>
    <t>Ozolnieku VSK ventilācijas sistēmas remontdarbi</t>
  </si>
  <si>
    <t>Esošās ventilāijas sistēmas remontdarbi un jaunu atzaru būvniecība</t>
  </si>
  <si>
    <t>gaiteņa remonts, āra kāpņu remonts</t>
  </si>
  <si>
    <t>Sporta spēļu laukumu izbūves atlikusī summa 2021.gadā (34513,10), sporta spēļu laukumu izgaismošana (12000)</t>
  </si>
  <si>
    <t xml:space="preserve">PII Pūcīte teritorijas labiekārtošana </t>
  </si>
  <si>
    <t>Spēlu laukumu teritorijas paplašināšana pašvaldības zemē ar kad.apz. 54660011256</t>
  </si>
  <si>
    <t>PII Bitīte teitorijas labiekārtošana</t>
  </si>
  <si>
    <t>3 nojumju remonts (7050), cokola hidroizolācija (14050), rotaļu rīku atjaunošana (1800)</t>
  </si>
  <si>
    <t xml:space="preserve">Upes ielas posma no Jelgavas ielas līdz Kļavu ielai </t>
  </si>
  <si>
    <t>13 balsti 10m augsti ielas apgaismošanai</t>
  </si>
  <si>
    <t>Mežaparka kalna teritorijas apgaismošana</t>
  </si>
  <si>
    <t xml:space="preserve">Papildus balsti kalna teritorijas apgaismošanai. </t>
  </si>
  <si>
    <t>Projektēšana, ietverot Tirgoņu rajonu, Progresa ielas mājas, pārslēdzot esošo kanalizāciju pie kopējiem tīkliem. Aizņēmums būvprojektu izstrādei 85%</t>
  </si>
  <si>
    <t>Aizupes apbūve, Iecēnu apbūve, Druvenieku ceļš un attīrīšanas iekārtas.Aizņēmums būvprojektu izstrādei 85%</t>
  </si>
  <si>
    <t>LABIEKĀRTOŠANA Garozas un Emburgas ciemu teritorijas labiekārtošana</t>
  </si>
  <si>
    <t>Ziemassvētku rotājumu piegāde un uzstādīšana</t>
  </si>
  <si>
    <t>Esošā apgaismojuma elementu papildināšana</t>
  </si>
  <si>
    <t>1.2.</t>
  </si>
  <si>
    <t>1.3.</t>
  </si>
  <si>
    <t>1.5.</t>
  </si>
  <si>
    <t>1.6.</t>
  </si>
  <si>
    <t>1.9.</t>
  </si>
  <si>
    <t>1.10.</t>
  </si>
  <si>
    <t>1.11.</t>
  </si>
  <si>
    <t>1.15.</t>
  </si>
  <si>
    <t>1.16.</t>
  </si>
  <si>
    <t>1.23.</t>
  </si>
  <si>
    <t>1.24.</t>
  </si>
  <si>
    <t>1.32.</t>
  </si>
  <si>
    <t>1.36.</t>
  </si>
  <si>
    <t>3.1.</t>
  </si>
  <si>
    <t>3.3.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</si>
  <si>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</si>
  <si>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</si>
  <si>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</si>
  <si>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</si>
  <si>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</si>
  <si>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</si>
  <si>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</si>
  <si>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</si>
  <si>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</si>
  <si>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</si>
  <si>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4.1.</t>
  </si>
  <si>
    <t>4.4.</t>
  </si>
  <si>
    <t>4.8.</t>
  </si>
  <si>
    <t>4.10.</t>
  </si>
  <si>
    <t>4.12.</t>
  </si>
  <si>
    <t>4.13.</t>
  </si>
  <si>
    <t>4.16.</t>
  </si>
  <si>
    <t>4.18.</t>
  </si>
  <si>
    <t>4.19.</t>
  </si>
  <si>
    <t>4.20.</t>
  </si>
  <si>
    <t>5.1.</t>
  </si>
  <si>
    <t>6.2.</t>
  </si>
  <si>
    <t>6.4.</t>
  </si>
  <si>
    <t>7.3.</t>
  </si>
  <si>
    <t>7.4.</t>
  </si>
  <si>
    <t>7.7.</t>
  </si>
  <si>
    <t>7.7.1.</t>
  </si>
  <si>
    <t>7.7.2.</t>
  </si>
  <si>
    <t>7.7.3.</t>
  </si>
  <si>
    <t>7.7.4.</t>
  </si>
  <si>
    <t>7.7.5.</t>
  </si>
  <si>
    <t>7.7.6.</t>
  </si>
  <si>
    <t>7.7.7.</t>
  </si>
  <si>
    <t>7.7.8.</t>
  </si>
  <si>
    <t>7.7.9.</t>
  </si>
  <si>
    <t>7.7.10.</t>
  </si>
  <si>
    <t>7.7.11.</t>
  </si>
  <si>
    <t>7.7.12.</t>
  </si>
  <si>
    <t>7.7.13.</t>
  </si>
  <si>
    <t>7.7.14.</t>
  </si>
  <si>
    <t>7.7.15.</t>
  </si>
  <si>
    <t>7.7.16.</t>
  </si>
  <si>
    <t>7.7.17.</t>
  </si>
  <si>
    <t>7.7.18.</t>
  </si>
  <si>
    <t>7.7.19.</t>
  </si>
  <si>
    <t>7.7.21.</t>
  </si>
  <si>
    <t>7.7.22.</t>
  </si>
  <si>
    <t>8.5.</t>
  </si>
  <si>
    <t>8.6.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</si>
  <si>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</si>
  <si>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</si>
  <si>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</si>
  <si>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</si>
  <si>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</si>
  <si>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</si>
  <si>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</si>
  <si>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</si>
  <si>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</si>
  <si>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8.7.</t>
  </si>
  <si>
    <t>REMONTS Sporta skolas telpu remonti</t>
  </si>
  <si>
    <t>2 treneru telpu remonts</t>
  </si>
  <si>
    <t>LABIEKĀRTOŠANA Sporta skolas telpu aprīkošana</t>
  </si>
  <si>
    <t xml:space="preserve">Trenažieru iekārtu atjaunošana </t>
  </si>
  <si>
    <t>LABIEKĀRTOŠANA  Ānes skeitparka labiekārtošana</t>
  </si>
  <si>
    <t>Skeitparka izveide pie Ānes KN</t>
  </si>
  <si>
    <t>4.22.</t>
  </si>
  <si>
    <t>BŪVNIECĪBA Pašvaldības ceļa  Brankas - Tiltiņi asfalta seguma atjaunošana, m</t>
  </si>
  <si>
    <t>jauna posma izbūve ar apgaismojumu līdz PII Pūcīte filiālei, droāis satiksmes organizācijai</t>
  </si>
  <si>
    <t>Esošo gājēju celiņu savienošana, izbūvējot iztrūkstošo posmu, vienota gājēju celiņu tīkla veidošanai</t>
  </si>
  <si>
    <t>Cenu ciema maģistrālās ielas seguma uzlabošana</t>
  </si>
  <si>
    <t>Ielas seguma virskārtas atjaunošana</t>
  </si>
  <si>
    <t>Ceļa seguma virskārtas atjaunošana</t>
  </si>
  <si>
    <t>Satiksmes organizācija, paredzot atsevišķi izbūvētu gājēju celiņu un divu joslu brauktuvi</t>
  </si>
  <si>
    <t>Esošās tilta konstrukcijas remontdarbi, klāja atjaunošana</t>
  </si>
  <si>
    <t>PROJEKTEŠANA Asfaltbetona seguma izbūve Pļavu ielā 450mGarozā</t>
  </si>
  <si>
    <t xml:space="preserve">Esošā </t>
  </si>
  <si>
    <t>Celiņu labiekātošana parkos, rotaļu laukumu iekārtu atjaunošana</t>
  </si>
  <si>
    <t>REMONTDARBI sporta centra "Mālzeme"  remontdarbi</t>
  </si>
  <si>
    <t>REMONTS Iecavas krastmalas ielas no Rīgas ielas līdz Iecavas krasmalai 4 asfaltbetona seguma remots</t>
  </si>
  <si>
    <t>REMONTDARBI Branku pakalpojumu centra telpu remontdarbi</t>
  </si>
  <si>
    <t>Bijušo pasta telpu remontdarbi PII Bitīte vajadzībām</t>
  </si>
  <si>
    <t>7.7.23.</t>
  </si>
  <si>
    <t>PII Zīlīte Stadiona ielā 10 teritorijas labiekārtošana</t>
  </si>
  <si>
    <t>BŪVNIECĪBA Notekūdeņu attīrīšanas iekārtu izbūve Jaunpētenieku ciemā</t>
  </si>
  <si>
    <t>3.15.</t>
  </si>
  <si>
    <t>Salgales pagasta pārvaldes ēkas "Vīgriezes" fasādes atjaunošana</t>
  </si>
  <si>
    <t>3.16.</t>
  </si>
  <si>
    <t>Jauna ūdensvada ievada izbūve Salgales pagasta pārvaldes ēkai "Vīgriezes"</t>
  </si>
  <si>
    <t>Jauna elektrības pieslēguma izbūve Salgales pagasta pārvaldes ēkai "Vīgriezes"</t>
  </si>
  <si>
    <t>Esošais ievads atrodas neapkurinātās privātīpašnieka telpās, šogsd aizsala</t>
  </si>
  <si>
    <t>Esošais pieslēgums ir vecais, vēl no padomju laikiem, kopā ar uzskaiti atrodas privātīpašnieka telpās</t>
  </si>
  <si>
    <t>Pašvaldības parku un skvēru koku stādījumu vainagošana, sakopšana</t>
  </si>
  <si>
    <t>Sniega motocikla iegāde</t>
  </si>
  <si>
    <t>Vecā "Burāna" nomaiņa</t>
  </si>
  <si>
    <t>IZPĒTE Daudzfunkcionālā mākslas kultūras centra būvniecība Rīgas ielā Ozolniekos</t>
  </si>
  <si>
    <t>PROJEKTĒŠANA Daudzfunkcionālā mākslas kultūras centra būvniecība Rīgas ielā Ozolniekos</t>
  </si>
  <si>
    <t>BŪVNIECĪBA Daudzfunkcionālā mākslas kultūras centra būvniecība Ozolniekos</t>
  </si>
  <si>
    <t>7.1.1.</t>
  </si>
  <si>
    <t>7.1.2.</t>
  </si>
  <si>
    <t>1.14.1.</t>
  </si>
  <si>
    <t>1.14.2.</t>
  </si>
  <si>
    <t>Saskaņā ar LDz apsekošanas aktā doto uzdevumu pašvaldībai jāveic pārbrauktuves posma asfaltēšana, lai novērstu šķembu nonākšanu uz sliedēm</t>
  </si>
  <si>
    <t>REMONTS Garozas šoseja (Smēdes) - Spartaka iela dzelzceļa pārbrauktuves posma asfaltēšana, 180m (projektē un būvē)</t>
  </si>
  <si>
    <t>Publiski pieejamu bērnu rotaļu laukumu elementu atjaunošana (sadalījums tiks skatīts nākamajā Attīstības komitejā)</t>
  </si>
  <si>
    <t>1.20.1.</t>
  </si>
  <si>
    <t>Esošā urbuma rezerves ir izsmeltas OKSDU finansējums (aizņēmums)</t>
  </si>
  <si>
    <t>7.1.3.</t>
  </si>
  <si>
    <t>PROJEKTĒŠANA Teritorijas starp apli un Meliorācijas ielu labiekārtošana</t>
  </si>
  <si>
    <t>BŪVNIECĪBA Teritorijas starp apli un Meliorācijas ielu labiekārtošana</t>
  </si>
  <si>
    <t>PROJEKTĒŠANA Alejas ielas posma izbūve</t>
  </si>
  <si>
    <t>1.20.2.</t>
  </si>
  <si>
    <t>4.pielikums</t>
  </si>
  <si>
    <t>Saistošie noteikumi</t>
  </si>
  <si>
    <t>Par Ozolnieku novada pašvaldības budžetu 2021.gadam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</si>
</sst>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0.00_ "/>
  </numFmts>
  <fonts count="32" x14ac:knownFonts="1">
    <font>
      <sz val="11"/>
      <color theme="1"/>
      <name val="Calibri"/>
      <charset val="186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C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rgb="FFC00000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Fill="1"/>
    <xf numFmtId="0" fontId="7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164" fontId="7" fillId="3" borderId="1" xfId="1" applyFont="1" applyFill="1" applyBorder="1" applyAlignment="1">
      <alignment vertical="center" wrapText="1"/>
    </xf>
    <xf numFmtId="0" fontId="0" fillId="3" borderId="0" xfId="0" applyFill="1"/>
    <xf numFmtId="164" fontId="15" fillId="3" borderId="1" xfId="1" applyFont="1" applyFill="1" applyBorder="1" applyAlignment="1">
      <alignment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left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164" fontId="4" fillId="3" borderId="1" xfId="1" applyFont="1" applyFill="1" applyBorder="1" applyAlignment="1">
      <alignment horizontal="right" vertical="center" wrapText="1"/>
    </xf>
    <xf numFmtId="164" fontId="11" fillId="3" borderId="1" xfId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2" fontId="18" fillId="4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0" fillId="4" borderId="0" xfId="0" applyFill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right" vertical="center" wrapText="1"/>
    </xf>
    <xf numFmtId="2" fontId="7" fillId="5" borderId="1" xfId="0" applyNumberFormat="1" applyFont="1" applyFill="1" applyBorder="1" applyAlignment="1">
      <alignment horizontal="right" vertical="center"/>
    </xf>
    <xf numFmtId="164" fontId="7" fillId="5" borderId="1" xfId="1" applyFont="1" applyFill="1" applyBorder="1" applyAlignment="1">
      <alignment vertical="center" wrapText="1"/>
    </xf>
    <xf numFmtId="164" fontId="15" fillId="5" borderId="1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0" xfId="0" applyFill="1"/>
    <xf numFmtId="0" fontId="22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 vertical="center"/>
    </xf>
    <xf numFmtId="4" fontId="7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 wrapText="1"/>
    </xf>
    <xf numFmtId="164" fontId="9" fillId="5" borderId="1" xfId="1" applyFont="1" applyFill="1" applyBorder="1" applyAlignment="1">
      <alignment horizontal="center" vertical="center" wrapText="1"/>
    </xf>
    <xf numFmtId="0" fontId="0" fillId="5" borderId="1" xfId="0" applyFill="1" applyBorder="1"/>
    <xf numFmtId="164" fontId="7" fillId="5" borderId="0" xfId="1" applyFont="1" applyFill="1" applyBorder="1" applyAlignment="1">
      <alignment vertical="center" wrapText="1"/>
    </xf>
    <xf numFmtId="164" fontId="4" fillId="5" borderId="1" xfId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right" vertical="center"/>
    </xf>
    <xf numFmtId="4" fontId="7" fillId="6" borderId="1" xfId="0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2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49" fontId="18" fillId="5" borderId="1" xfId="0" applyNumberFormat="1" applyFont="1" applyFill="1" applyBorder="1" applyAlignment="1">
      <alignment vertical="center" wrapText="1"/>
    </xf>
    <xf numFmtId="4" fontId="18" fillId="5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164" fontId="7" fillId="4" borderId="1" xfId="1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right" vertical="center"/>
    </xf>
    <xf numFmtId="4" fontId="7" fillId="5" borderId="0" xfId="0" applyNumberFormat="1" applyFont="1" applyFill="1" applyBorder="1" applyAlignment="1">
      <alignment horizontal="right" vertical="center"/>
    </xf>
    <xf numFmtId="0" fontId="23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4" fontId="11" fillId="5" borderId="1" xfId="0" applyNumberFormat="1" applyFont="1" applyFill="1" applyBorder="1" applyAlignment="1">
      <alignment horizontal="right" vertical="center" wrapText="1"/>
    </xf>
    <xf numFmtId="164" fontId="11" fillId="5" borderId="1" xfId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right" vertical="center" wrapText="1"/>
    </xf>
    <xf numFmtId="0" fontId="29" fillId="3" borderId="0" xfId="0" applyFont="1" applyFill="1"/>
    <xf numFmtId="0" fontId="7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49" fontId="7" fillId="5" borderId="0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right" vertical="center"/>
    </xf>
    <xf numFmtId="164" fontId="4" fillId="5" borderId="1" xfId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0" fillId="5" borderId="0" xfId="1" applyFont="1" applyFill="1"/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left" vertical="center" wrapText="1"/>
    </xf>
    <xf numFmtId="4" fontId="11" fillId="5" borderId="0" xfId="0" applyNumberFormat="1" applyFont="1" applyFill="1" applyBorder="1" applyAlignment="1">
      <alignment horizontal="right" vertical="center"/>
    </xf>
    <xf numFmtId="0" fontId="14" fillId="5" borderId="0" xfId="0" applyFont="1" applyFill="1" applyBorder="1" applyAlignment="1">
      <alignment vertical="center"/>
    </xf>
    <xf numFmtId="0" fontId="0" fillId="5" borderId="0" xfId="0" applyFill="1" applyBorder="1"/>
    <xf numFmtId="4" fontId="7" fillId="5" borderId="0" xfId="0" applyNumberFormat="1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164" fontId="15" fillId="4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wrapText="1"/>
    </xf>
    <xf numFmtId="0" fontId="23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28" fillId="4" borderId="1" xfId="0" applyNumberFormat="1" applyFont="1" applyFill="1" applyBorder="1" applyAlignment="1">
      <alignment horizontal="right" vertical="center" wrapText="1"/>
    </xf>
    <xf numFmtId="0" fontId="29" fillId="4" borderId="0" xfId="0" applyFont="1" applyFill="1"/>
    <xf numFmtId="0" fontId="0" fillId="4" borderId="1" xfId="0" applyFill="1" applyBorder="1"/>
    <xf numFmtId="0" fontId="19" fillId="3" borderId="1" xfId="0" applyFont="1" applyFill="1" applyBorder="1" applyAlignment="1">
      <alignment vertical="center" wrapText="1"/>
    </xf>
    <xf numFmtId="49" fontId="18" fillId="3" borderId="1" xfId="0" applyNumberFormat="1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6" fillId="3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164" fontId="2" fillId="3" borderId="1" xfId="1" applyFont="1" applyFill="1" applyBorder="1" applyAlignment="1">
      <alignment horizontal="right" vertical="center" wrapText="1"/>
    </xf>
    <xf numFmtId="164" fontId="16" fillId="3" borderId="1" xfId="1" applyFon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164" fontId="18" fillId="3" borderId="1" xfId="1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>
      <alignment horizontal="right" vertical="center"/>
    </xf>
    <xf numFmtId="4" fontId="7" fillId="7" borderId="0" xfId="0" applyNumberFormat="1" applyFont="1" applyFill="1" applyBorder="1" applyAlignment="1">
      <alignment horizontal="right" vertical="center"/>
    </xf>
    <xf numFmtId="4" fontId="7" fillId="7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4" fontId="18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164" fontId="7" fillId="8" borderId="1" xfId="1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vertical="center" wrapText="1"/>
    </xf>
    <xf numFmtId="49" fontId="7" fillId="8" borderId="1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horizontal="right" vertical="center"/>
    </xf>
    <xf numFmtId="4" fontId="7" fillId="8" borderId="1" xfId="0" applyNumberFormat="1" applyFont="1" applyFill="1" applyBorder="1" applyAlignment="1">
      <alignment horizontal="right" vertical="center"/>
    </xf>
    <xf numFmtId="164" fontId="15" fillId="8" borderId="1" xfId="1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8" borderId="0" xfId="0" applyFill="1"/>
    <xf numFmtId="0" fontId="1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15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2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164" fontId="7" fillId="0" borderId="1" xfId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164" fontId="7" fillId="6" borderId="0" xfId="1" applyFont="1" applyFill="1" applyBorder="1" applyAlignment="1">
      <alignment horizontal="right" vertical="center"/>
    </xf>
    <xf numFmtId="164" fontId="10" fillId="6" borderId="1" xfId="1" applyFont="1" applyFill="1" applyBorder="1" applyAlignment="1">
      <alignment horizontal="center" vertical="center" wrapText="1"/>
    </xf>
    <xf numFmtId="164" fontId="7" fillId="6" borderId="1" xfId="1" applyFont="1" applyFill="1" applyBorder="1" applyAlignment="1">
      <alignment horizontal="right" vertical="center"/>
    </xf>
    <xf numFmtId="164" fontId="11" fillId="6" borderId="1" xfId="1" applyFont="1" applyFill="1" applyBorder="1" applyAlignment="1">
      <alignment horizontal="right" vertical="center" wrapText="1"/>
    </xf>
    <xf numFmtId="164" fontId="4" fillId="6" borderId="1" xfId="1" applyFont="1" applyFill="1" applyBorder="1" applyAlignment="1">
      <alignment horizontal="right" vertical="center" wrapText="1"/>
    </xf>
    <xf numFmtId="164" fontId="18" fillId="6" borderId="1" xfId="1" applyFont="1" applyFill="1" applyBorder="1" applyAlignment="1">
      <alignment horizontal="center" vertical="center"/>
    </xf>
    <xf numFmtId="164" fontId="2" fillId="6" borderId="1" xfId="1" applyFont="1" applyFill="1" applyBorder="1" applyAlignment="1">
      <alignment horizontal="right" vertical="center" wrapText="1"/>
    </xf>
    <xf numFmtId="164" fontId="23" fillId="6" borderId="1" xfId="1" applyFont="1" applyFill="1" applyBorder="1" applyAlignment="1">
      <alignment horizontal="right" vertical="center"/>
    </xf>
    <xf numFmtId="164" fontId="28" fillId="6" borderId="1" xfId="1" applyFont="1" applyFill="1" applyBorder="1" applyAlignment="1">
      <alignment horizontal="right" vertical="center" wrapText="1"/>
    </xf>
    <xf numFmtId="164" fontId="18" fillId="6" borderId="1" xfId="1" applyFont="1" applyFill="1" applyBorder="1" applyAlignment="1">
      <alignment horizontal="right" vertical="center"/>
    </xf>
    <xf numFmtId="164" fontId="7" fillId="6" borderId="1" xfId="1" applyFont="1" applyFill="1" applyBorder="1" applyAlignment="1">
      <alignment vertical="center"/>
    </xf>
    <xf numFmtId="2" fontId="18" fillId="2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vertical="center" wrapText="1"/>
    </xf>
    <xf numFmtId="164" fontId="4" fillId="2" borderId="1" xfId="1" applyFont="1" applyFill="1" applyBorder="1" applyAlignment="1">
      <alignment horizontal="right" vertical="center" wrapText="1"/>
    </xf>
    <xf numFmtId="164" fontId="11" fillId="2" borderId="1" xfId="1" applyFont="1" applyFill="1" applyBorder="1" applyAlignment="1">
      <alignment horizontal="right" vertical="center" wrapText="1"/>
    </xf>
    <xf numFmtId="164" fontId="7" fillId="2" borderId="1" xfId="1" applyFont="1" applyFill="1" applyBorder="1" applyAlignment="1">
      <alignment vertical="center"/>
    </xf>
    <xf numFmtId="2" fontId="18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6" borderId="1" xfId="1" applyFont="1" applyFill="1" applyBorder="1" applyAlignment="1">
      <alignment horizontal="right" vertical="center" wrapText="1"/>
    </xf>
    <xf numFmtId="164" fontId="23" fillId="5" borderId="1" xfId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vertical="center" wrapText="1"/>
    </xf>
    <xf numFmtId="166" fontId="8" fillId="0" borderId="0" xfId="0" applyNumberFormat="1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horizontal="right" vertical="center"/>
    </xf>
    <xf numFmtId="164" fontId="24" fillId="0" borderId="0" xfId="1" applyFont="1" applyFill="1" applyBorder="1" applyAlignment="1">
      <alignment vertical="center" wrapText="1"/>
    </xf>
    <xf numFmtId="165" fontId="30" fillId="0" borderId="0" xfId="0" applyNumberFormat="1" applyFont="1" applyFill="1" applyBorder="1" applyAlignment="1">
      <alignment horizontal="right" vertical="center" wrapText="1"/>
    </xf>
    <xf numFmtId="164" fontId="24" fillId="0" borderId="0" xfId="1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/>
    </xf>
    <xf numFmtId="164" fontId="7" fillId="5" borderId="0" xfId="1" applyFont="1" applyFill="1" applyBorder="1" applyAlignment="1">
      <alignment horizontal="center" vertical="center" wrapText="1"/>
    </xf>
    <xf numFmtId="164" fontId="24" fillId="0" borderId="0" xfId="1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7"/>
  <sheetViews>
    <sheetView tabSelected="1" view="pageBreakPreview" topLeftCell="G1" zoomScaleNormal="100" zoomScaleSheetLayoutView="100" workbookViewId="0">
      <pane ySplit="7" topLeftCell="A47" activePane="bottomLeft" state="frozen"/>
      <selection pane="bottomLeft" activeCell="O1" sqref="O1:O1048576"/>
    </sheetView>
  </sheetViews>
  <sheetFormatPr defaultColWidth="8.88671875" defaultRowHeight="15.6" x14ac:dyDescent="0.3"/>
  <cols>
    <col min="1" max="1" width="8" style="88" customWidth="1"/>
    <col min="2" max="2" width="47.5546875" style="88" customWidth="1"/>
    <col min="3" max="3" width="16.109375" style="88" hidden="1" customWidth="1"/>
    <col min="4" max="4" width="9.5546875" style="90" hidden="1" customWidth="1"/>
    <col min="5" max="5" width="15" style="90" customWidth="1"/>
    <col min="6" max="6" width="17.6640625" style="73" customWidth="1"/>
    <col min="7" max="7" width="15.33203125" style="73" customWidth="1"/>
    <col min="8" max="8" width="14.33203125" style="155" customWidth="1"/>
    <col min="9" max="9" width="4.6640625" style="73" hidden="1" customWidth="1"/>
    <col min="10" max="10" width="14.109375" style="209" customWidth="1"/>
    <col min="11" max="12" width="15.5546875" style="59" customWidth="1"/>
    <col min="13" max="13" width="13.6640625" style="59" customWidth="1"/>
    <col min="14" max="14" width="58.109375" style="89" customWidth="1"/>
    <col min="15" max="15" width="32" style="49" customWidth="1"/>
    <col min="16" max="16384" width="8.88671875" style="49"/>
  </cols>
  <sheetData>
    <row r="1" spans="1:15" s="1" customFormat="1" ht="17.399999999999999" x14ac:dyDescent="0.3">
      <c r="A1" s="2"/>
      <c r="B1" s="2"/>
      <c r="C1" s="2"/>
      <c r="D1" s="3"/>
      <c r="E1" s="3"/>
      <c r="F1" s="237"/>
      <c r="G1" s="238"/>
      <c r="H1" s="4"/>
      <c r="I1" s="4"/>
      <c r="J1" s="239"/>
      <c r="K1" s="240"/>
      <c r="L1" s="246"/>
      <c r="M1" s="246"/>
      <c r="N1" s="241"/>
    </row>
    <row r="2" spans="1:15" s="1" customFormat="1" ht="17.399999999999999" x14ac:dyDescent="0.3">
      <c r="A2" s="2"/>
      <c r="B2" s="2"/>
      <c r="C2" s="2"/>
      <c r="D2" s="3"/>
      <c r="E2" s="3"/>
      <c r="F2" s="237"/>
      <c r="G2" s="238"/>
      <c r="H2" s="4"/>
      <c r="I2" s="4"/>
      <c r="J2" s="239"/>
      <c r="K2" s="240"/>
      <c r="L2" s="242"/>
      <c r="M2" s="242"/>
      <c r="N2" s="243" t="s">
        <v>437</v>
      </c>
    </row>
    <row r="3" spans="1:15" s="1" customFormat="1" ht="17.399999999999999" x14ac:dyDescent="0.3">
      <c r="A3" s="2"/>
      <c r="B3" s="2"/>
      <c r="C3" s="2"/>
      <c r="D3" s="3"/>
      <c r="E3" s="3"/>
      <c r="F3" s="237"/>
      <c r="G3" s="238"/>
      <c r="H3" s="4"/>
      <c r="I3" s="4"/>
      <c r="J3" s="239"/>
      <c r="K3" s="240"/>
      <c r="L3" s="242"/>
      <c r="M3" s="242"/>
      <c r="N3" s="243" t="s">
        <v>438</v>
      </c>
    </row>
    <row r="4" spans="1:15" s="1" customFormat="1" ht="17.399999999999999" x14ac:dyDescent="0.3">
      <c r="A4" s="2"/>
      <c r="B4" s="2"/>
      <c r="C4" s="2"/>
      <c r="D4" s="3"/>
      <c r="E4" s="3"/>
      <c r="F4" s="237"/>
      <c r="G4" s="238"/>
      <c r="H4" s="4"/>
      <c r="I4" s="4"/>
      <c r="J4" s="239"/>
      <c r="K4" s="240"/>
      <c r="L4" s="242"/>
      <c r="M4" s="242"/>
      <c r="N4" s="243" t="s">
        <v>439</v>
      </c>
    </row>
    <row r="5" spans="1:15" s="1" customFormat="1" ht="17.399999999999999" x14ac:dyDescent="0.3">
      <c r="A5" s="2"/>
      <c r="B5" s="2"/>
      <c r="C5" s="2"/>
      <c r="D5" s="3"/>
      <c r="E5" s="3"/>
      <c r="F5" s="237"/>
      <c r="G5" s="238"/>
      <c r="H5" s="4"/>
      <c r="I5" s="4"/>
      <c r="J5" s="239"/>
      <c r="K5" s="240"/>
      <c r="L5" s="242"/>
      <c r="M5" s="242"/>
      <c r="N5" s="241"/>
    </row>
    <row r="6" spans="1:15" s="95" customFormat="1" ht="82.95" customHeight="1" x14ac:dyDescent="0.3">
      <c r="A6" s="91"/>
      <c r="B6" s="91"/>
      <c r="C6" s="91" t="s">
        <v>0</v>
      </c>
      <c r="D6" s="92" t="s">
        <v>1</v>
      </c>
      <c r="E6" s="92" t="s">
        <v>2</v>
      </c>
      <c r="F6" s="93" t="s">
        <v>194</v>
      </c>
      <c r="G6" s="94" t="s">
        <v>5</v>
      </c>
      <c r="H6" s="156" t="s">
        <v>216</v>
      </c>
      <c r="I6" s="94" t="s">
        <v>3</v>
      </c>
      <c r="J6" s="210" t="s">
        <v>4</v>
      </c>
      <c r="K6" s="57" t="s">
        <v>177</v>
      </c>
      <c r="L6" s="57" t="s">
        <v>178</v>
      </c>
      <c r="M6" s="57" t="s">
        <v>179</v>
      </c>
      <c r="N6" s="65" t="s">
        <v>6</v>
      </c>
    </row>
    <row r="7" spans="1:15" x14ac:dyDescent="0.3">
      <c r="A7" s="96">
        <v>1</v>
      </c>
      <c r="B7" s="96" t="s">
        <v>7</v>
      </c>
      <c r="C7" s="96"/>
      <c r="D7" s="97"/>
      <c r="E7" s="97"/>
      <c r="F7" s="98">
        <f t="shared" ref="F7" si="0">SUM(F8:F45)</f>
        <v>4577326.07</v>
      </c>
      <c r="G7" s="98">
        <f t="shared" ref="G7" si="1">SUM(G8:G45)</f>
        <v>1484071.42</v>
      </c>
      <c r="H7" s="98">
        <f t="shared" ref="H7" si="2">SUM(H8:H45)</f>
        <v>240952.72999999998</v>
      </c>
      <c r="I7" s="98">
        <f t="shared" ref="I7" si="3">SUM(I8:I45)</f>
        <v>0</v>
      </c>
      <c r="J7" s="98">
        <f t="shared" ref="J7" si="4">SUM(J8:J45)</f>
        <v>1243118.69</v>
      </c>
      <c r="K7" s="98">
        <f t="shared" ref="K7" si="5">SUM(K8:K45)</f>
        <v>1638500</v>
      </c>
      <c r="L7" s="98">
        <f t="shared" ref="L7" si="6">SUM(L8:L45)</f>
        <v>278000</v>
      </c>
      <c r="M7" s="98">
        <f t="shared" ref="M7" si="7">SUM(M8:M45)</f>
        <v>1076000</v>
      </c>
      <c r="N7" s="48"/>
    </row>
    <row r="8" spans="1:15" s="39" customFormat="1" ht="31.2" x14ac:dyDescent="0.3">
      <c r="A8" s="117" t="s">
        <v>8</v>
      </c>
      <c r="B8" s="118" t="s">
        <v>9</v>
      </c>
      <c r="C8" s="119" t="s">
        <v>10</v>
      </c>
      <c r="D8" s="120" t="s">
        <v>11</v>
      </c>
      <c r="E8" s="120" t="s">
        <v>12</v>
      </c>
      <c r="F8" s="37">
        <v>456674.81</v>
      </c>
      <c r="G8" s="37">
        <v>315920.15999999997</v>
      </c>
      <c r="H8" s="116">
        <v>78980.039999999994</v>
      </c>
      <c r="I8" s="37"/>
      <c r="J8" s="211">
        <v>236940.12</v>
      </c>
      <c r="K8" s="72"/>
      <c r="L8" s="72"/>
      <c r="M8" s="121"/>
      <c r="N8" s="122" t="s">
        <v>13</v>
      </c>
    </row>
    <row r="9" spans="1:15" ht="46.8" x14ac:dyDescent="0.3">
      <c r="A9" s="40" t="s">
        <v>311</v>
      </c>
      <c r="B9" s="51" t="s">
        <v>17</v>
      </c>
      <c r="C9" s="52" t="s">
        <v>10</v>
      </c>
      <c r="D9" s="53" t="s">
        <v>11</v>
      </c>
      <c r="E9" s="53" t="s">
        <v>15</v>
      </c>
      <c r="F9" s="55">
        <v>16000</v>
      </c>
      <c r="G9" s="55"/>
      <c r="H9" s="157"/>
      <c r="I9" s="55"/>
      <c r="J9" s="211"/>
      <c r="K9" s="55">
        <v>16000</v>
      </c>
      <c r="L9" s="58"/>
      <c r="M9" s="99"/>
      <c r="N9" s="48" t="s">
        <v>191</v>
      </c>
    </row>
    <row r="10" spans="1:15" ht="31.2" x14ac:dyDescent="0.3">
      <c r="A10" s="40" t="s">
        <v>312</v>
      </c>
      <c r="B10" s="51" t="s">
        <v>19</v>
      </c>
      <c r="C10" s="52" t="s">
        <v>14</v>
      </c>
      <c r="D10" s="53" t="s">
        <v>11</v>
      </c>
      <c r="E10" s="53" t="s">
        <v>15</v>
      </c>
      <c r="F10" s="55">
        <v>6000</v>
      </c>
      <c r="G10" s="55"/>
      <c r="H10" s="157"/>
      <c r="I10" s="55"/>
      <c r="J10" s="211"/>
      <c r="K10" s="46">
        <v>6000</v>
      </c>
      <c r="L10" s="46"/>
      <c r="M10" s="47"/>
      <c r="N10" s="48" t="s">
        <v>190</v>
      </c>
    </row>
    <row r="11" spans="1:15" ht="31.2" x14ac:dyDescent="0.3">
      <c r="A11" s="40" t="s">
        <v>16</v>
      </c>
      <c r="B11" s="100" t="s">
        <v>188</v>
      </c>
      <c r="C11" s="52" t="s">
        <v>10</v>
      </c>
      <c r="D11" s="53" t="s">
        <v>11</v>
      </c>
      <c r="E11" s="53" t="s">
        <v>15</v>
      </c>
      <c r="F11" s="55">
        <v>72000</v>
      </c>
      <c r="G11" s="55"/>
      <c r="H11" s="157"/>
      <c r="I11" s="55"/>
      <c r="J11" s="211"/>
      <c r="K11" s="46"/>
      <c r="L11" s="46">
        <v>72000</v>
      </c>
      <c r="M11" s="46"/>
      <c r="N11" s="48" t="s">
        <v>189</v>
      </c>
    </row>
    <row r="12" spans="1:15" s="39" customFormat="1" ht="31.2" x14ac:dyDescent="0.3">
      <c r="A12" s="117" t="s">
        <v>313</v>
      </c>
      <c r="B12" s="118" t="s">
        <v>267</v>
      </c>
      <c r="C12" s="119" t="s">
        <v>14</v>
      </c>
      <c r="D12" s="120" t="s">
        <v>11</v>
      </c>
      <c r="E12" s="120" t="s">
        <v>15</v>
      </c>
      <c r="F12" s="37">
        <v>3000</v>
      </c>
      <c r="G12" s="37">
        <v>3000</v>
      </c>
      <c r="H12" s="157">
        <v>3000</v>
      </c>
      <c r="I12" s="37"/>
      <c r="J12" s="211"/>
      <c r="K12" s="72"/>
      <c r="L12" s="72"/>
      <c r="M12" s="72"/>
      <c r="N12" s="163" t="s">
        <v>393</v>
      </c>
    </row>
    <row r="13" spans="1:15" s="39" customFormat="1" ht="31.2" x14ac:dyDescent="0.3">
      <c r="A13" s="117" t="s">
        <v>314</v>
      </c>
      <c r="B13" s="118" t="s">
        <v>170</v>
      </c>
      <c r="C13" s="119" t="s">
        <v>10</v>
      </c>
      <c r="D13" s="120" t="s">
        <v>11</v>
      </c>
      <c r="E13" s="120" t="s">
        <v>15</v>
      </c>
      <c r="F13" s="37">
        <v>100000</v>
      </c>
      <c r="G13" s="37">
        <v>100000</v>
      </c>
      <c r="H13" s="157">
        <v>15000</v>
      </c>
      <c r="I13" s="37"/>
      <c r="J13" s="211">
        <v>85000</v>
      </c>
      <c r="K13" s="72"/>
      <c r="L13" s="72"/>
      <c r="M13" s="137"/>
      <c r="N13" s="163" t="s">
        <v>393</v>
      </c>
      <c r="O13" s="124"/>
    </row>
    <row r="14" spans="1:15" s="188" customFormat="1" ht="46.8" x14ac:dyDescent="0.3">
      <c r="A14" s="184" t="s">
        <v>18</v>
      </c>
      <c r="B14" s="185" t="s">
        <v>23</v>
      </c>
      <c r="C14" s="165" t="s">
        <v>14</v>
      </c>
      <c r="D14" s="166" t="s">
        <v>11</v>
      </c>
      <c r="E14" s="166" t="s">
        <v>15</v>
      </c>
      <c r="F14" s="168">
        <v>3000</v>
      </c>
      <c r="G14" s="168">
        <v>3000</v>
      </c>
      <c r="H14" s="157">
        <v>3000</v>
      </c>
      <c r="I14" s="168"/>
      <c r="J14" s="211"/>
      <c r="K14" s="169"/>
      <c r="L14" s="169"/>
      <c r="M14" s="186"/>
      <c r="N14" s="187" t="s">
        <v>394</v>
      </c>
    </row>
    <row r="15" spans="1:15" s="188" customFormat="1" ht="46.8" x14ac:dyDescent="0.3">
      <c r="A15" s="189" t="s">
        <v>20</v>
      </c>
      <c r="B15" s="185" t="s">
        <v>24</v>
      </c>
      <c r="C15" s="165" t="s">
        <v>10</v>
      </c>
      <c r="D15" s="166" t="s">
        <v>11</v>
      </c>
      <c r="E15" s="166" t="s">
        <v>15</v>
      </c>
      <c r="F15" s="168">
        <v>75000</v>
      </c>
      <c r="G15" s="168">
        <v>75000</v>
      </c>
      <c r="H15" s="157">
        <v>11250</v>
      </c>
      <c r="I15" s="168"/>
      <c r="J15" s="211">
        <v>63750</v>
      </c>
      <c r="K15" s="169"/>
      <c r="L15" s="169"/>
      <c r="M15" s="186"/>
      <c r="N15" s="187" t="s">
        <v>394</v>
      </c>
    </row>
    <row r="16" spans="1:15" ht="46.8" x14ac:dyDescent="0.3">
      <c r="A16" s="64" t="s">
        <v>315</v>
      </c>
      <c r="B16" s="51" t="s">
        <v>28</v>
      </c>
      <c r="C16" s="52" t="s">
        <v>14</v>
      </c>
      <c r="D16" s="53" t="s">
        <v>11</v>
      </c>
      <c r="E16" s="53" t="s">
        <v>15</v>
      </c>
      <c r="F16" s="55">
        <v>46000</v>
      </c>
      <c r="G16" s="55"/>
      <c r="H16" s="157"/>
      <c r="I16" s="55"/>
      <c r="J16" s="211"/>
      <c r="K16" s="55">
        <v>46000</v>
      </c>
      <c r="L16" s="58"/>
      <c r="M16" s="46">
        <v>46000</v>
      </c>
      <c r="N16" s="65" t="s">
        <v>29</v>
      </c>
    </row>
    <row r="17" spans="1:14" s="14" customFormat="1" ht="31.2" x14ac:dyDescent="0.3">
      <c r="A17" s="7" t="s">
        <v>316</v>
      </c>
      <c r="B17" s="17" t="s">
        <v>158</v>
      </c>
      <c r="C17" s="9" t="s">
        <v>14</v>
      </c>
      <c r="D17" s="10" t="s">
        <v>11</v>
      </c>
      <c r="E17" s="10" t="s">
        <v>12</v>
      </c>
      <c r="F17" s="11">
        <v>12000</v>
      </c>
      <c r="G17" s="11">
        <v>12000</v>
      </c>
      <c r="H17" s="157">
        <v>12000</v>
      </c>
      <c r="I17" s="11"/>
      <c r="J17" s="211"/>
      <c r="K17" s="13"/>
      <c r="L17" s="13"/>
      <c r="M17" s="15"/>
      <c r="N17" s="142" t="s">
        <v>395</v>
      </c>
    </row>
    <row r="18" spans="1:14" s="14" customFormat="1" ht="31.2" x14ac:dyDescent="0.3">
      <c r="A18" s="16" t="s">
        <v>317</v>
      </c>
      <c r="B18" s="17" t="s">
        <v>172</v>
      </c>
      <c r="C18" s="9" t="s">
        <v>10</v>
      </c>
      <c r="D18" s="10" t="s">
        <v>11</v>
      </c>
      <c r="E18" s="10" t="s">
        <v>12</v>
      </c>
      <c r="F18" s="11">
        <v>500000</v>
      </c>
      <c r="G18" s="11">
        <v>400000</v>
      </c>
      <c r="H18" s="157"/>
      <c r="I18" s="11"/>
      <c r="J18" s="211">
        <v>400000</v>
      </c>
      <c r="K18" s="13"/>
      <c r="L18" s="13"/>
      <c r="M18" s="13"/>
      <c r="N18" s="142" t="s">
        <v>395</v>
      </c>
    </row>
    <row r="19" spans="1:14" ht="33" customHeight="1" x14ac:dyDescent="0.3">
      <c r="A19" s="66" t="s">
        <v>21</v>
      </c>
      <c r="B19" s="51" t="s">
        <v>35</v>
      </c>
      <c r="C19" s="52" t="s">
        <v>14</v>
      </c>
      <c r="D19" s="53" t="s">
        <v>11</v>
      </c>
      <c r="E19" s="53" t="s">
        <v>12</v>
      </c>
      <c r="F19" s="55"/>
      <c r="G19" s="55"/>
      <c r="H19" s="157"/>
      <c r="I19" s="55"/>
      <c r="J19" s="211"/>
      <c r="K19" s="46"/>
      <c r="L19" s="46">
        <v>6000</v>
      </c>
      <c r="M19" s="47">
        <v>6000</v>
      </c>
      <c r="N19" s="102" t="s">
        <v>37</v>
      </c>
    </row>
    <row r="20" spans="1:14" ht="31.2" x14ac:dyDescent="0.3">
      <c r="A20" s="64" t="s">
        <v>22</v>
      </c>
      <c r="B20" s="51" t="s">
        <v>36</v>
      </c>
      <c r="C20" s="52" t="s">
        <v>10</v>
      </c>
      <c r="D20" s="53" t="s">
        <v>11</v>
      </c>
      <c r="E20" s="53" t="s">
        <v>12</v>
      </c>
      <c r="F20" s="55"/>
      <c r="G20" s="55"/>
      <c r="H20" s="157"/>
      <c r="I20" s="55"/>
      <c r="J20" s="211"/>
      <c r="K20" s="46"/>
      <c r="L20" s="46"/>
      <c r="M20" s="47">
        <v>70000</v>
      </c>
      <c r="N20" s="65" t="s">
        <v>37</v>
      </c>
    </row>
    <row r="21" spans="1:14" ht="31.2" x14ac:dyDescent="0.3">
      <c r="A21" s="66" t="s">
        <v>425</v>
      </c>
      <c r="B21" s="51" t="s">
        <v>39</v>
      </c>
      <c r="C21" s="52" t="s">
        <v>31</v>
      </c>
      <c r="D21" s="53" t="s">
        <v>11</v>
      </c>
      <c r="E21" s="53" t="s">
        <v>12</v>
      </c>
      <c r="F21" s="55">
        <v>70000</v>
      </c>
      <c r="G21" s="55"/>
      <c r="H21" s="157"/>
      <c r="I21" s="55"/>
      <c r="J21" s="211"/>
      <c r="K21" s="46">
        <v>10000</v>
      </c>
      <c r="L21" s="46"/>
      <c r="M21" s="46">
        <v>60000</v>
      </c>
      <c r="N21" s="65" t="s">
        <v>40</v>
      </c>
    </row>
    <row r="22" spans="1:14" ht="46.8" x14ac:dyDescent="0.3">
      <c r="A22" s="232" t="s">
        <v>426</v>
      </c>
      <c r="B22" s="233" t="s">
        <v>428</v>
      </c>
      <c r="C22" s="224"/>
      <c r="D22" s="225"/>
      <c r="E22" s="225" t="s">
        <v>12</v>
      </c>
      <c r="F22" s="227">
        <v>40000</v>
      </c>
      <c r="G22" s="227"/>
      <c r="H22" s="157"/>
      <c r="I22" s="55"/>
      <c r="J22" s="211"/>
      <c r="K22" s="204">
        <v>40000</v>
      </c>
      <c r="L22" s="204"/>
      <c r="M22" s="204"/>
      <c r="N22" s="234" t="s">
        <v>427</v>
      </c>
    </row>
    <row r="23" spans="1:14" ht="31.2" x14ac:dyDescent="0.3">
      <c r="A23" s="64" t="s">
        <v>318</v>
      </c>
      <c r="B23" s="51" t="s">
        <v>180</v>
      </c>
      <c r="C23" s="52"/>
      <c r="D23" s="53"/>
      <c r="E23" s="53" t="s">
        <v>32</v>
      </c>
      <c r="F23" s="55">
        <v>150000</v>
      </c>
      <c r="G23" s="55"/>
      <c r="H23" s="157"/>
      <c r="I23" s="55"/>
      <c r="J23" s="211"/>
      <c r="K23" s="46">
        <v>150000</v>
      </c>
      <c r="L23" s="46"/>
      <c r="M23" s="47"/>
      <c r="N23" s="65" t="s">
        <v>268</v>
      </c>
    </row>
    <row r="24" spans="1:14" s="14" customFormat="1" ht="31.2" x14ac:dyDescent="0.3">
      <c r="A24" s="16" t="s">
        <v>319</v>
      </c>
      <c r="B24" s="8" t="s">
        <v>182</v>
      </c>
      <c r="C24" s="9" t="s">
        <v>31</v>
      </c>
      <c r="D24" s="10" t="s">
        <v>43</v>
      </c>
      <c r="E24" s="10" t="s">
        <v>12</v>
      </c>
      <c r="F24" s="11">
        <v>190000</v>
      </c>
      <c r="G24" s="11">
        <v>190000</v>
      </c>
      <c r="H24" s="157">
        <f>G24*0.15</f>
        <v>28500</v>
      </c>
      <c r="I24" s="11"/>
      <c r="J24" s="211">
        <f>G24*0.85</f>
        <v>161500</v>
      </c>
      <c r="K24" s="13"/>
      <c r="L24" s="13"/>
      <c r="M24" s="15"/>
      <c r="N24" s="142" t="s">
        <v>396</v>
      </c>
    </row>
    <row r="25" spans="1:14" ht="31.2" x14ac:dyDescent="0.3">
      <c r="A25" s="64" t="s">
        <v>26</v>
      </c>
      <c r="B25" s="51" t="s">
        <v>55</v>
      </c>
      <c r="C25" s="52" t="s">
        <v>14</v>
      </c>
      <c r="D25" s="53" t="s">
        <v>11</v>
      </c>
      <c r="E25" s="53" t="s">
        <v>12</v>
      </c>
      <c r="F25" s="55">
        <v>8000</v>
      </c>
      <c r="G25" s="55"/>
      <c r="H25" s="157"/>
      <c r="I25" s="55"/>
      <c r="J25" s="211"/>
      <c r="K25" s="46">
        <v>8000</v>
      </c>
      <c r="L25" s="46"/>
      <c r="M25" s="47"/>
      <c r="N25" s="142" t="s">
        <v>397</v>
      </c>
    </row>
    <row r="26" spans="1:14" ht="31.2" x14ac:dyDescent="0.3">
      <c r="A26" s="66" t="s">
        <v>27</v>
      </c>
      <c r="B26" s="75" t="s">
        <v>392</v>
      </c>
      <c r="C26" s="52" t="s">
        <v>10</v>
      </c>
      <c r="D26" s="53" t="s">
        <v>11</v>
      </c>
      <c r="E26" s="53" t="s">
        <v>12</v>
      </c>
      <c r="F26" s="55">
        <v>315000</v>
      </c>
      <c r="G26" s="55"/>
      <c r="H26" s="157"/>
      <c r="I26" s="55"/>
      <c r="J26" s="211"/>
      <c r="K26" s="55">
        <v>315000</v>
      </c>
      <c r="L26" s="55"/>
      <c r="M26" s="47"/>
      <c r="N26" s="142" t="s">
        <v>397</v>
      </c>
    </row>
    <row r="27" spans="1:14" s="39" customFormat="1" ht="31.2" x14ac:dyDescent="0.3">
      <c r="A27" s="35" t="s">
        <v>30</v>
      </c>
      <c r="B27" s="118" t="s">
        <v>59</v>
      </c>
      <c r="C27" s="119" t="s">
        <v>10</v>
      </c>
      <c r="D27" s="120" t="s">
        <v>11</v>
      </c>
      <c r="E27" s="120" t="s">
        <v>15</v>
      </c>
      <c r="F27" s="37">
        <v>295151.26</v>
      </c>
      <c r="G27" s="37">
        <v>295151.26</v>
      </c>
      <c r="H27" s="157">
        <v>44272.69</v>
      </c>
      <c r="I27" s="37"/>
      <c r="J27" s="211">
        <v>250878.57</v>
      </c>
      <c r="K27" s="72"/>
      <c r="L27" s="72"/>
      <c r="M27" s="121"/>
      <c r="N27" s="123" t="s">
        <v>60</v>
      </c>
    </row>
    <row r="28" spans="1:14" ht="31.2" x14ac:dyDescent="0.3">
      <c r="A28" s="66" t="s">
        <v>436</v>
      </c>
      <c r="B28" s="200" t="s">
        <v>435</v>
      </c>
      <c r="C28" s="52" t="s">
        <v>10</v>
      </c>
      <c r="D28" s="53" t="s">
        <v>11</v>
      </c>
      <c r="E28" s="53" t="s">
        <v>15</v>
      </c>
      <c r="F28" s="55">
        <v>12000</v>
      </c>
      <c r="G28" s="55">
        <v>12000</v>
      </c>
      <c r="H28" s="157">
        <v>12000</v>
      </c>
      <c r="I28" s="55"/>
      <c r="J28" s="211"/>
      <c r="K28" s="169">
        <f>F28</f>
        <v>12000</v>
      </c>
      <c r="L28" s="46"/>
      <c r="M28" s="47"/>
      <c r="N28" s="102" t="s">
        <v>398</v>
      </c>
    </row>
    <row r="29" spans="1:14" x14ac:dyDescent="0.3">
      <c r="A29" s="66" t="s">
        <v>430</v>
      </c>
      <c r="B29" s="185" t="s">
        <v>61</v>
      </c>
      <c r="C29" s="52"/>
      <c r="D29" s="53"/>
      <c r="E29" s="53"/>
      <c r="F29" s="55">
        <v>400000</v>
      </c>
      <c r="G29" s="55"/>
      <c r="H29" s="157"/>
      <c r="I29" s="55"/>
      <c r="J29" s="211"/>
      <c r="K29" s="169">
        <v>200000</v>
      </c>
      <c r="L29" s="46">
        <v>200000</v>
      </c>
      <c r="M29" s="47"/>
      <c r="N29" s="102"/>
    </row>
    <row r="30" spans="1:14" ht="46.8" x14ac:dyDescent="0.3">
      <c r="A30" s="66" t="s">
        <v>33</v>
      </c>
      <c r="B30" s="67" t="s">
        <v>169</v>
      </c>
      <c r="C30" s="68" t="s">
        <v>10</v>
      </c>
      <c r="D30" s="69" t="s">
        <v>11</v>
      </c>
      <c r="E30" s="69" t="s">
        <v>15</v>
      </c>
      <c r="F30" s="70">
        <v>302500</v>
      </c>
      <c r="G30" s="55"/>
      <c r="H30" s="157"/>
      <c r="I30" s="55"/>
      <c r="J30" s="211"/>
      <c r="K30" s="46">
        <v>302500</v>
      </c>
      <c r="L30" s="46"/>
      <c r="M30" s="70"/>
      <c r="N30" s="56" t="s">
        <v>174</v>
      </c>
    </row>
    <row r="31" spans="1:14" s="14" customFormat="1" ht="31.2" x14ac:dyDescent="0.3">
      <c r="A31" s="16" t="s">
        <v>34</v>
      </c>
      <c r="B31" s="17" t="s">
        <v>173</v>
      </c>
      <c r="C31" s="138" t="s">
        <v>14</v>
      </c>
      <c r="D31" s="139" t="s">
        <v>11</v>
      </c>
      <c r="E31" s="139" t="s">
        <v>12</v>
      </c>
      <c r="F31" s="140">
        <v>10000</v>
      </c>
      <c r="G31" s="11">
        <v>10000</v>
      </c>
      <c r="H31" s="157">
        <v>10000</v>
      </c>
      <c r="I31" s="11"/>
      <c r="J31" s="211"/>
      <c r="K31" s="13"/>
      <c r="L31" s="13"/>
      <c r="M31" s="140"/>
      <c r="N31" s="18" t="s">
        <v>270</v>
      </c>
    </row>
    <row r="32" spans="1:14" ht="31.2" x14ac:dyDescent="0.3">
      <c r="A32" s="66" t="s">
        <v>320</v>
      </c>
      <c r="B32" s="67" t="s">
        <v>269</v>
      </c>
      <c r="C32" s="68"/>
      <c r="D32" s="69"/>
      <c r="E32" s="69" t="s">
        <v>12</v>
      </c>
      <c r="F32" s="70">
        <v>450000</v>
      </c>
      <c r="G32" s="55"/>
      <c r="H32" s="157"/>
      <c r="I32" s="55"/>
      <c r="J32" s="211"/>
      <c r="K32" s="46">
        <f>F32</f>
        <v>450000</v>
      </c>
      <c r="L32" s="46"/>
      <c r="M32" s="70"/>
      <c r="N32" s="56" t="s">
        <v>270</v>
      </c>
    </row>
    <row r="33" spans="1:15" ht="31.2" x14ac:dyDescent="0.3">
      <c r="A33" s="66" t="s">
        <v>321</v>
      </c>
      <c r="B33" s="67" t="s">
        <v>184</v>
      </c>
      <c r="C33" s="68"/>
      <c r="D33" s="69"/>
      <c r="E33" s="69" t="s">
        <v>12</v>
      </c>
      <c r="F33" s="70">
        <v>422000</v>
      </c>
      <c r="G33" s="55"/>
      <c r="H33" s="157"/>
      <c r="I33" s="55"/>
      <c r="J33" s="211"/>
      <c r="K33" s="46">
        <v>22000</v>
      </c>
      <c r="L33" s="46"/>
      <c r="M33" s="70">
        <v>400000</v>
      </c>
      <c r="N33" s="56" t="s">
        <v>217</v>
      </c>
    </row>
    <row r="34" spans="1:15" x14ac:dyDescent="0.3">
      <c r="A34" s="35" t="s">
        <v>38</v>
      </c>
      <c r="B34" s="170" t="s">
        <v>183</v>
      </c>
      <c r="C34" s="171"/>
      <c r="D34" s="36"/>
      <c r="E34" s="36"/>
      <c r="F34" s="172">
        <v>15000</v>
      </c>
      <c r="G34" s="37">
        <v>15000</v>
      </c>
      <c r="H34" s="157">
        <v>15000</v>
      </c>
      <c r="I34" s="37"/>
      <c r="J34" s="211"/>
      <c r="K34" s="72"/>
      <c r="L34" s="72"/>
      <c r="M34" s="172"/>
      <c r="N34" s="38" t="s">
        <v>399</v>
      </c>
    </row>
    <row r="35" spans="1:15" ht="46.8" x14ac:dyDescent="0.3">
      <c r="A35" s="64" t="s">
        <v>41</v>
      </c>
      <c r="B35" s="51" t="s">
        <v>271</v>
      </c>
      <c r="C35" s="52" t="s">
        <v>14</v>
      </c>
      <c r="D35" s="53" t="s">
        <v>11</v>
      </c>
      <c r="E35" s="53" t="s">
        <v>15</v>
      </c>
      <c r="F35" s="55">
        <v>16000</v>
      </c>
      <c r="G35" s="55"/>
      <c r="H35" s="157"/>
      <c r="I35" s="55"/>
      <c r="J35" s="211"/>
      <c r="K35" s="46">
        <v>16000</v>
      </c>
      <c r="L35" s="46"/>
      <c r="M35" s="46"/>
      <c r="N35" s="65" t="s">
        <v>25</v>
      </c>
    </row>
    <row r="36" spans="1:15" ht="46.8" x14ac:dyDescent="0.3">
      <c r="A36" s="194" t="s">
        <v>45</v>
      </c>
      <c r="B36" s="185" t="s">
        <v>404</v>
      </c>
      <c r="C36" s="165" t="s">
        <v>31</v>
      </c>
      <c r="D36" s="166" t="s">
        <v>11</v>
      </c>
      <c r="E36" s="166" t="s">
        <v>15</v>
      </c>
      <c r="F36" s="168">
        <v>30000</v>
      </c>
      <c r="G36" s="168">
        <v>30000</v>
      </c>
      <c r="H36" s="157">
        <v>4500</v>
      </c>
      <c r="I36" s="55"/>
      <c r="J36" s="211">
        <v>25500</v>
      </c>
      <c r="K36" s="169"/>
      <c r="L36" s="169"/>
      <c r="M36" s="169"/>
      <c r="N36" s="195" t="s">
        <v>396</v>
      </c>
    </row>
    <row r="37" spans="1:15" ht="31.2" x14ac:dyDescent="0.3">
      <c r="A37" s="66" t="s">
        <v>48</v>
      </c>
      <c r="B37" s="101" t="s">
        <v>181</v>
      </c>
      <c r="C37" s="52" t="s">
        <v>31</v>
      </c>
      <c r="D37" s="53" t="s">
        <v>43</v>
      </c>
      <c r="E37" s="53" t="s">
        <v>12</v>
      </c>
      <c r="F37" s="55">
        <v>25000</v>
      </c>
      <c r="G37" s="55"/>
      <c r="H37" s="157"/>
      <c r="I37" s="55"/>
      <c r="J37" s="211"/>
      <c r="K37" s="46">
        <v>25000</v>
      </c>
      <c r="L37" s="46"/>
      <c r="M37" s="47"/>
      <c r="N37" s="164" t="s">
        <v>396</v>
      </c>
    </row>
    <row r="38" spans="1:15" x14ac:dyDescent="0.3">
      <c r="A38" s="64" t="s">
        <v>49</v>
      </c>
      <c r="B38" s="51" t="s">
        <v>51</v>
      </c>
      <c r="C38" s="52" t="s">
        <v>31</v>
      </c>
      <c r="D38" s="53" t="s">
        <v>43</v>
      </c>
      <c r="E38" s="53" t="s">
        <v>12</v>
      </c>
      <c r="F38" s="55">
        <v>20000</v>
      </c>
      <c r="G38" s="55"/>
      <c r="H38" s="157"/>
      <c r="I38" s="55"/>
      <c r="J38" s="211"/>
      <c r="K38" s="46">
        <v>20000</v>
      </c>
      <c r="L38" s="46"/>
      <c r="M38" s="46"/>
      <c r="N38" s="65" t="s">
        <v>52</v>
      </c>
    </row>
    <row r="39" spans="1:15" ht="31.2" x14ac:dyDescent="0.3">
      <c r="A39" s="220" t="s">
        <v>50</v>
      </c>
      <c r="B39" s="185" t="s">
        <v>171</v>
      </c>
      <c r="C39" s="165" t="s">
        <v>31</v>
      </c>
      <c r="D39" s="166" t="s">
        <v>11</v>
      </c>
      <c r="E39" s="166" t="s">
        <v>32</v>
      </c>
      <c r="F39" s="168">
        <v>23000</v>
      </c>
      <c r="G39" s="168">
        <v>23000</v>
      </c>
      <c r="H39" s="157">
        <v>3450</v>
      </c>
      <c r="I39" s="55"/>
      <c r="J39" s="211">
        <v>19550</v>
      </c>
      <c r="K39" s="169"/>
      <c r="L39" s="169"/>
      <c r="M39" s="169"/>
      <c r="N39" s="195" t="s">
        <v>396</v>
      </c>
      <c r="O39" s="103"/>
    </row>
    <row r="40" spans="1:15" ht="31.2" x14ac:dyDescent="0.3">
      <c r="A40" s="66" t="s">
        <v>53</v>
      </c>
      <c r="B40" s="51" t="s">
        <v>42</v>
      </c>
      <c r="C40" s="52" t="s">
        <v>31</v>
      </c>
      <c r="D40" s="53" t="s">
        <v>43</v>
      </c>
      <c r="E40" s="53" t="s">
        <v>32</v>
      </c>
      <c r="F40" s="55">
        <v>32000</v>
      </c>
      <c r="G40" s="55"/>
      <c r="H40" s="157"/>
      <c r="I40" s="55"/>
      <c r="J40" s="211"/>
      <c r="K40" s="46"/>
      <c r="L40" s="46"/>
      <c r="M40" s="47">
        <v>32000</v>
      </c>
      <c r="N40" s="65" t="s">
        <v>44</v>
      </c>
    </row>
    <row r="41" spans="1:15" ht="31.2" x14ac:dyDescent="0.3">
      <c r="A41" s="64" t="s">
        <v>322</v>
      </c>
      <c r="B41" s="51" t="s">
        <v>46</v>
      </c>
      <c r="C41" s="52" t="s">
        <v>31</v>
      </c>
      <c r="D41" s="53" t="s">
        <v>43</v>
      </c>
      <c r="E41" s="53" t="s">
        <v>32</v>
      </c>
      <c r="F41" s="55">
        <v>43000</v>
      </c>
      <c r="G41" s="55"/>
      <c r="H41" s="157"/>
      <c r="I41" s="55"/>
      <c r="J41" s="211"/>
      <c r="K41" s="46"/>
      <c r="L41" s="46"/>
      <c r="M41" s="47">
        <f>F41</f>
        <v>43000</v>
      </c>
      <c r="N41" s="65" t="s">
        <v>47</v>
      </c>
    </row>
    <row r="42" spans="1:15" ht="31.2" x14ac:dyDescent="0.3">
      <c r="A42" s="66" t="s">
        <v>54</v>
      </c>
      <c r="B42" s="67" t="s">
        <v>400</v>
      </c>
      <c r="C42" s="52" t="s">
        <v>14</v>
      </c>
      <c r="D42" s="53" t="s">
        <v>11</v>
      </c>
      <c r="E42" s="53" t="s">
        <v>32</v>
      </c>
      <c r="F42" s="55">
        <v>4000</v>
      </c>
      <c r="G42" s="55"/>
      <c r="H42" s="157"/>
      <c r="I42" s="55"/>
      <c r="J42" s="211"/>
      <c r="K42" s="46"/>
      <c r="L42" s="46"/>
      <c r="M42" s="47">
        <f t="shared" ref="M42:M45" si="8">F42</f>
        <v>4000</v>
      </c>
      <c r="N42" s="164" t="s">
        <v>396</v>
      </c>
    </row>
    <row r="43" spans="1:15" ht="31.2" x14ac:dyDescent="0.3">
      <c r="A43" s="64" t="s">
        <v>56</v>
      </c>
      <c r="B43" s="51" t="s">
        <v>149</v>
      </c>
      <c r="C43" s="52" t="s">
        <v>10</v>
      </c>
      <c r="D43" s="53" t="s">
        <v>11</v>
      </c>
      <c r="E43" s="53" t="s">
        <v>32</v>
      </c>
      <c r="F43" s="55">
        <v>150000</v>
      </c>
      <c r="G43" s="55"/>
      <c r="H43" s="157"/>
      <c r="I43" s="55"/>
      <c r="J43" s="211"/>
      <c r="K43" s="46"/>
      <c r="L43" s="46"/>
      <c r="M43" s="47">
        <f t="shared" si="8"/>
        <v>150000</v>
      </c>
      <c r="N43" s="65" t="s">
        <v>57</v>
      </c>
    </row>
    <row r="44" spans="1:15" ht="31.2" x14ac:dyDescent="0.3">
      <c r="A44" s="66" t="s">
        <v>58</v>
      </c>
      <c r="B44" s="51" t="s">
        <v>150</v>
      </c>
      <c r="C44" s="52" t="s">
        <v>31</v>
      </c>
      <c r="D44" s="53" t="s">
        <v>11</v>
      </c>
      <c r="E44" s="53" t="s">
        <v>32</v>
      </c>
      <c r="F44" s="55">
        <v>15000</v>
      </c>
      <c r="G44" s="55"/>
      <c r="H44" s="157"/>
      <c r="I44" s="55"/>
      <c r="J44" s="211"/>
      <c r="K44" s="46"/>
      <c r="L44" s="46"/>
      <c r="M44" s="47">
        <f t="shared" si="8"/>
        <v>15000</v>
      </c>
      <c r="N44" s="65" t="s">
        <v>152</v>
      </c>
    </row>
    <row r="45" spans="1:15" ht="31.2" x14ac:dyDescent="0.3">
      <c r="A45" s="66" t="s">
        <v>323</v>
      </c>
      <c r="B45" s="104" t="s">
        <v>151</v>
      </c>
      <c r="C45" s="52" t="s">
        <v>31</v>
      </c>
      <c r="D45" s="53" t="s">
        <v>11</v>
      </c>
      <c r="E45" s="53" t="s">
        <v>32</v>
      </c>
      <c r="F45" s="55">
        <v>250000</v>
      </c>
      <c r="G45" s="55"/>
      <c r="H45" s="157"/>
      <c r="I45" s="55"/>
      <c r="J45" s="211"/>
      <c r="K45" s="46"/>
      <c r="L45" s="46"/>
      <c r="M45" s="47">
        <f t="shared" si="8"/>
        <v>250000</v>
      </c>
      <c r="N45" s="65" t="s">
        <v>152</v>
      </c>
    </row>
    <row r="46" spans="1:15" x14ac:dyDescent="0.3">
      <c r="A46" s="96">
        <v>2</v>
      </c>
      <c r="B46" s="105" t="s">
        <v>62</v>
      </c>
      <c r="C46" s="106"/>
      <c r="D46" s="107"/>
      <c r="E46" s="107"/>
      <c r="F46" s="79">
        <f>SUM(F47:F54)</f>
        <v>6738225.0800000001</v>
      </c>
      <c r="G46" s="79">
        <f t="shared" ref="G46:M46" si="9">SUM(G47:G54)</f>
        <v>414044.38</v>
      </c>
      <c r="H46" s="79">
        <f t="shared" si="9"/>
        <v>305244.38</v>
      </c>
      <c r="I46" s="79">
        <f t="shared" si="9"/>
        <v>22200</v>
      </c>
      <c r="J46" s="79">
        <f t="shared" si="9"/>
        <v>108800</v>
      </c>
      <c r="K46" s="79">
        <f t="shared" si="9"/>
        <v>486044.38</v>
      </c>
      <c r="L46" s="79">
        <f t="shared" si="9"/>
        <v>440000</v>
      </c>
      <c r="M46" s="79">
        <f t="shared" si="9"/>
        <v>2120000</v>
      </c>
      <c r="N46" s="48"/>
    </row>
    <row r="47" spans="1:15" s="145" customFormat="1" ht="31.2" x14ac:dyDescent="0.3">
      <c r="A47" s="141" t="s">
        <v>192</v>
      </c>
      <c r="B47" s="173" t="s">
        <v>193</v>
      </c>
      <c r="C47" s="143"/>
      <c r="D47" s="144"/>
      <c r="E47" s="144" t="s">
        <v>15</v>
      </c>
      <c r="F47" s="29">
        <v>36300</v>
      </c>
      <c r="G47" s="29"/>
      <c r="H47" s="158"/>
      <c r="I47" s="29"/>
      <c r="J47" s="213"/>
      <c r="K47" s="31"/>
      <c r="L47" s="31"/>
      <c r="M47" s="31"/>
      <c r="N47" s="18" t="s">
        <v>431</v>
      </c>
    </row>
    <row r="48" spans="1:15" s="39" customFormat="1" ht="31.2" x14ac:dyDescent="0.3">
      <c r="A48" s="117" t="s">
        <v>64</v>
      </c>
      <c r="B48" s="118" t="s">
        <v>65</v>
      </c>
      <c r="C48" s="119" t="s">
        <v>10</v>
      </c>
      <c r="D48" s="120" t="s">
        <v>63</v>
      </c>
      <c r="E48" s="120" t="s">
        <v>15</v>
      </c>
      <c r="F48" s="37">
        <v>3813925.08</v>
      </c>
      <c r="G48" s="37">
        <v>286044.38</v>
      </c>
      <c r="H48" s="116">
        <v>286044.38</v>
      </c>
      <c r="I48" s="37"/>
      <c r="J48" s="211"/>
      <c r="K48" s="72">
        <v>286044.38</v>
      </c>
      <c r="L48" s="72"/>
      <c r="M48" s="121"/>
      <c r="N48" s="125" t="s">
        <v>175</v>
      </c>
    </row>
    <row r="49" spans="1:14" ht="31.2" x14ac:dyDescent="0.3">
      <c r="A49" s="40" t="s">
        <v>66</v>
      </c>
      <c r="B49" s="51" t="s">
        <v>409</v>
      </c>
      <c r="C49" s="52" t="s">
        <v>10</v>
      </c>
      <c r="D49" s="53" t="s">
        <v>63</v>
      </c>
      <c r="E49" s="53" t="s">
        <v>12</v>
      </c>
      <c r="F49" s="54">
        <v>40000</v>
      </c>
      <c r="G49" s="55"/>
      <c r="H49" s="116"/>
      <c r="I49" s="55"/>
      <c r="J49" s="211"/>
      <c r="K49" s="46"/>
      <c r="L49" s="46">
        <v>40000</v>
      </c>
      <c r="M49" s="47"/>
      <c r="N49" s="48" t="s">
        <v>67</v>
      </c>
    </row>
    <row r="50" spans="1:14" s="14" customFormat="1" ht="62.4" x14ac:dyDescent="0.3">
      <c r="A50" s="19" t="s">
        <v>68</v>
      </c>
      <c r="B50" s="21" t="s">
        <v>69</v>
      </c>
      <c r="C50" s="22" t="s">
        <v>14</v>
      </c>
      <c r="D50" s="10" t="s">
        <v>63</v>
      </c>
      <c r="E50" s="23" t="s">
        <v>12</v>
      </c>
      <c r="F50" s="12">
        <v>68000</v>
      </c>
      <c r="G50" s="11">
        <f>F50</f>
        <v>68000</v>
      </c>
      <c r="H50" s="116">
        <v>10200</v>
      </c>
      <c r="I50" s="11">
        <v>10200</v>
      </c>
      <c r="J50" s="211">
        <v>57800</v>
      </c>
      <c r="K50" s="13"/>
      <c r="L50" s="13"/>
      <c r="M50" s="15"/>
      <c r="N50" s="20" t="s">
        <v>306</v>
      </c>
    </row>
    <row r="51" spans="1:14" ht="46.8" x14ac:dyDescent="0.3">
      <c r="A51" s="40" t="s">
        <v>70</v>
      </c>
      <c r="B51" s="41" t="s">
        <v>71</v>
      </c>
      <c r="C51" s="76" t="s">
        <v>10</v>
      </c>
      <c r="D51" s="53" t="s">
        <v>63</v>
      </c>
      <c r="E51" s="77" t="s">
        <v>12</v>
      </c>
      <c r="F51" s="54">
        <v>800000</v>
      </c>
      <c r="G51" s="55"/>
      <c r="H51" s="116"/>
      <c r="I51" s="55"/>
      <c r="J51" s="211"/>
      <c r="K51" s="46">
        <v>200000</v>
      </c>
      <c r="L51" s="46">
        <v>400000</v>
      </c>
      <c r="M51" s="47">
        <v>200000</v>
      </c>
      <c r="N51" s="48" t="s">
        <v>72</v>
      </c>
    </row>
    <row r="52" spans="1:14" s="14" customFormat="1" ht="93.6" x14ac:dyDescent="0.3">
      <c r="A52" s="19" t="s">
        <v>73</v>
      </c>
      <c r="B52" s="21" t="s">
        <v>74</v>
      </c>
      <c r="C52" s="22" t="s">
        <v>14</v>
      </c>
      <c r="D52" s="10" t="s">
        <v>63</v>
      </c>
      <c r="E52" s="23" t="s">
        <v>15</v>
      </c>
      <c r="F52" s="12">
        <v>60000</v>
      </c>
      <c r="G52" s="11">
        <v>60000</v>
      </c>
      <c r="H52" s="116">
        <v>9000</v>
      </c>
      <c r="I52" s="11">
        <v>12000</v>
      </c>
      <c r="J52" s="211">
        <v>51000</v>
      </c>
      <c r="K52" s="13"/>
      <c r="L52" s="13"/>
      <c r="M52" s="15"/>
      <c r="N52" s="24" t="s">
        <v>307</v>
      </c>
    </row>
    <row r="53" spans="1:14" ht="78" x14ac:dyDescent="0.3">
      <c r="A53" s="40" t="s">
        <v>75</v>
      </c>
      <c r="B53" s="41" t="s">
        <v>76</v>
      </c>
      <c r="C53" s="76" t="s">
        <v>10</v>
      </c>
      <c r="D53" s="53" t="s">
        <v>63</v>
      </c>
      <c r="E53" s="77" t="s">
        <v>15</v>
      </c>
      <c r="F53" s="54">
        <v>1900000</v>
      </c>
      <c r="G53" s="55"/>
      <c r="H53" s="116"/>
      <c r="I53" s="55"/>
      <c r="J53" s="211"/>
      <c r="K53" s="46"/>
      <c r="L53" s="46"/>
      <c r="M53" s="47">
        <f>F53</f>
        <v>1900000</v>
      </c>
      <c r="N53" s="48" t="s">
        <v>77</v>
      </c>
    </row>
    <row r="54" spans="1:14" ht="62.4" x14ac:dyDescent="0.3">
      <c r="A54" s="88" t="s">
        <v>78</v>
      </c>
      <c r="B54" s="41" t="s">
        <v>79</v>
      </c>
      <c r="C54" s="76" t="s">
        <v>14</v>
      </c>
      <c r="D54" s="53" t="s">
        <v>63</v>
      </c>
      <c r="E54" s="77" t="s">
        <v>12</v>
      </c>
      <c r="F54" s="54">
        <v>20000</v>
      </c>
      <c r="G54" s="55"/>
      <c r="H54" s="116"/>
      <c r="I54" s="55"/>
      <c r="J54" s="211"/>
      <c r="K54" s="46"/>
      <c r="L54" s="46"/>
      <c r="M54" s="47">
        <v>20000</v>
      </c>
      <c r="N54" s="48" t="s">
        <v>80</v>
      </c>
    </row>
    <row r="55" spans="1:14" x14ac:dyDescent="0.3">
      <c r="A55" s="96">
        <v>3</v>
      </c>
      <c r="B55" s="105" t="s">
        <v>81</v>
      </c>
      <c r="C55" s="106"/>
      <c r="D55" s="107"/>
      <c r="E55" s="107"/>
      <c r="F55" s="79">
        <f>SUM(F56:F71)</f>
        <v>4924000</v>
      </c>
      <c r="G55" s="79">
        <f t="shared" ref="G55:M55" si="10">SUM(G56:G71)</f>
        <v>62000</v>
      </c>
      <c r="H55" s="79">
        <f t="shared" si="10"/>
        <v>62000</v>
      </c>
      <c r="I55" s="79">
        <f t="shared" si="10"/>
        <v>0</v>
      </c>
      <c r="J55" s="79">
        <f t="shared" si="10"/>
        <v>0</v>
      </c>
      <c r="K55" s="79">
        <f t="shared" si="10"/>
        <v>218000</v>
      </c>
      <c r="L55" s="79">
        <f t="shared" si="10"/>
        <v>2424000</v>
      </c>
      <c r="M55" s="79">
        <f t="shared" si="10"/>
        <v>2220000</v>
      </c>
      <c r="N55" s="48"/>
    </row>
    <row r="56" spans="1:14" ht="31.2" x14ac:dyDescent="0.3">
      <c r="A56" s="40" t="s">
        <v>324</v>
      </c>
      <c r="B56" s="41" t="s">
        <v>84</v>
      </c>
      <c r="C56" s="42" t="s">
        <v>31</v>
      </c>
      <c r="D56" s="43" t="s">
        <v>82</v>
      </c>
      <c r="E56" s="43" t="s">
        <v>32</v>
      </c>
      <c r="F56" s="44">
        <v>45000</v>
      </c>
      <c r="G56" s="45"/>
      <c r="H56" s="159"/>
      <c r="I56" s="45"/>
      <c r="J56" s="211"/>
      <c r="K56" s="46"/>
      <c r="L56" s="46">
        <v>45000</v>
      </c>
      <c r="M56" s="47"/>
      <c r="N56" s="48" t="s">
        <v>85</v>
      </c>
    </row>
    <row r="57" spans="1:14" x14ac:dyDescent="0.3">
      <c r="A57" s="40" t="s">
        <v>83</v>
      </c>
      <c r="B57" s="51" t="s">
        <v>96</v>
      </c>
      <c r="C57" s="52" t="s">
        <v>10</v>
      </c>
      <c r="D57" s="53" t="s">
        <v>11</v>
      </c>
      <c r="E57" s="53" t="s">
        <v>12</v>
      </c>
      <c r="F57" s="54">
        <v>300000</v>
      </c>
      <c r="G57" s="55"/>
      <c r="H57" s="157"/>
      <c r="I57" s="55"/>
      <c r="J57" s="211"/>
      <c r="K57" s="46"/>
      <c r="L57" s="46"/>
      <c r="M57" s="46">
        <f>F57</f>
        <v>300000</v>
      </c>
      <c r="N57" s="48" t="s">
        <v>97</v>
      </c>
    </row>
    <row r="58" spans="1:14" ht="31.2" x14ac:dyDescent="0.3">
      <c r="A58" s="40" t="s">
        <v>325</v>
      </c>
      <c r="B58" s="51" t="s">
        <v>248</v>
      </c>
      <c r="C58" s="52"/>
      <c r="D58" s="53"/>
      <c r="E58" s="53" t="s">
        <v>12</v>
      </c>
      <c r="F58" s="54">
        <v>60000</v>
      </c>
      <c r="G58" s="55"/>
      <c r="H58" s="157"/>
      <c r="I58" s="55"/>
      <c r="J58" s="211"/>
      <c r="K58" s="46">
        <v>60000</v>
      </c>
      <c r="L58" s="46"/>
      <c r="M58" s="46"/>
      <c r="N58" s="48" t="s">
        <v>249</v>
      </c>
    </row>
    <row r="59" spans="1:14" s="188" customFormat="1" ht="31.2" x14ac:dyDescent="0.3">
      <c r="A59" s="190" t="s">
        <v>86</v>
      </c>
      <c r="B59" s="185" t="s">
        <v>259</v>
      </c>
      <c r="C59" s="165"/>
      <c r="D59" s="166"/>
      <c r="E59" s="166" t="s">
        <v>15</v>
      </c>
      <c r="F59" s="167">
        <v>24000</v>
      </c>
      <c r="G59" s="168">
        <v>24000</v>
      </c>
      <c r="H59" s="157">
        <v>24000</v>
      </c>
      <c r="I59" s="168"/>
      <c r="J59" s="211"/>
      <c r="K59" s="169"/>
      <c r="L59" s="169"/>
      <c r="M59" s="169"/>
      <c r="N59" s="191" t="s">
        <v>258</v>
      </c>
    </row>
    <row r="60" spans="1:14" s="188" customFormat="1" ht="31.2" x14ac:dyDescent="0.3">
      <c r="A60" s="190" t="s">
        <v>326</v>
      </c>
      <c r="B60" s="185" t="s">
        <v>405</v>
      </c>
      <c r="C60" s="165"/>
      <c r="D60" s="166"/>
      <c r="E60" s="166" t="s">
        <v>12</v>
      </c>
      <c r="F60" s="167">
        <v>10000</v>
      </c>
      <c r="G60" s="168">
        <v>10000</v>
      </c>
      <c r="H60" s="157">
        <v>10000</v>
      </c>
      <c r="I60" s="168"/>
      <c r="J60" s="211"/>
      <c r="K60" s="169"/>
      <c r="L60" s="169"/>
      <c r="M60" s="169"/>
      <c r="N60" s="191" t="s">
        <v>406</v>
      </c>
    </row>
    <row r="61" spans="1:14" s="14" customFormat="1" ht="31.2" x14ac:dyDescent="0.3">
      <c r="A61" s="19" t="s">
        <v>327</v>
      </c>
      <c r="B61" s="8" t="s">
        <v>403</v>
      </c>
      <c r="C61" s="9"/>
      <c r="D61" s="10"/>
      <c r="E61" s="10" t="s">
        <v>12</v>
      </c>
      <c r="F61" s="12">
        <v>6000</v>
      </c>
      <c r="G61" s="11">
        <v>6000</v>
      </c>
      <c r="H61" s="157">
        <v>6000</v>
      </c>
      <c r="I61" s="11"/>
      <c r="J61" s="211"/>
      <c r="K61" s="13"/>
      <c r="L61" s="13"/>
      <c r="M61" s="13"/>
      <c r="N61" s="24" t="s">
        <v>278</v>
      </c>
    </row>
    <row r="62" spans="1:14" s="14" customFormat="1" ht="31.2" x14ac:dyDescent="0.3">
      <c r="A62" s="19" t="s">
        <v>328</v>
      </c>
      <c r="B62" s="21" t="s">
        <v>218</v>
      </c>
      <c r="C62" s="146" t="s">
        <v>14</v>
      </c>
      <c r="D62" s="147" t="s">
        <v>82</v>
      </c>
      <c r="E62" s="147" t="s">
        <v>12</v>
      </c>
      <c r="F62" s="25">
        <v>978000</v>
      </c>
      <c r="G62" s="81"/>
      <c r="H62" s="159"/>
      <c r="I62" s="81"/>
      <c r="J62" s="211"/>
      <c r="K62" s="13">
        <v>68000</v>
      </c>
      <c r="L62" s="174">
        <v>910000</v>
      </c>
      <c r="M62" s="15"/>
      <c r="N62" s="24" t="s">
        <v>196</v>
      </c>
    </row>
    <row r="63" spans="1:14" s="14" customFormat="1" ht="46.8" x14ac:dyDescent="0.3">
      <c r="A63" s="19" t="s">
        <v>329</v>
      </c>
      <c r="B63" s="21" t="s">
        <v>219</v>
      </c>
      <c r="C63" s="146" t="s">
        <v>14</v>
      </c>
      <c r="D63" s="147" t="s">
        <v>82</v>
      </c>
      <c r="E63" s="147" t="s">
        <v>15</v>
      </c>
      <c r="F63" s="25">
        <v>622000</v>
      </c>
      <c r="G63" s="81"/>
      <c r="H63" s="159"/>
      <c r="I63" s="81"/>
      <c r="J63" s="211"/>
      <c r="K63" s="13">
        <v>42000</v>
      </c>
      <c r="L63" s="13">
        <v>580000</v>
      </c>
      <c r="M63" s="15"/>
      <c r="N63" s="24" t="s">
        <v>195</v>
      </c>
    </row>
    <row r="64" spans="1:14" s="14" customFormat="1" ht="31.2" x14ac:dyDescent="0.3">
      <c r="A64" s="19" t="s">
        <v>330</v>
      </c>
      <c r="B64" s="21" t="s">
        <v>220</v>
      </c>
      <c r="C64" s="146" t="s">
        <v>14</v>
      </c>
      <c r="D64" s="147" t="s">
        <v>82</v>
      </c>
      <c r="E64" s="147" t="s">
        <v>15</v>
      </c>
      <c r="F64" s="25">
        <v>1916000</v>
      </c>
      <c r="G64" s="81"/>
      <c r="H64" s="159"/>
      <c r="I64" s="81"/>
      <c r="J64" s="211"/>
      <c r="K64" s="13"/>
      <c r="L64" s="13">
        <v>96000</v>
      </c>
      <c r="M64" s="15">
        <v>1820000</v>
      </c>
      <c r="N64" s="24" t="s">
        <v>197</v>
      </c>
    </row>
    <row r="65" spans="1:14" s="14" customFormat="1" ht="46.8" x14ac:dyDescent="0.3">
      <c r="A65" s="19" t="s">
        <v>331</v>
      </c>
      <c r="B65" s="21" t="s">
        <v>221</v>
      </c>
      <c r="C65" s="146" t="s">
        <v>14</v>
      </c>
      <c r="D65" s="147" t="s">
        <v>82</v>
      </c>
      <c r="E65" s="147" t="s">
        <v>12</v>
      </c>
      <c r="F65" s="25">
        <v>48000</v>
      </c>
      <c r="G65" s="81"/>
      <c r="H65" s="159"/>
      <c r="I65" s="81"/>
      <c r="J65" s="211"/>
      <c r="K65" s="13"/>
      <c r="L65" s="13">
        <v>48000</v>
      </c>
      <c r="M65" s="15"/>
      <c r="N65" s="24" t="s">
        <v>198</v>
      </c>
    </row>
    <row r="66" spans="1:14" s="14" customFormat="1" ht="46.8" x14ac:dyDescent="0.3">
      <c r="A66" s="19" t="s">
        <v>332</v>
      </c>
      <c r="B66" s="21" t="s">
        <v>222</v>
      </c>
      <c r="C66" s="146" t="s">
        <v>14</v>
      </c>
      <c r="D66" s="147" t="s">
        <v>82</v>
      </c>
      <c r="E66" s="147" t="s">
        <v>12</v>
      </c>
      <c r="F66" s="25">
        <v>728000</v>
      </c>
      <c r="G66" s="81"/>
      <c r="H66" s="159"/>
      <c r="I66" s="81"/>
      <c r="J66" s="211"/>
      <c r="K66" s="13">
        <v>48000</v>
      </c>
      <c r="L66" s="13">
        <v>680000</v>
      </c>
      <c r="M66" s="15"/>
      <c r="N66" s="24" t="s">
        <v>198</v>
      </c>
    </row>
    <row r="67" spans="1:14" ht="31.2" x14ac:dyDescent="0.3">
      <c r="A67" s="40" t="s">
        <v>333</v>
      </c>
      <c r="B67" s="50" t="s">
        <v>223</v>
      </c>
      <c r="C67" s="42"/>
      <c r="D67" s="43"/>
      <c r="E67" s="43" t="s">
        <v>15</v>
      </c>
      <c r="F67" s="44">
        <v>50000</v>
      </c>
      <c r="G67" s="45"/>
      <c r="H67" s="159"/>
      <c r="I67" s="45"/>
      <c r="J67" s="211"/>
      <c r="K67" s="46"/>
      <c r="L67" s="46"/>
      <c r="M67" s="47">
        <v>50000</v>
      </c>
      <c r="N67" s="48" t="s">
        <v>199</v>
      </c>
    </row>
    <row r="68" spans="1:14" ht="31.2" x14ac:dyDescent="0.3">
      <c r="A68" s="40" t="s">
        <v>334</v>
      </c>
      <c r="B68" s="41" t="s">
        <v>224</v>
      </c>
      <c r="C68" s="42" t="s">
        <v>14</v>
      </c>
      <c r="D68" s="43" t="s">
        <v>82</v>
      </c>
      <c r="E68" s="43" t="s">
        <v>12</v>
      </c>
      <c r="F68" s="44">
        <v>50000</v>
      </c>
      <c r="G68" s="45"/>
      <c r="H68" s="159"/>
      <c r="I68" s="45"/>
      <c r="J68" s="211"/>
      <c r="K68" s="46"/>
      <c r="L68" s="46"/>
      <c r="M68" s="47">
        <v>50000</v>
      </c>
      <c r="N68" s="48" t="s">
        <v>199</v>
      </c>
    </row>
    <row r="69" spans="1:14" ht="31.2" x14ac:dyDescent="0.3">
      <c r="A69" s="40" t="s">
        <v>335</v>
      </c>
      <c r="B69" s="41" t="s">
        <v>411</v>
      </c>
      <c r="C69" s="42"/>
      <c r="D69" s="43"/>
      <c r="E69" s="43" t="s">
        <v>32</v>
      </c>
      <c r="F69" s="44">
        <v>65000</v>
      </c>
      <c r="G69" s="45"/>
      <c r="H69" s="159"/>
      <c r="I69" s="45"/>
      <c r="J69" s="211"/>
      <c r="K69" s="46"/>
      <c r="L69" s="46">
        <v>65000</v>
      </c>
      <c r="M69" s="47"/>
      <c r="N69" s="48" t="s">
        <v>260</v>
      </c>
    </row>
    <row r="70" spans="1:14" ht="31.2" x14ac:dyDescent="0.3">
      <c r="A70" s="190" t="s">
        <v>410</v>
      </c>
      <c r="B70" s="196" t="s">
        <v>413</v>
      </c>
      <c r="C70" s="197"/>
      <c r="D70" s="198"/>
      <c r="E70" s="198" t="s">
        <v>32</v>
      </c>
      <c r="F70" s="199">
        <v>10000</v>
      </c>
      <c r="G70" s="199">
        <v>10000</v>
      </c>
      <c r="H70" s="221">
        <v>10000</v>
      </c>
      <c r="I70" s="45"/>
      <c r="J70" s="211"/>
      <c r="K70" s="169"/>
      <c r="L70" s="169"/>
      <c r="M70" s="186"/>
      <c r="N70" s="191" t="s">
        <v>415</v>
      </c>
    </row>
    <row r="71" spans="1:14" ht="31.2" x14ac:dyDescent="0.3">
      <c r="A71" s="190" t="s">
        <v>412</v>
      </c>
      <c r="B71" s="196" t="s">
        <v>414</v>
      </c>
      <c r="C71" s="197"/>
      <c r="D71" s="198"/>
      <c r="E71" s="198" t="s">
        <v>32</v>
      </c>
      <c r="F71" s="199">
        <v>12000</v>
      </c>
      <c r="G71" s="199">
        <v>12000</v>
      </c>
      <c r="H71" s="221">
        <v>12000</v>
      </c>
      <c r="I71" s="45"/>
      <c r="J71" s="211"/>
      <c r="K71" s="169"/>
      <c r="L71" s="169"/>
      <c r="M71" s="186"/>
      <c r="N71" s="191" t="s">
        <v>416</v>
      </c>
    </row>
    <row r="72" spans="1:14" x14ac:dyDescent="0.3">
      <c r="A72" s="96" t="s">
        <v>87</v>
      </c>
      <c r="B72" s="105" t="s">
        <v>88</v>
      </c>
      <c r="C72" s="106"/>
      <c r="D72" s="107"/>
      <c r="E72" s="107"/>
      <c r="F72" s="79">
        <f t="shared" ref="F72:M72" si="11">SUM(F73:F93)</f>
        <v>1005800</v>
      </c>
      <c r="G72" s="79">
        <f t="shared" si="11"/>
        <v>589800</v>
      </c>
      <c r="H72" s="79">
        <f t="shared" si="11"/>
        <v>462800</v>
      </c>
      <c r="I72" s="79">
        <f t="shared" si="11"/>
        <v>46000</v>
      </c>
      <c r="J72" s="79">
        <f t="shared" si="11"/>
        <v>127000</v>
      </c>
      <c r="K72" s="79">
        <f t="shared" si="11"/>
        <v>330000</v>
      </c>
      <c r="L72" s="79">
        <f t="shared" si="11"/>
        <v>91000</v>
      </c>
      <c r="M72" s="79">
        <f t="shared" si="11"/>
        <v>0</v>
      </c>
      <c r="N72" s="48"/>
    </row>
    <row r="73" spans="1:14" ht="31.2" x14ac:dyDescent="0.3">
      <c r="A73" s="40" t="s">
        <v>336</v>
      </c>
      <c r="B73" s="51" t="s">
        <v>91</v>
      </c>
      <c r="C73" s="52" t="s">
        <v>89</v>
      </c>
      <c r="D73" s="53" t="s">
        <v>11</v>
      </c>
      <c r="E73" s="53" t="s">
        <v>12</v>
      </c>
      <c r="F73" s="44">
        <v>7000</v>
      </c>
      <c r="G73" s="55"/>
      <c r="H73" s="116"/>
      <c r="I73" s="55">
        <v>5000</v>
      </c>
      <c r="J73" s="214"/>
      <c r="K73" s="46">
        <v>7000</v>
      </c>
      <c r="L73" s="46"/>
      <c r="M73" s="47"/>
      <c r="N73" s="75" t="s">
        <v>201</v>
      </c>
    </row>
    <row r="74" spans="1:14" ht="31.2" x14ac:dyDescent="0.3">
      <c r="A74" s="40" t="s">
        <v>90</v>
      </c>
      <c r="B74" s="51" t="s">
        <v>285</v>
      </c>
      <c r="C74" s="52"/>
      <c r="D74" s="53"/>
      <c r="E74" s="53" t="s">
        <v>12</v>
      </c>
      <c r="F74" s="44">
        <v>13000</v>
      </c>
      <c r="G74" s="55"/>
      <c r="H74" s="116"/>
      <c r="I74" s="55"/>
      <c r="J74" s="214"/>
      <c r="K74" s="46">
        <v>13000</v>
      </c>
      <c r="L74" s="46"/>
      <c r="M74" s="47"/>
      <c r="N74" s="75" t="s">
        <v>286</v>
      </c>
    </row>
    <row r="75" spans="1:14" ht="31.2" x14ac:dyDescent="0.3">
      <c r="A75" s="40" t="s">
        <v>92</v>
      </c>
      <c r="B75" s="51" t="s">
        <v>200</v>
      </c>
      <c r="C75" s="52"/>
      <c r="D75" s="53"/>
      <c r="E75" s="53" t="s">
        <v>12</v>
      </c>
      <c r="F75" s="44">
        <v>12000</v>
      </c>
      <c r="G75" s="55"/>
      <c r="H75" s="116"/>
      <c r="I75" s="55"/>
      <c r="J75" s="214"/>
      <c r="K75" s="46">
        <v>12000</v>
      </c>
      <c r="L75" s="46"/>
      <c r="M75" s="47"/>
      <c r="N75" s="75" t="s">
        <v>202</v>
      </c>
    </row>
    <row r="76" spans="1:14" ht="78" x14ac:dyDescent="0.3">
      <c r="A76" s="19" t="s">
        <v>337</v>
      </c>
      <c r="B76" s="8" t="s">
        <v>93</v>
      </c>
      <c r="C76" s="9" t="s">
        <v>89</v>
      </c>
      <c r="D76" s="10" t="s">
        <v>11</v>
      </c>
      <c r="E76" s="10" t="s">
        <v>12</v>
      </c>
      <c r="F76" s="25">
        <v>65000</v>
      </c>
      <c r="G76" s="11">
        <v>25000</v>
      </c>
      <c r="H76" s="116">
        <v>25000</v>
      </c>
      <c r="I76" s="63">
        <v>20000</v>
      </c>
      <c r="J76" s="214"/>
      <c r="K76" s="13">
        <v>40000</v>
      </c>
      <c r="L76" s="13"/>
      <c r="M76" s="15"/>
      <c r="N76" s="20" t="s">
        <v>203</v>
      </c>
    </row>
    <row r="77" spans="1:14" s="39" customFormat="1" ht="31.2" x14ac:dyDescent="0.3">
      <c r="A77" s="117" t="s">
        <v>94</v>
      </c>
      <c r="B77" s="118" t="s">
        <v>389</v>
      </c>
      <c r="C77" s="119"/>
      <c r="D77" s="120"/>
      <c r="E77" s="120" t="s">
        <v>12</v>
      </c>
      <c r="F77" s="126">
        <v>23000</v>
      </c>
      <c r="G77" s="37">
        <v>23000</v>
      </c>
      <c r="H77" s="116">
        <v>23000</v>
      </c>
      <c r="I77" s="37"/>
      <c r="J77" s="214"/>
      <c r="K77" s="72"/>
      <c r="L77" s="72"/>
      <c r="M77" s="121"/>
      <c r="N77" s="125" t="s">
        <v>390</v>
      </c>
    </row>
    <row r="78" spans="1:14" ht="46.8" x14ac:dyDescent="0.3">
      <c r="A78" s="190" t="s">
        <v>95</v>
      </c>
      <c r="B78" s="200" t="s">
        <v>185</v>
      </c>
      <c r="C78" s="165"/>
      <c r="D78" s="166"/>
      <c r="E78" s="166" t="s">
        <v>12</v>
      </c>
      <c r="F78" s="199">
        <v>100000</v>
      </c>
      <c r="G78" s="168">
        <v>30000</v>
      </c>
      <c r="H78" s="116">
        <f>G78*0.1</f>
        <v>3000</v>
      </c>
      <c r="I78" s="55"/>
      <c r="J78" s="214">
        <f>G78*0.9</f>
        <v>27000</v>
      </c>
      <c r="K78" s="169">
        <v>45000</v>
      </c>
      <c r="L78" s="169">
        <v>25000</v>
      </c>
      <c r="M78" s="186"/>
      <c r="N78" s="228" t="s">
        <v>204</v>
      </c>
    </row>
    <row r="79" spans="1:14" s="39" customFormat="1" ht="109.2" x14ac:dyDescent="0.3">
      <c r="A79" s="117" t="s">
        <v>98</v>
      </c>
      <c r="B79" s="118" t="s">
        <v>287</v>
      </c>
      <c r="C79" s="119" t="s">
        <v>10</v>
      </c>
      <c r="D79" s="120" t="s">
        <v>11</v>
      </c>
      <c r="E79" s="120" t="s">
        <v>15</v>
      </c>
      <c r="F79" s="126">
        <v>150000</v>
      </c>
      <c r="G79" s="37">
        <v>90000</v>
      </c>
      <c r="H79" s="157">
        <v>90000</v>
      </c>
      <c r="I79" s="37">
        <v>15000</v>
      </c>
      <c r="J79" s="211"/>
      <c r="K79" s="72">
        <v>80000</v>
      </c>
      <c r="L79" s="72"/>
      <c r="M79" s="72"/>
      <c r="N79" s="122" t="s">
        <v>205</v>
      </c>
    </row>
    <row r="80" spans="1:14" ht="31.2" x14ac:dyDescent="0.3">
      <c r="A80" s="40" t="s">
        <v>338</v>
      </c>
      <c r="B80" s="51" t="s">
        <v>288</v>
      </c>
      <c r="C80" s="52"/>
      <c r="D80" s="53"/>
      <c r="E80" s="53" t="s">
        <v>15</v>
      </c>
      <c r="F80" s="44">
        <v>30000</v>
      </c>
      <c r="G80" s="55"/>
      <c r="H80" s="157"/>
      <c r="I80" s="55"/>
      <c r="J80" s="211"/>
      <c r="K80" s="46">
        <v>30000</v>
      </c>
      <c r="L80" s="46"/>
      <c r="M80" s="46"/>
      <c r="N80" s="48" t="s">
        <v>291</v>
      </c>
    </row>
    <row r="81" spans="1:14" s="14" customFormat="1" ht="31.2" x14ac:dyDescent="0.3">
      <c r="A81" s="7" t="s">
        <v>339</v>
      </c>
      <c r="B81" s="8" t="s">
        <v>99</v>
      </c>
      <c r="C81" s="9" t="s">
        <v>89</v>
      </c>
      <c r="D81" s="10"/>
      <c r="E81" s="10" t="s">
        <v>15</v>
      </c>
      <c r="F81" s="12">
        <v>70000</v>
      </c>
      <c r="G81" s="11">
        <f>F81</f>
        <v>70000</v>
      </c>
      <c r="H81" s="157">
        <v>10500</v>
      </c>
      <c r="I81" s="11"/>
      <c r="J81" s="211">
        <v>59500</v>
      </c>
      <c r="K81" s="13"/>
      <c r="L81" s="13"/>
      <c r="M81" s="15"/>
      <c r="N81" s="18" t="s">
        <v>167</v>
      </c>
    </row>
    <row r="82" spans="1:14" ht="31.2" x14ac:dyDescent="0.3">
      <c r="A82" s="64" t="s">
        <v>100</v>
      </c>
      <c r="B82" s="51" t="s">
        <v>206</v>
      </c>
      <c r="C82" s="52"/>
      <c r="D82" s="53"/>
      <c r="E82" s="53" t="s">
        <v>15</v>
      </c>
      <c r="F82" s="54">
        <v>10000</v>
      </c>
      <c r="G82" s="55"/>
      <c r="H82" s="157"/>
      <c r="I82" s="55"/>
      <c r="J82" s="211"/>
      <c r="K82" s="46"/>
      <c r="L82" s="46">
        <v>10000</v>
      </c>
      <c r="M82" s="47"/>
      <c r="N82" s="56" t="s">
        <v>207</v>
      </c>
    </row>
    <row r="83" spans="1:14" s="14" customFormat="1" ht="31.2" x14ac:dyDescent="0.3">
      <c r="A83" s="7" t="s">
        <v>340</v>
      </c>
      <c r="B83" s="8" t="s">
        <v>308</v>
      </c>
      <c r="C83" s="9"/>
      <c r="D83" s="10"/>
      <c r="E83" s="10" t="s">
        <v>15</v>
      </c>
      <c r="F83" s="12">
        <v>27000</v>
      </c>
      <c r="G83" s="11">
        <f>F83</f>
        <v>27000</v>
      </c>
      <c r="H83" s="157">
        <v>2700</v>
      </c>
      <c r="I83" s="11"/>
      <c r="J83" s="211">
        <v>24300</v>
      </c>
      <c r="K83" s="13"/>
      <c r="L83" s="13"/>
      <c r="M83" s="15"/>
      <c r="N83" s="18" t="s">
        <v>402</v>
      </c>
    </row>
    <row r="84" spans="1:14" s="188" customFormat="1" ht="31.2" x14ac:dyDescent="0.3">
      <c r="A84" s="184" t="s">
        <v>341</v>
      </c>
      <c r="B84" s="185" t="s">
        <v>208</v>
      </c>
      <c r="C84" s="165"/>
      <c r="D84" s="166"/>
      <c r="E84" s="166" t="s">
        <v>15</v>
      </c>
      <c r="F84" s="167">
        <v>3800</v>
      </c>
      <c r="G84" s="168">
        <v>3800</v>
      </c>
      <c r="H84" s="157">
        <v>3800</v>
      </c>
      <c r="I84" s="168"/>
      <c r="J84" s="211"/>
      <c r="K84" s="169"/>
      <c r="L84" s="169"/>
      <c r="M84" s="186"/>
      <c r="N84" s="193" t="s">
        <v>209</v>
      </c>
    </row>
    <row r="85" spans="1:14" ht="31.2" x14ac:dyDescent="0.3">
      <c r="A85" s="64" t="s">
        <v>103</v>
      </c>
      <c r="B85" s="51" t="s">
        <v>101</v>
      </c>
      <c r="C85" s="52" t="s">
        <v>89</v>
      </c>
      <c r="D85" s="53" t="s">
        <v>11</v>
      </c>
      <c r="E85" s="53" t="s">
        <v>102</v>
      </c>
      <c r="F85" s="54">
        <v>18000</v>
      </c>
      <c r="G85" s="55"/>
      <c r="H85" s="116"/>
      <c r="I85" s="55"/>
      <c r="J85" s="211"/>
      <c r="K85" s="46">
        <v>18000</v>
      </c>
      <c r="L85" s="46"/>
      <c r="M85" s="47"/>
      <c r="N85" s="48" t="s">
        <v>210</v>
      </c>
    </row>
    <row r="86" spans="1:14" ht="62.4" x14ac:dyDescent="0.3">
      <c r="A86" s="64" t="s">
        <v>105</v>
      </c>
      <c r="B86" s="51" t="s">
        <v>104</v>
      </c>
      <c r="C86" s="52" t="s">
        <v>89</v>
      </c>
      <c r="D86" s="53" t="s">
        <v>11</v>
      </c>
      <c r="E86" s="53" t="s">
        <v>15</v>
      </c>
      <c r="F86" s="54">
        <v>50000</v>
      </c>
      <c r="G86" s="55"/>
      <c r="H86" s="116"/>
      <c r="I86" s="55"/>
      <c r="J86" s="211"/>
      <c r="K86" s="46"/>
      <c r="L86" s="46">
        <v>50000</v>
      </c>
      <c r="M86" s="47"/>
      <c r="N86" s="48" t="s">
        <v>211</v>
      </c>
    </row>
    <row r="87" spans="1:14" ht="31.2" x14ac:dyDescent="0.3">
      <c r="A87" s="64" t="s">
        <v>342</v>
      </c>
      <c r="B87" s="51" t="s">
        <v>106</v>
      </c>
      <c r="C87" s="52" t="s">
        <v>89</v>
      </c>
      <c r="D87" s="53" t="s">
        <v>11</v>
      </c>
      <c r="E87" s="53" t="s">
        <v>15</v>
      </c>
      <c r="F87" s="54">
        <v>6000</v>
      </c>
      <c r="G87" s="55"/>
      <c r="H87" s="116"/>
      <c r="I87" s="55">
        <v>6000</v>
      </c>
      <c r="J87" s="211"/>
      <c r="K87" s="46"/>
      <c r="L87" s="46">
        <v>6000</v>
      </c>
      <c r="M87" s="47"/>
      <c r="N87" s="48" t="s">
        <v>107</v>
      </c>
    </row>
    <row r="88" spans="1:14" ht="31.2" x14ac:dyDescent="0.3">
      <c r="A88" s="64" t="s">
        <v>108</v>
      </c>
      <c r="B88" s="51" t="s">
        <v>153</v>
      </c>
      <c r="C88" s="52" t="s">
        <v>89</v>
      </c>
      <c r="D88" s="53" t="s">
        <v>11</v>
      </c>
      <c r="E88" s="53" t="s">
        <v>15</v>
      </c>
      <c r="F88" s="54">
        <v>100000</v>
      </c>
      <c r="G88" s="55"/>
      <c r="H88" s="116"/>
      <c r="I88" s="55"/>
      <c r="J88" s="211"/>
      <c r="K88" s="46">
        <v>85000</v>
      </c>
      <c r="L88" s="46"/>
      <c r="M88" s="47"/>
      <c r="N88" s="48" t="s">
        <v>156</v>
      </c>
    </row>
    <row r="89" spans="1:14" s="188" customFormat="1" ht="31.2" x14ac:dyDescent="0.3">
      <c r="A89" s="184" t="s">
        <v>343</v>
      </c>
      <c r="B89" s="185" t="s">
        <v>155</v>
      </c>
      <c r="C89" s="165" t="s">
        <v>89</v>
      </c>
      <c r="D89" s="166" t="s">
        <v>11</v>
      </c>
      <c r="E89" s="166" t="s">
        <v>15</v>
      </c>
      <c r="F89" s="167">
        <v>18000</v>
      </c>
      <c r="G89" s="168">
        <v>18000</v>
      </c>
      <c r="H89" s="116">
        <v>1800</v>
      </c>
      <c r="I89" s="168"/>
      <c r="J89" s="211">
        <v>16200</v>
      </c>
      <c r="K89" s="169"/>
      <c r="L89" s="169"/>
      <c r="M89" s="186"/>
      <c r="N89" s="191" t="s">
        <v>212</v>
      </c>
    </row>
    <row r="90" spans="1:14" s="188" customFormat="1" ht="31.2" x14ac:dyDescent="0.3">
      <c r="A90" s="184" t="s">
        <v>344</v>
      </c>
      <c r="B90" s="185" t="s">
        <v>186</v>
      </c>
      <c r="C90" s="165"/>
      <c r="D90" s="166"/>
      <c r="E90" s="166" t="s">
        <v>12</v>
      </c>
      <c r="F90" s="167">
        <v>15000</v>
      </c>
      <c r="G90" s="168">
        <v>15000</v>
      </c>
      <c r="H90" s="116">
        <v>15000</v>
      </c>
      <c r="I90" s="168"/>
      <c r="J90" s="211"/>
      <c r="K90" s="169"/>
      <c r="L90" s="169"/>
      <c r="M90" s="186"/>
      <c r="N90" s="191" t="s">
        <v>289</v>
      </c>
    </row>
    <row r="91" spans="1:14" s="188" customFormat="1" x14ac:dyDescent="0.3">
      <c r="A91" s="184" t="s">
        <v>345</v>
      </c>
      <c r="B91" s="185" t="s">
        <v>309</v>
      </c>
      <c r="C91" s="165"/>
      <c r="D91" s="166"/>
      <c r="E91" s="166" t="s">
        <v>109</v>
      </c>
      <c r="F91" s="167">
        <v>50000</v>
      </c>
      <c r="G91" s="168">
        <v>50000</v>
      </c>
      <c r="H91" s="116">
        <v>50000</v>
      </c>
      <c r="I91" s="168"/>
      <c r="J91" s="211"/>
      <c r="K91" s="169"/>
      <c r="L91" s="169"/>
      <c r="M91" s="186"/>
      <c r="N91" s="191" t="s">
        <v>310</v>
      </c>
    </row>
    <row r="92" spans="1:14" s="188" customFormat="1" ht="46.8" x14ac:dyDescent="0.3">
      <c r="A92" s="184" t="s">
        <v>154</v>
      </c>
      <c r="B92" s="185" t="s">
        <v>417</v>
      </c>
      <c r="C92" s="165"/>
      <c r="D92" s="166"/>
      <c r="E92" s="166" t="s">
        <v>109</v>
      </c>
      <c r="F92" s="167">
        <v>38000</v>
      </c>
      <c r="G92" s="168">
        <v>38000</v>
      </c>
      <c r="H92" s="116">
        <v>38000</v>
      </c>
      <c r="I92" s="168"/>
      <c r="J92" s="211"/>
      <c r="K92" s="169"/>
      <c r="L92" s="169"/>
      <c r="M92" s="186"/>
      <c r="N92" s="191" t="s">
        <v>290</v>
      </c>
    </row>
    <row r="93" spans="1:14" s="14" customFormat="1" ht="31.2" x14ac:dyDescent="0.3">
      <c r="A93" s="148" t="s">
        <v>391</v>
      </c>
      <c r="B93" s="8" t="s">
        <v>187</v>
      </c>
      <c r="C93" s="9"/>
      <c r="D93" s="10"/>
      <c r="E93" s="10"/>
      <c r="F93" s="12">
        <v>200000</v>
      </c>
      <c r="G93" s="11">
        <v>200000</v>
      </c>
      <c r="H93" s="116">
        <v>200000</v>
      </c>
      <c r="I93" s="11"/>
      <c r="J93" s="211"/>
      <c r="K93" s="13"/>
      <c r="L93" s="13"/>
      <c r="M93" s="15"/>
      <c r="N93" s="20" t="s">
        <v>429</v>
      </c>
    </row>
    <row r="94" spans="1:14" x14ac:dyDescent="0.3">
      <c r="A94" s="96" t="s">
        <v>110</v>
      </c>
      <c r="B94" s="108" t="s">
        <v>111</v>
      </c>
      <c r="C94" s="106"/>
      <c r="D94" s="109"/>
      <c r="E94" s="109"/>
      <c r="F94" s="79">
        <f>SUM(F95:F97)</f>
        <v>1576000</v>
      </c>
      <c r="G94" s="79">
        <f t="shared" ref="G94:M94" si="12">SUM(G95:G97)</f>
        <v>0</v>
      </c>
      <c r="H94" s="79">
        <f t="shared" si="12"/>
        <v>0</v>
      </c>
      <c r="I94" s="79">
        <f t="shared" si="12"/>
        <v>0</v>
      </c>
      <c r="J94" s="79">
        <f t="shared" si="12"/>
        <v>0</v>
      </c>
      <c r="K94" s="79">
        <f t="shared" si="12"/>
        <v>24000</v>
      </c>
      <c r="L94" s="79">
        <f t="shared" si="12"/>
        <v>0</v>
      </c>
      <c r="M94" s="79">
        <f t="shared" si="12"/>
        <v>1552000</v>
      </c>
      <c r="N94" s="48"/>
    </row>
    <row r="95" spans="1:14" ht="46.8" x14ac:dyDescent="0.3">
      <c r="A95" s="40" t="s">
        <v>346</v>
      </c>
      <c r="B95" s="51" t="s">
        <v>114</v>
      </c>
      <c r="C95" s="52" t="s">
        <v>14</v>
      </c>
      <c r="D95" s="53" t="s">
        <v>112</v>
      </c>
      <c r="E95" s="53" t="s">
        <v>15</v>
      </c>
      <c r="F95" s="110">
        <v>52000</v>
      </c>
      <c r="G95" s="55"/>
      <c r="H95" s="116"/>
      <c r="I95" s="55"/>
      <c r="J95" s="211"/>
      <c r="K95" s="46"/>
      <c r="L95" s="46"/>
      <c r="M95" s="47">
        <v>52000</v>
      </c>
      <c r="N95" s="48" t="s">
        <v>115</v>
      </c>
    </row>
    <row r="96" spans="1:14" ht="46.8" x14ac:dyDescent="0.3">
      <c r="A96" s="40" t="s">
        <v>113</v>
      </c>
      <c r="B96" s="51" t="s">
        <v>226</v>
      </c>
      <c r="C96" s="52"/>
      <c r="D96" s="53"/>
      <c r="E96" s="53" t="s">
        <v>15</v>
      </c>
      <c r="F96" s="110">
        <v>1500000</v>
      </c>
      <c r="G96" s="55"/>
      <c r="H96" s="116"/>
      <c r="I96" s="55"/>
      <c r="J96" s="211"/>
      <c r="K96" s="46"/>
      <c r="L96" s="46"/>
      <c r="M96" s="47">
        <v>1500000</v>
      </c>
      <c r="N96" s="48" t="s">
        <v>115</v>
      </c>
    </row>
    <row r="97" spans="1:14" ht="31.2" x14ac:dyDescent="0.3">
      <c r="A97" s="40" t="s">
        <v>116</v>
      </c>
      <c r="B97" s="51" t="s">
        <v>225</v>
      </c>
      <c r="C97" s="52"/>
      <c r="D97" s="53" t="s">
        <v>112</v>
      </c>
      <c r="E97" s="53" t="s">
        <v>15</v>
      </c>
      <c r="F97" s="110">
        <v>24000</v>
      </c>
      <c r="G97" s="55"/>
      <c r="H97" s="116"/>
      <c r="I97" s="55"/>
      <c r="J97" s="211"/>
      <c r="K97" s="46">
        <v>24000</v>
      </c>
      <c r="L97" s="46"/>
      <c r="M97" s="47"/>
      <c r="N97" s="48" t="s">
        <v>213</v>
      </c>
    </row>
    <row r="98" spans="1:14" x14ac:dyDescent="0.3">
      <c r="A98" s="96" t="s">
        <v>117</v>
      </c>
      <c r="B98" s="108" t="s">
        <v>118</v>
      </c>
      <c r="C98" s="106"/>
      <c r="D98" s="109"/>
      <c r="E98" s="109"/>
      <c r="F98" s="79">
        <f>SUM(F99:F105)</f>
        <v>745484.65</v>
      </c>
      <c r="G98" s="79">
        <f t="shared" ref="G98:M98" si="13">SUM(G99:G105)</f>
        <v>245484.65</v>
      </c>
      <c r="H98" s="79">
        <f t="shared" si="13"/>
        <v>245484.65</v>
      </c>
      <c r="I98" s="79">
        <f t="shared" si="13"/>
        <v>100000</v>
      </c>
      <c r="J98" s="79">
        <f t="shared" si="13"/>
        <v>0</v>
      </c>
      <c r="K98" s="79">
        <f t="shared" si="13"/>
        <v>0</v>
      </c>
      <c r="L98" s="79">
        <f t="shared" si="13"/>
        <v>0</v>
      </c>
      <c r="M98" s="79">
        <f t="shared" si="13"/>
        <v>500000</v>
      </c>
      <c r="N98" s="48"/>
    </row>
    <row r="99" spans="1:14" s="14" customFormat="1" ht="46.8" x14ac:dyDescent="0.3">
      <c r="A99" s="7" t="s">
        <v>119</v>
      </c>
      <c r="B99" s="17" t="s">
        <v>160</v>
      </c>
      <c r="C99" s="26" t="s">
        <v>14</v>
      </c>
      <c r="D99" s="27" t="s">
        <v>112</v>
      </c>
      <c r="E99" s="28" t="s">
        <v>12</v>
      </c>
      <c r="F99" s="29">
        <v>20000</v>
      </c>
      <c r="G99" s="29">
        <v>20000</v>
      </c>
      <c r="H99" s="158">
        <v>20000</v>
      </c>
      <c r="I99" s="30"/>
      <c r="J99" s="212"/>
      <c r="K99" s="31"/>
      <c r="L99" s="31"/>
      <c r="M99" s="32"/>
      <c r="N99" s="18" t="s">
        <v>227</v>
      </c>
    </row>
    <row r="100" spans="1:14" s="14" customFormat="1" ht="31.2" x14ac:dyDescent="0.3">
      <c r="A100" s="7" t="s">
        <v>347</v>
      </c>
      <c r="B100" s="17" t="s">
        <v>161</v>
      </c>
      <c r="C100" s="149" t="s">
        <v>10</v>
      </c>
      <c r="D100" s="150" t="s">
        <v>112</v>
      </c>
      <c r="E100" s="139" t="s">
        <v>12</v>
      </c>
      <c r="F100" s="29">
        <v>40000</v>
      </c>
      <c r="G100" s="29">
        <v>40000</v>
      </c>
      <c r="H100" s="158">
        <v>40000</v>
      </c>
      <c r="I100" s="30"/>
      <c r="J100" s="212"/>
      <c r="K100" s="31"/>
      <c r="L100" s="31"/>
      <c r="M100" s="32"/>
      <c r="N100" s="18" t="s">
        <v>214</v>
      </c>
    </row>
    <row r="101" spans="1:14" s="14" customFormat="1" ht="46.8" x14ac:dyDescent="0.3">
      <c r="A101" s="7" t="s">
        <v>121</v>
      </c>
      <c r="B101" s="18" t="s">
        <v>162</v>
      </c>
      <c r="C101" s="26" t="s">
        <v>31</v>
      </c>
      <c r="D101" s="27" t="s">
        <v>112</v>
      </c>
      <c r="E101" s="28" t="s">
        <v>12</v>
      </c>
      <c r="F101" s="25">
        <v>35000</v>
      </c>
      <c r="G101" s="25">
        <v>35000</v>
      </c>
      <c r="H101" s="158">
        <v>35000</v>
      </c>
      <c r="I101" s="25"/>
      <c r="J101" s="215"/>
      <c r="K101" s="151"/>
      <c r="L101" s="151"/>
      <c r="M101" s="152"/>
      <c r="N101" s="18" t="s">
        <v>227</v>
      </c>
    </row>
    <row r="102" spans="1:14" ht="31.2" x14ac:dyDescent="0.3">
      <c r="A102" s="64" t="s">
        <v>348</v>
      </c>
      <c r="B102" s="51" t="s">
        <v>120</v>
      </c>
      <c r="C102" s="52" t="s">
        <v>31</v>
      </c>
      <c r="D102" s="77" t="s">
        <v>112</v>
      </c>
      <c r="E102" s="53" t="s">
        <v>12</v>
      </c>
      <c r="F102" s="44">
        <v>500000</v>
      </c>
      <c r="G102" s="55"/>
      <c r="H102" s="160"/>
      <c r="I102" s="55"/>
      <c r="J102" s="211"/>
      <c r="K102" s="46"/>
      <c r="L102" s="46"/>
      <c r="M102" s="47">
        <v>500000</v>
      </c>
      <c r="N102" s="75" t="s">
        <v>176</v>
      </c>
    </row>
    <row r="103" spans="1:14" s="39" customFormat="1" ht="31.2" x14ac:dyDescent="0.3">
      <c r="A103" s="127" t="s">
        <v>164</v>
      </c>
      <c r="B103" s="118" t="s">
        <v>292</v>
      </c>
      <c r="C103" s="119"/>
      <c r="D103" s="128"/>
      <c r="E103" s="120" t="s">
        <v>15</v>
      </c>
      <c r="F103" s="126">
        <v>9764.65</v>
      </c>
      <c r="G103" s="37">
        <v>9764.65</v>
      </c>
      <c r="H103" s="160">
        <v>9764.65</v>
      </c>
      <c r="I103" s="37"/>
      <c r="J103" s="211"/>
      <c r="K103" s="72"/>
      <c r="L103" s="72"/>
      <c r="M103" s="121"/>
      <c r="N103" s="125" t="s">
        <v>293</v>
      </c>
    </row>
    <row r="104" spans="1:14" s="39" customFormat="1" ht="46.8" x14ac:dyDescent="0.3">
      <c r="A104" s="127" t="s">
        <v>165</v>
      </c>
      <c r="B104" s="38" t="s">
        <v>163</v>
      </c>
      <c r="C104" s="119"/>
      <c r="D104" s="129" t="s">
        <v>112</v>
      </c>
      <c r="E104" s="36" t="s">
        <v>109</v>
      </c>
      <c r="F104" s="126">
        <v>72000</v>
      </c>
      <c r="G104" s="37">
        <v>72000</v>
      </c>
      <c r="H104" s="160">
        <v>72000</v>
      </c>
      <c r="I104" s="37"/>
      <c r="J104" s="211"/>
      <c r="K104" s="72"/>
      <c r="L104" s="72"/>
      <c r="M104" s="121"/>
      <c r="N104" s="122" t="s">
        <v>228</v>
      </c>
    </row>
    <row r="105" spans="1:14" s="39" customFormat="1" x14ac:dyDescent="0.3">
      <c r="A105" s="127" t="s">
        <v>166</v>
      </c>
      <c r="B105" s="118" t="s">
        <v>122</v>
      </c>
      <c r="C105" s="119" t="s">
        <v>31</v>
      </c>
      <c r="D105" s="120" t="s">
        <v>112</v>
      </c>
      <c r="E105" s="120" t="s">
        <v>12</v>
      </c>
      <c r="F105" s="126">
        <v>68720</v>
      </c>
      <c r="G105" s="37">
        <v>68720</v>
      </c>
      <c r="H105" s="160">
        <v>68720</v>
      </c>
      <c r="I105" s="37">
        <v>100000</v>
      </c>
      <c r="J105" s="211"/>
      <c r="K105" s="72"/>
      <c r="L105" s="72"/>
      <c r="M105" s="121"/>
      <c r="N105" s="122" t="s">
        <v>229</v>
      </c>
    </row>
    <row r="106" spans="1:14" x14ac:dyDescent="0.3">
      <c r="A106" s="96" t="s">
        <v>123</v>
      </c>
      <c r="B106" s="105" t="s">
        <v>124</v>
      </c>
      <c r="C106" s="106"/>
      <c r="D106" s="107"/>
      <c r="E106" s="107"/>
      <c r="F106" s="79">
        <f>SUM(F107:F140)</f>
        <v>3246214.88</v>
      </c>
      <c r="G106" s="79">
        <f t="shared" ref="G106:M106" si="14">SUM(G107:G140)</f>
        <v>738013</v>
      </c>
      <c r="H106" s="79">
        <f t="shared" si="14"/>
        <v>227163</v>
      </c>
      <c r="I106" s="79">
        <f t="shared" si="14"/>
        <v>350000</v>
      </c>
      <c r="J106" s="79">
        <f t="shared" si="14"/>
        <v>510850</v>
      </c>
      <c r="K106" s="79">
        <f t="shared" si="14"/>
        <v>914500</v>
      </c>
      <c r="L106" s="79">
        <f t="shared" si="14"/>
        <v>2189423</v>
      </c>
      <c r="M106" s="79">
        <f t="shared" si="14"/>
        <v>300000</v>
      </c>
      <c r="N106" s="48"/>
    </row>
    <row r="107" spans="1:14" ht="31.2" x14ac:dyDescent="0.3">
      <c r="A107" s="184" t="s">
        <v>423</v>
      </c>
      <c r="B107" s="205" t="s">
        <v>420</v>
      </c>
      <c r="C107" s="202" t="s">
        <v>14</v>
      </c>
      <c r="D107" s="206"/>
      <c r="E107" s="207" t="s">
        <v>15</v>
      </c>
      <c r="F107" s="199">
        <v>9000</v>
      </c>
      <c r="G107" s="208">
        <v>9000</v>
      </c>
      <c r="H107" s="158">
        <v>9000</v>
      </c>
      <c r="I107" s="79"/>
      <c r="J107" s="212"/>
      <c r="K107" s="229"/>
      <c r="L107" s="229"/>
      <c r="M107" s="230"/>
      <c r="N107" s="191" t="s">
        <v>125</v>
      </c>
    </row>
    <row r="108" spans="1:14" ht="31.2" x14ac:dyDescent="0.3">
      <c r="A108" s="64" t="s">
        <v>424</v>
      </c>
      <c r="B108" s="111" t="s">
        <v>421</v>
      </c>
      <c r="C108" s="76" t="s">
        <v>14</v>
      </c>
      <c r="D108" s="107"/>
      <c r="E108" s="77" t="s">
        <v>15</v>
      </c>
      <c r="F108" s="44">
        <v>56000</v>
      </c>
      <c r="G108" s="44">
        <v>56000</v>
      </c>
      <c r="H108" s="158">
        <f>F108*0.15</f>
        <v>8400</v>
      </c>
      <c r="I108" s="79"/>
      <c r="J108" s="235">
        <f>F108*0.85</f>
        <v>47600</v>
      </c>
      <c r="K108" s="60"/>
      <c r="L108" s="60"/>
      <c r="M108" s="80"/>
      <c r="N108" s="48" t="s">
        <v>125</v>
      </c>
    </row>
    <row r="109" spans="1:14" ht="31.2" x14ac:dyDescent="0.3">
      <c r="A109" s="64" t="s">
        <v>432</v>
      </c>
      <c r="B109" s="111" t="s">
        <v>433</v>
      </c>
      <c r="C109" s="76"/>
      <c r="D109" s="107"/>
      <c r="E109" s="77" t="s">
        <v>15</v>
      </c>
      <c r="F109" s="44">
        <v>50000</v>
      </c>
      <c r="G109" s="44">
        <v>50000</v>
      </c>
      <c r="H109" s="158">
        <f>F109*0.15</f>
        <v>7500</v>
      </c>
      <c r="I109" s="79"/>
      <c r="J109" s="235">
        <f>F109*0.85</f>
        <v>42500</v>
      </c>
      <c r="K109" s="60"/>
      <c r="L109" s="60"/>
      <c r="M109" s="80"/>
      <c r="N109" s="48"/>
    </row>
    <row r="110" spans="1:14" ht="31.2" x14ac:dyDescent="0.3">
      <c r="A110" s="64" t="s">
        <v>432</v>
      </c>
      <c r="B110" s="111" t="s">
        <v>434</v>
      </c>
      <c r="C110" s="76"/>
      <c r="D110" s="107"/>
      <c r="E110" s="77" t="s">
        <v>15</v>
      </c>
      <c r="F110" s="44"/>
      <c r="G110" s="78"/>
      <c r="H110" s="158"/>
      <c r="I110" s="79"/>
      <c r="J110" s="235"/>
      <c r="K110" s="60">
        <v>200000</v>
      </c>
      <c r="L110" s="60">
        <v>500000</v>
      </c>
      <c r="M110" s="236">
        <v>300000</v>
      </c>
      <c r="N110" s="48"/>
    </row>
    <row r="111" spans="1:14" ht="31.2" x14ac:dyDescent="0.3">
      <c r="A111" s="64" t="s">
        <v>127</v>
      </c>
      <c r="B111" s="111" t="s">
        <v>422</v>
      </c>
      <c r="C111" s="76" t="s">
        <v>10</v>
      </c>
      <c r="D111" s="107"/>
      <c r="E111" s="77" t="s">
        <v>15</v>
      </c>
      <c r="F111" s="44">
        <v>1650000</v>
      </c>
      <c r="G111" s="78"/>
      <c r="H111" s="158"/>
      <c r="I111" s="79"/>
      <c r="J111" s="213"/>
      <c r="K111" s="60">
        <v>350000</v>
      </c>
      <c r="L111" s="60">
        <v>1300000</v>
      </c>
      <c r="M111" s="60"/>
      <c r="N111" s="56" t="s">
        <v>167</v>
      </c>
    </row>
    <row r="112" spans="1:14" s="39" customFormat="1" ht="31.2" x14ac:dyDescent="0.3">
      <c r="A112" s="127" t="s">
        <v>349</v>
      </c>
      <c r="B112" s="118" t="s">
        <v>128</v>
      </c>
      <c r="C112" s="119" t="s">
        <v>10</v>
      </c>
      <c r="D112" s="120" t="s">
        <v>126</v>
      </c>
      <c r="E112" s="120" t="s">
        <v>15</v>
      </c>
      <c r="F112" s="37">
        <v>142891.88</v>
      </c>
      <c r="G112" s="37">
        <v>46513</v>
      </c>
      <c r="H112" s="161">
        <v>46513</v>
      </c>
      <c r="I112" s="37">
        <v>350000</v>
      </c>
      <c r="J112" s="211"/>
      <c r="K112" s="72"/>
      <c r="L112" s="72"/>
      <c r="M112" s="121"/>
      <c r="N112" s="122" t="s">
        <v>297</v>
      </c>
    </row>
    <row r="113" spans="1:14" ht="31.2" x14ac:dyDescent="0.3">
      <c r="A113" s="64" t="s">
        <v>350</v>
      </c>
      <c r="B113" s="51" t="s">
        <v>129</v>
      </c>
      <c r="C113" s="52" t="s">
        <v>10</v>
      </c>
      <c r="D113" s="53" t="s">
        <v>126</v>
      </c>
      <c r="E113" s="53" t="s">
        <v>15</v>
      </c>
      <c r="F113" s="54">
        <v>90000</v>
      </c>
      <c r="G113" s="55"/>
      <c r="H113" s="116"/>
      <c r="I113" s="55"/>
      <c r="J113" s="211"/>
      <c r="K113" s="46">
        <v>90000</v>
      </c>
      <c r="L113" s="46"/>
      <c r="M113" s="47"/>
      <c r="N113" s="48" t="s">
        <v>157</v>
      </c>
    </row>
    <row r="114" spans="1:14" ht="31.2" x14ac:dyDescent="0.3">
      <c r="A114" s="64" t="s">
        <v>130</v>
      </c>
      <c r="B114" s="41" t="s">
        <v>132</v>
      </c>
      <c r="C114" s="52" t="s">
        <v>14</v>
      </c>
      <c r="D114" s="53" t="s">
        <v>126</v>
      </c>
      <c r="E114" s="53" t="s">
        <v>15</v>
      </c>
      <c r="F114" s="54">
        <v>1500</v>
      </c>
      <c r="G114" s="55"/>
      <c r="H114" s="116"/>
      <c r="I114" s="55"/>
      <c r="J114" s="211"/>
      <c r="K114" s="46">
        <v>1500</v>
      </c>
      <c r="L114" s="46"/>
      <c r="M114" s="47"/>
      <c r="N114" s="56" t="s">
        <v>401</v>
      </c>
    </row>
    <row r="115" spans="1:14" ht="31.2" x14ac:dyDescent="0.3">
      <c r="A115" s="64" t="s">
        <v>131</v>
      </c>
      <c r="B115" s="41" t="s">
        <v>133</v>
      </c>
      <c r="C115" s="52" t="s">
        <v>31</v>
      </c>
      <c r="D115" s="53" t="s">
        <v>126</v>
      </c>
      <c r="E115" s="53" t="s">
        <v>15</v>
      </c>
      <c r="F115" s="54">
        <v>150000</v>
      </c>
      <c r="G115" s="55"/>
      <c r="H115" s="116"/>
      <c r="I115" s="55"/>
      <c r="J115" s="211"/>
      <c r="K115" s="46"/>
      <c r="L115" s="46">
        <v>150000</v>
      </c>
      <c r="M115" s="47"/>
      <c r="N115" s="48"/>
    </row>
    <row r="116" spans="1:14" x14ac:dyDescent="0.3">
      <c r="A116" s="64" t="s">
        <v>351</v>
      </c>
      <c r="B116" s="41" t="s">
        <v>230</v>
      </c>
      <c r="C116" s="52"/>
      <c r="D116" s="53"/>
      <c r="E116" s="53" t="s">
        <v>109</v>
      </c>
      <c r="F116" s="54"/>
      <c r="G116" s="55"/>
      <c r="H116" s="116"/>
      <c r="I116" s="55"/>
      <c r="J116" s="211"/>
      <c r="K116" s="46"/>
      <c r="L116" s="46"/>
      <c r="M116" s="47"/>
      <c r="N116" s="48"/>
    </row>
    <row r="117" spans="1:14" x14ac:dyDescent="0.3">
      <c r="A117" s="64" t="s">
        <v>352</v>
      </c>
      <c r="B117" s="41" t="s">
        <v>233</v>
      </c>
      <c r="C117" s="52"/>
      <c r="D117" s="53"/>
      <c r="E117" s="53" t="s">
        <v>12</v>
      </c>
      <c r="F117" s="54">
        <v>8200</v>
      </c>
      <c r="G117" s="55"/>
      <c r="H117" s="116"/>
      <c r="I117" s="55"/>
      <c r="J117" s="211"/>
      <c r="K117" s="46">
        <v>8200</v>
      </c>
      <c r="L117" s="46"/>
      <c r="M117" s="47"/>
      <c r="N117" s="48" t="s">
        <v>234</v>
      </c>
    </row>
    <row r="118" spans="1:14" x14ac:dyDescent="0.3">
      <c r="A118" s="64" t="s">
        <v>353</v>
      </c>
      <c r="B118" s="41" t="s">
        <v>236</v>
      </c>
      <c r="C118" s="52"/>
      <c r="D118" s="53"/>
      <c r="E118" s="53" t="s">
        <v>12</v>
      </c>
      <c r="F118" s="54">
        <v>12000</v>
      </c>
      <c r="G118" s="55"/>
      <c r="H118" s="116"/>
      <c r="I118" s="55"/>
      <c r="J118" s="211"/>
      <c r="K118" s="46">
        <v>12000</v>
      </c>
      <c r="L118" s="46"/>
      <c r="M118" s="47"/>
      <c r="N118" s="48" t="s">
        <v>235</v>
      </c>
    </row>
    <row r="119" spans="1:14" x14ac:dyDescent="0.3">
      <c r="A119" s="64" t="s">
        <v>354</v>
      </c>
      <c r="B119" s="41" t="s">
        <v>237</v>
      </c>
      <c r="C119" s="52"/>
      <c r="D119" s="53"/>
      <c r="E119" s="53" t="s">
        <v>12</v>
      </c>
      <c r="F119" s="54">
        <v>13500</v>
      </c>
      <c r="G119" s="55"/>
      <c r="H119" s="116"/>
      <c r="I119" s="55"/>
      <c r="J119" s="211"/>
      <c r="K119" s="46"/>
      <c r="L119" s="46">
        <v>13500</v>
      </c>
      <c r="M119" s="47"/>
      <c r="N119" s="48" t="s">
        <v>238</v>
      </c>
    </row>
    <row r="120" spans="1:14" ht="31.2" x14ac:dyDescent="0.3">
      <c r="A120" s="64" t="s">
        <v>355</v>
      </c>
      <c r="B120" s="41" t="s">
        <v>294</v>
      </c>
      <c r="C120" s="52"/>
      <c r="D120" s="53"/>
      <c r="E120" s="53" t="s">
        <v>15</v>
      </c>
      <c r="F120" s="54">
        <v>200000</v>
      </c>
      <c r="G120" s="55"/>
      <c r="H120" s="116"/>
      <c r="I120" s="55"/>
      <c r="J120" s="211"/>
      <c r="K120" s="46"/>
      <c r="L120" s="46">
        <v>200000</v>
      </c>
      <c r="M120" s="47"/>
      <c r="N120" s="48" t="s">
        <v>295</v>
      </c>
    </row>
    <row r="121" spans="1:14" ht="31.2" x14ac:dyDescent="0.3">
      <c r="A121" s="184" t="s">
        <v>356</v>
      </c>
      <c r="B121" s="196" t="s">
        <v>239</v>
      </c>
      <c r="C121" s="165"/>
      <c r="D121" s="166"/>
      <c r="E121" s="166" t="s">
        <v>15</v>
      </c>
      <c r="F121" s="167">
        <v>13000</v>
      </c>
      <c r="G121" s="168">
        <v>13000</v>
      </c>
      <c r="H121" s="116">
        <v>13000</v>
      </c>
      <c r="I121" s="55"/>
      <c r="J121" s="211"/>
      <c r="K121" s="169"/>
      <c r="L121" s="169"/>
      <c r="M121" s="186"/>
      <c r="N121" s="191" t="s">
        <v>240</v>
      </c>
    </row>
    <row r="122" spans="1:14" ht="46.8" x14ac:dyDescent="0.3">
      <c r="A122" s="64" t="s">
        <v>357</v>
      </c>
      <c r="B122" s="41" t="s">
        <v>241</v>
      </c>
      <c r="C122" s="52"/>
      <c r="D122" s="53"/>
      <c r="E122" s="53" t="s">
        <v>15</v>
      </c>
      <c r="F122" s="54">
        <v>15000</v>
      </c>
      <c r="G122" s="55"/>
      <c r="H122" s="116"/>
      <c r="I122" s="55"/>
      <c r="J122" s="211"/>
      <c r="K122" s="46">
        <v>10000</v>
      </c>
      <c r="L122" s="46">
        <v>5000</v>
      </c>
      <c r="M122" s="47"/>
      <c r="N122" s="48" t="s">
        <v>242</v>
      </c>
    </row>
    <row r="123" spans="1:14" ht="31.2" x14ac:dyDescent="0.3">
      <c r="A123" s="64" t="s">
        <v>358</v>
      </c>
      <c r="B123" s="41" t="s">
        <v>243</v>
      </c>
      <c r="C123" s="52"/>
      <c r="D123" s="53"/>
      <c r="E123" s="53" t="s">
        <v>15</v>
      </c>
      <c r="F123" s="54">
        <v>50000</v>
      </c>
      <c r="G123" s="55"/>
      <c r="H123" s="116"/>
      <c r="I123" s="55"/>
      <c r="J123" s="211"/>
      <c r="K123" s="46">
        <v>50000</v>
      </c>
      <c r="L123" s="46"/>
      <c r="M123" s="47"/>
      <c r="N123" s="56" t="s">
        <v>277</v>
      </c>
    </row>
    <row r="124" spans="1:14" ht="31.2" x14ac:dyDescent="0.3">
      <c r="A124" s="64" t="s">
        <v>359</v>
      </c>
      <c r="B124" s="41" t="s">
        <v>244</v>
      </c>
      <c r="C124" s="52"/>
      <c r="D124" s="53"/>
      <c r="E124" s="53" t="s">
        <v>15</v>
      </c>
      <c r="F124" s="54">
        <v>15000</v>
      </c>
      <c r="G124" s="55"/>
      <c r="H124" s="116"/>
      <c r="I124" s="55"/>
      <c r="J124" s="211"/>
      <c r="K124" s="46">
        <v>15000</v>
      </c>
      <c r="L124" s="46"/>
      <c r="M124" s="47"/>
      <c r="N124" s="48" t="s">
        <v>245</v>
      </c>
    </row>
    <row r="125" spans="1:14" ht="31.2" x14ac:dyDescent="0.3">
      <c r="A125" s="222" t="s">
        <v>360</v>
      </c>
      <c r="B125" s="223" t="s">
        <v>246</v>
      </c>
      <c r="C125" s="224"/>
      <c r="D125" s="225"/>
      <c r="E125" s="225" t="s">
        <v>15</v>
      </c>
      <c r="F125" s="226">
        <v>3000</v>
      </c>
      <c r="G125" s="227"/>
      <c r="H125" s="116"/>
      <c r="I125" s="55"/>
      <c r="J125" s="211"/>
      <c r="K125" s="46">
        <v>3000</v>
      </c>
      <c r="L125" s="46"/>
      <c r="M125" s="47"/>
      <c r="N125" s="48" t="s">
        <v>247</v>
      </c>
    </row>
    <row r="126" spans="1:14" ht="31.2" x14ac:dyDescent="0.3">
      <c r="A126" s="64" t="s">
        <v>361</v>
      </c>
      <c r="B126" s="41" t="s">
        <v>251</v>
      </c>
      <c r="C126" s="52"/>
      <c r="D126" s="53"/>
      <c r="E126" s="53" t="s">
        <v>32</v>
      </c>
      <c r="F126" s="54">
        <v>20923</v>
      </c>
      <c r="G126" s="55"/>
      <c r="H126" s="116"/>
      <c r="I126" s="55"/>
      <c r="J126" s="211"/>
      <c r="K126" s="46"/>
      <c r="L126" s="46">
        <v>20923</v>
      </c>
      <c r="M126" s="47"/>
      <c r="N126" s="48" t="s">
        <v>250</v>
      </c>
    </row>
    <row r="127" spans="1:14" s="183" customFormat="1" x14ac:dyDescent="0.3">
      <c r="A127" s="175" t="s">
        <v>362</v>
      </c>
      <c r="B127" s="176" t="s">
        <v>252</v>
      </c>
      <c r="C127" s="177"/>
      <c r="D127" s="178"/>
      <c r="E127" s="178" t="s">
        <v>12</v>
      </c>
      <c r="F127" s="179">
        <v>14000</v>
      </c>
      <c r="G127" s="180">
        <v>14000</v>
      </c>
      <c r="H127" s="116">
        <v>14000</v>
      </c>
      <c r="I127" s="180"/>
      <c r="J127" s="211"/>
      <c r="K127" s="174"/>
      <c r="L127" s="174"/>
      <c r="M127" s="181"/>
      <c r="N127" s="182" t="s">
        <v>281</v>
      </c>
    </row>
    <row r="128" spans="1:14" ht="31.2" x14ac:dyDescent="0.3">
      <c r="A128" s="64" t="s">
        <v>363</v>
      </c>
      <c r="B128" s="41" t="s">
        <v>253</v>
      </c>
      <c r="C128" s="52"/>
      <c r="D128" s="53"/>
      <c r="E128" s="53" t="s">
        <v>12</v>
      </c>
      <c r="F128" s="54">
        <v>24000</v>
      </c>
      <c r="G128" s="55"/>
      <c r="H128" s="116"/>
      <c r="I128" s="55"/>
      <c r="J128" s="211"/>
      <c r="K128" s="46">
        <v>24000</v>
      </c>
      <c r="L128" s="46"/>
      <c r="M128" s="47"/>
      <c r="N128" s="48" t="s">
        <v>254</v>
      </c>
    </row>
    <row r="129" spans="1:14" ht="31.2" x14ac:dyDescent="0.3">
      <c r="A129" s="64" t="s">
        <v>364</v>
      </c>
      <c r="B129" s="41" t="s">
        <v>255</v>
      </c>
      <c r="C129" s="52"/>
      <c r="D129" s="53"/>
      <c r="E129" s="53" t="s">
        <v>32</v>
      </c>
      <c r="F129" s="54">
        <v>32000</v>
      </c>
      <c r="G129" s="55"/>
      <c r="H129" s="116"/>
      <c r="I129" s="55"/>
      <c r="J129" s="211"/>
      <c r="K129" s="46">
        <v>32000</v>
      </c>
      <c r="L129" s="46"/>
      <c r="M129" s="47"/>
      <c r="N129" s="48" t="s">
        <v>263</v>
      </c>
    </row>
    <row r="130" spans="1:14" ht="31.2" x14ac:dyDescent="0.3">
      <c r="A130" s="64" t="s">
        <v>365</v>
      </c>
      <c r="B130" s="41" t="s">
        <v>261</v>
      </c>
      <c r="C130" s="52"/>
      <c r="D130" s="53"/>
      <c r="E130" s="53" t="s">
        <v>32</v>
      </c>
      <c r="F130" s="54">
        <v>17000</v>
      </c>
      <c r="G130" s="55">
        <v>17000</v>
      </c>
      <c r="H130" s="116">
        <v>17000</v>
      </c>
      <c r="I130" s="55"/>
      <c r="J130" s="211"/>
      <c r="K130" s="46"/>
      <c r="L130" s="46"/>
      <c r="M130" s="47"/>
      <c r="N130" s="48" t="s">
        <v>262</v>
      </c>
    </row>
    <row r="131" spans="1:14" ht="31.2" x14ac:dyDescent="0.3">
      <c r="A131" s="64" t="s">
        <v>366</v>
      </c>
      <c r="B131" s="41" t="s">
        <v>256</v>
      </c>
      <c r="C131" s="52"/>
      <c r="D131" s="53"/>
      <c r="E131" s="53" t="s">
        <v>15</v>
      </c>
      <c r="F131" s="54">
        <v>5800</v>
      </c>
      <c r="G131" s="55"/>
      <c r="H131" s="116"/>
      <c r="I131" s="55"/>
      <c r="J131" s="211"/>
      <c r="K131" s="46">
        <v>5800</v>
      </c>
      <c r="L131" s="46"/>
      <c r="M131" s="47"/>
      <c r="N131" s="48" t="s">
        <v>296</v>
      </c>
    </row>
    <row r="132" spans="1:14" s="14" customFormat="1" ht="31.2" x14ac:dyDescent="0.3">
      <c r="A132" s="7" t="s">
        <v>367</v>
      </c>
      <c r="B132" s="21" t="s">
        <v>257</v>
      </c>
      <c r="C132" s="9"/>
      <c r="D132" s="10"/>
      <c r="E132" s="10" t="s">
        <v>15</v>
      </c>
      <c r="F132" s="12">
        <v>95000</v>
      </c>
      <c r="G132" s="11">
        <v>95000</v>
      </c>
      <c r="H132" s="116">
        <v>14250</v>
      </c>
      <c r="I132" s="11"/>
      <c r="J132" s="211">
        <v>80750</v>
      </c>
      <c r="K132" s="13"/>
      <c r="L132" s="13"/>
      <c r="M132" s="15"/>
      <c r="N132" s="18" t="s">
        <v>275</v>
      </c>
    </row>
    <row r="133" spans="1:14" s="14" customFormat="1" ht="31.2" x14ac:dyDescent="0.3">
      <c r="A133" s="7" t="s">
        <v>368</v>
      </c>
      <c r="B133" s="21" t="s">
        <v>264</v>
      </c>
      <c r="C133" s="9"/>
      <c r="D133" s="10"/>
      <c r="E133" s="10" t="s">
        <v>15</v>
      </c>
      <c r="F133" s="12">
        <v>12000</v>
      </c>
      <c r="G133" s="11">
        <v>12000</v>
      </c>
      <c r="H133" s="116">
        <v>12000</v>
      </c>
      <c r="I133" s="11"/>
      <c r="J133" s="211"/>
      <c r="K133" s="13"/>
      <c r="L133" s="13"/>
      <c r="M133" s="15"/>
      <c r="N133" s="18" t="s">
        <v>276</v>
      </c>
    </row>
    <row r="134" spans="1:14" ht="31.2" x14ac:dyDescent="0.3">
      <c r="A134" s="64" t="s">
        <v>369</v>
      </c>
      <c r="B134" s="41" t="s">
        <v>298</v>
      </c>
      <c r="C134" s="52"/>
      <c r="D134" s="53"/>
      <c r="E134" s="53" t="s">
        <v>15</v>
      </c>
      <c r="F134" s="54">
        <v>48000</v>
      </c>
      <c r="G134" s="55"/>
      <c r="H134" s="116"/>
      <c r="I134" s="55"/>
      <c r="J134" s="211"/>
      <c r="K134" s="46">
        <v>48000</v>
      </c>
      <c r="L134" s="46"/>
      <c r="M134" s="47"/>
      <c r="N134" s="56" t="s">
        <v>299</v>
      </c>
    </row>
    <row r="135" spans="1:14" s="14" customFormat="1" ht="31.2" x14ac:dyDescent="0.3">
      <c r="A135" s="7" t="s">
        <v>370</v>
      </c>
      <c r="B135" s="21" t="s">
        <v>300</v>
      </c>
      <c r="C135" s="9"/>
      <c r="D135" s="10"/>
      <c r="E135" s="10" t="s">
        <v>12</v>
      </c>
      <c r="F135" s="12">
        <v>22900</v>
      </c>
      <c r="G135" s="11">
        <v>15000</v>
      </c>
      <c r="H135" s="116">
        <v>15000</v>
      </c>
      <c r="I135" s="11"/>
      <c r="J135" s="211"/>
      <c r="K135" s="13"/>
      <c r="L135" s="13"/>
      <c r="M135" s="15"/>
      <c r="N135" s="18" t="s">
        <v>301</v>
      </c>
    </row>
    <row r="136" spans="1:14" x14ac:dyDescent="0.3">
      <c r="A136" s="222"/>
      <c r="B136" s="223"/>
      <c r="C136" s="224"/>
      <c r="D136" s="225"/>
      <c r="E136" s="225"/>
      <c r="F136" s="226"/>
      <c r="G136" s="227"/>
      <c r="H136" s="116"/>
      <c r="I136" s="55"/>
      <c r="J136" s="211"/>
      <c r="K136" s="46"/>
      <c r="L136" s="46"/>
      <c r="M136" s="47"/>
      <c r="N136" s="56"/>
    </row>
    <row r="137" spans="1:14" ht="31.2" x14ac:dyDescent="0.3">
      <c r="A137" s="64" t="s">
        <v>371</v>
      </c>
      <c r="B137" s="41" t="s">
        <v>279</v>
      </c>
      <c r="C137" s="52"/>
      <c r="D137" s="53"/>
      <c r="E137" s="53" t="s">
        <v>15</v>
      </c>
      <c r="F137" s="54">
        <v>45000</v>
      </c>
      <c r="G137" s="55"/>
      <c r="H137" s="116"/>
      <c r="I137" s="55"/>
      <c r="J137" s="211"/>
      <c r="K137" s="46">
        <v>45000</v>
      </c>
      <c r="L137" s="46"/>
      <c r="M137" s="47"/>
      <c r="N137" s="56" t="s">
        <v>280</v>
      </c>
    </row>
    <row r="138" spans="1:14" ht="31.2" x14ac:dyDescent="0.3">
      <c r="A138" s="64" t="s">
        <v>372</v>
      </c>
      <c r="B138" s="41" t="s">
        <v>282</v>
      </c>
      <c r="C138" s="52"/>
      <c r="D138" s="53"/>
      <c r="E138" s="53" t="s">
        <v>15</v>
      </c>
      <c r="F138" s="54">
        <v>20000</v>
      </c>
      <c r="G138" s="55"/>
      <c r="H138" s="116"/>
      <c r="I138" s="55"/>
      <c r="J138" s="211"/>
      <c r="K138" s="46">
        <v>20000</v>
      </c>
      <c r="L138" s="46"/>
      <c r="M138" s="47"/>
      <c r="N138" s="56" t="s">
        <v>283</v>
      </c>
    </row>
    <row r="139" spans="1:14" s="188" customFormat="1" ht="78" x14ac:dyDescent="0.3">
      <c r="A139" s="184" t="s">
        <v>407</v>
      </c>
      <c r="B139" s="185" t="s">
        <v>408</v>
      </c>
      <c r="C139" s="165" t="s">
        <v>89</v>
      </c>
      <c r="D139" s="166" t="s">
        <v>11</v>
      </c>
      <c r="E139" s="166" t="s">
        <v>15</v>
      </c>
      <c r="F139" s="167">
        <v>400000</v>
      </c>
      <c r="G139" s="168">
        <v>400000</v>
      </c>
      <c r="H139" s="157">
        <v>60000</v>
      </c>
      <c r="I139" s="168"/>
      <c r="J139" s="216">
        <v>340000</v>
      </c>
      <c r="K139" s="192"/>
      <c r="L139" s="192"/>
      <c r="M139" s="186"/>
      <c r="N139" s="193" t="s">
        <v>159</v>
      </c>
    </row>
    <row r="140" spans="1:14" s="188" customFormat="1" ht="31.2" x14ac:dyDescent="0.3">
      <c r="A140" s="184" t="s">
        <v>407</v>
      </c>
      <c r="B140" s="185" t="s">
        <v>418</v>
      </c>
      <c r="C140" s="165"/>
      <c r="D140" s="166"/>
      <c r="E140" s="166" t="s">
        <v>15</v>
      </c>
      <c r="F140" s="167">
        <v>10500</v>
      </c>
      <c r="G140" s="168">
        <v>10500</v>
      </c>
      <c r="H140" s="157">
        <v>10500</v>
      </c>
      <c r="I140" s="168"/>
      <c r="J140" s="216"/>
      <c r="K140" s="192"/>
      <c r="L140" s="192"/>
      <c r="M140" s="186"/>
      <c r="N140" s="193" t="s">
        <v>419</v>
      </c>
    </row>
    <row r="141" spans="1:14" x14ac:dyDescent="0.3">
      <c r="A141" s="96" t="s">
        <v>134</v>
      </c>
      <c r="B141" s="105" t="s">
        <v>135</v>
      </c>
      <c r="C141" s="106"/>
      <c r="D141" s="107"/>
      <c r="E141" s="107"/>
      <c r="F141" s="79">
        <f t="shared" ref="F141:M141" si="15">SUM(F142:F149)</f>
        <v>1043007.7</v>
      </c>
      <c r="G141" s="79">
        <f t="shared" si="15"/>
        <v>515007.69999999995</v>
      </c>
      <c r="H141" s="79">
        <f t="shared" si="15"/>
        <v>515007.69999999995</v>
      </c>
      <c r="I141" s="79">
        <f t="shared" si="15"/>
        <v>190000</v>
      </c>
      <c r="J141" s="79">
        <f t="shared" si="15"/>
        <v>0</v>
      </c>
      <c r="K141" s="79">
        <f t="shared" si="15"/>
        <v>528000</v>
      </c>
      <c r="L141" s="79">
        <f t="shared" si="15"/>
        <v>0</v>
      </c>
      <c r="M141" s="79">
        <f t="shared" si="15"/>
        <v>0</v>
      </c>
      <c r="N141" s="48"/>
    </row>
    <row r="142" spans="1:14" s="39" customFormat="1" ht="31.2" x14ac:dyDescent="0.3">
      <c r="A142" s="117" t="s">
        <v>136</v>
      </c>
      <c r="B142" s="118" t="s">
        <v>231</v>
      </c>
      <c r="C142" s="119" t="s">
        <v>31</v>
      </c>
      <c r="D142" s="120" t="s">
        <v>126</v>
      </c>
      <c r="E142" s="120" t="s">
        <v>15</v>
      </c>
      <c r="F142" s="71">
        <v>306201.93</v>
      </c>
      <c r="G142" s="37">
        <v>156201.93</v>
      </c>
      <c r="H142" s="116">
        <v>156201.93</v>
      </c>
      <c r="I142" s="37">
        <v>190000</v>
      </c>
      <c r="J142" s="211"/>
      <c r="K142" s="72">
        <v>150000</v>
      </c>
      <c r="L142" s="72"/>
      <c r="M142" s="121"/>
      <c r="N142" s="122" t="s">
        <v>232</v>
      </c>
    </row>
    <row r="143" spans="1:14" s="39" customFormat="1" ht="31.2" x14ac:dyDescent="0.3">
      <c r="A143" s="117" t="s">
        <v>137</v>
      </c>
      <c r="B143" s="118" t="s">
        <v>138</v>
      </c>
      <c r="C143" s="119" t="s">
        <v>31</v>
      </c>
      <c r="D143" s="120" t="s">
        <v>126</v>
      </c>
      <c r="E143" s="120" t="s">
        <v>15</v>
      </c>
      <c r="F143" s="72">
        <v>254305.77</v>
      </c>
      <c r="G143" s="37">
        <v>254305.77</v>
      </c>
      <c r="H143" s="116">
        <v>254305.77</v>
      </c>
      <c r="I143" s="37"/>
      <c r="J143" s="211"/>
      <c r="K143" s="72"/>
      <c r="L143" s="72"/>
      <c r="M143" s="121"/>
      <c r="N143" s="122" t="s">
        <v>139</v>
      </c>
    </row>
    <row r="144" spans="1:14" s="39" customFormat="1" ht="31.2" x14ac:dyDescent="0.3">
      <c r="A144" s="127" t="s">
        <v>141</v>
      </c>
      <c r="B144" s="118" t="s">
        <v>140</v>
      </c>
      <c r="C144" s="119" t="s">
        <v>14</v>
      </c>
      <c r="D144" s="120" t="s">
        <v>126</v>
      </c>
      <c r="E144" s="120" t="s">
        <v>15</v>
      </c>
      <c r="F144" s="71">
        <v>12000</v>
      </c>
      <c r="G144" s="37">
        <v>12000</v>
      </c>
      <c r="H144" s="116">
        <v>12000</v>
      </c>
      <c r="I144" s="37"/>
      <c r="J144" s="211"/>
      <c r="K144" s="72"/>
      <c r="L144" s="72"/>
      <c r="M144" s="121"/>
      <c r="N144" s="122" t="s">
        <v>272</v>
      </c>
    </row>
    <row r="145" spans="1:14" ht="31.2" x14ac:dyDescent="0.3">
      <c r="A145" s="184" t="s">
        <v>168</v>
      </c>
      <c r="B145" s="185" t="s">
        <v>142</v>
      </c>
      <c r="C145" s="165" t="s">
        <v>31</v>
      </c>
      <c r="D145" s="166" t="s">
        <v>126</v>
      </c>
      <c r="E145" s="166" t="s">
        <v>15</v>
      </c>
      <c r="F145" s="167">
        <v>360000</v>
      </c>
      <c r="G145" s="168">
        <v>54000</v>
      </c>
      <c r="H145" s="116">
        <f>F145*0.15</f>
        <v>54000</v>
      </c>
      <c r="I145" s="55"/>
      <c r="J145" s="211"/>
      <c r="K145" s="169">
        <v>306000</v>
      </c>
      <c r="L145" s="169"/>
      <c r="M145" s="186"/>
      <c r="N145" s="191" t="s">
        <v>273</v>
      </c>
    </row>
    <row r="146" spans="1:14" s="14" customFormat="1" ht="31.2" x14ac:dyDescent="0.3">
      <c r="A146" s="7" t="s">
        <v>373</v>
      </c>
      <c r="B146" s="8" t="s">
        <v>265</v>
      </c>
      <c r="C146" s="9"/>
      <c r="D146" s="10"/>
      <c r="E146" s="10" t="s">
        <v>15</v>
      </c>
      <c r="F146" s="12">
        <v>38500</v>
      </c>
      <c r="G146" s="11">
        <v>38500</v>
      </c>
      <c r="H146" s="116">
        <v>38500</v>
      </c>
      <c r="I146" s="11"/>
      <c r="J146" s="211"/>
      <c r="K146" s="13"/>
      <c r="L146" s="13"/>
      <c r="M146" s="15"/>
      <c r="N146" s="24" t="s">
        <v>266</v>
      </c>
    </row>
    <row r="147" spans="1:14" ht="31.2" x14ac:dyDescent="0.3">
      <c r="A147" s="64" t="s">
        <v>374</v>
      </c>
      <c r="B147" s="51" t="s">
        <v>385</v>
      </c>
      <c r="C147" s="52"/>
      <c r="D147" s="53"/>
      <c r="E147" s="53" t="s">
        <v>15</v>
      </c>
      <c r="F147" s="54">
        <v>35000</v>
      </c>
      <c r="G147" s="55"/>
      <c r="H147" s="116"/>
      <c r="I147" s="55"/>
      <c r="J147" s="211"/>
      <c r="K147" s="46">
        <v>35000</v>
      </c>
      <c r="L147" s="46"/>
      <c r="M147" s="47"/>
      <c r="N147" s="48" t="s">
        <v>386</v>
      </c>
    </row>
    <row r="148" spans="1:14" ht="31.2" x14ac:dyDescent="0.3">
      <c r="A148" s="64"/>
      <c r="B148" s="51" t="s">
        <v>387</v>
      </c>
      <c r="C148" s="52"/>
      <c r="D148" s="53"/>
      <c r="E148" s="53" t="s">
        <v>15</v>
      </c>
      <c r="F148" s="54">
        <v>25000</v>
      </c>
      <c r="G148" s="55"/>
      <c r="H148" s="116"/>
      <c r="I148" s="55"/>
      <c r="J148" s="211"/>
      <c r="K148" s="46">
        <v>25000</v>
      </c>
      <c r="L148" s="46"/>
      <c r="M148" s="47"/>
      <c r="N148" s="48" t="s">
        <v>388</v>
      </c>
    </row>
    <row r="149" spans="1:14" ht="31.2" x14ac:dyDescent="0.3">
      <c r="A149" s="64" t="s">
        <v>384</v>
      </c>
      <c r="B149" s="51" t="s">
        <v>215</v>
      </c>
      <c r="C149" s="52"/>
      <c r="D149" s="53"/>
      <c r="E149" s="53" t="s">
        <v>15</v>
      </c>
      <c r="F149" s="54">
        <v>12000</v>
      </c>
      <c r="G149" s="55"/>
      <c r="H149" s="116"/>
      <c r="I149" s="55"/>
      <c r="J149" s="211"/>
      <c r="K149" s="46">
        <v>12000</v>
      </c>
      <c r="L149" s="46"/>
      <c r="M149" s="47"/>
      <c r="N149" s="56" t="s">
        <v>274</v>
      </c>
    </row>
    <row r="150" spans="1:14" x14ac:dyDescent="0.3">
      <c r="A150" s="96" t="s">
        <v>375</v>
      </c>
      <c r="B150" s="108" t="s">
        <v>143</v>
      </c>
      <c r="C150" s="106"/>
      <c r="D150" s="109"/>
      <c r="E150" s="109"/>
      <c r="F150" s="79">
        <f>SUM(F151:F158)</f>
        <v>128600</v>
      </c>
      <c r="G150" s="79">
        <f t="shared" ref="G150:M150" si="16">SUM(G151:G158)</f>
        <v>44600</v>
      </c>
      <c r="H150" s="79">
        <f t="shared" si="16"/>
        <v>44600</v>
      </c>
      <c r="I150" s="79">
        <f t="shared" si="16"/>
        <v>10000</v>
      </c>
      <c r="J150" s="79">
        <f t="shared" si="16"/>
        <v>0</v>
      </c>
      <c r="K150" s="79">
        <f t="shared" si="16"/>
        <v>18000</v>
      </c>
      <c r="L150" s="79">
        <f t="shared" si="16"/>
        <v>0</v>
      </c>
      <c r="M150" s="79">
        <f t="shared" si="16"/>
        <v>60000</v>
      </c>
      <c r="N150" s="48"/>
    </row>
    <row r="151" spans="1:14" s="87" customFormat="1" ht="31.2" x14ac:dyDescent="0.3">
      <c r="A151" s="7" t="s">
        <v>376</v>
      </c>
      <c r="B151" s="82" t="s">
        <v>284</v>
      </c>
      <c r="C151" s="83"/>
      <c r="D151" s="84"/>
      <c r="E151" s="85" t="s">
        <v>12</v>
      </c>
      <c r="F151" s="29">
        <v>12000</v>
      </c>
      <c r="G151" s="29">
        <v>12000</v>
      </c>
      <c r="H151" s="158">
        <v>12000</v>
      </c>
      <c r="I151" s="86"/>
      <c r="J151" s="217"/>
      <c r="K151" s="86"/>
      <c r="L151" s="86"/>
      <c r="M151" s="86"/>
      <c r="N151" s="18"/>
    </row>
    <row r="152" spans="1:14" s="87" customFormat="1" ht="31.2" x14ac:dyDescent="0.3">
      <c r="A152" s="7" t="s">
        <v>377</v>
      </c>
      <c r="B152" s="82" t="s">
        <v>302</v>
      </c>
      <c r="C152" s="83"/>
      <c r="D152" s="84"/>
      <c r="E152" s="85" t="s">
        <v>15</v>
      </c>
      <c r="F152" s="29">
        <v>11100</v>
      </c>
      <c r="G152" s="29">
        <v>11100</v>
      </c>
      <c r="H152" s="158">
        <v>11100</v>
      </c>
      <c r="I152" s="86"/>
      <c r="J152" s="217"/>
      <c r="K152" s="86"/>
      <c r="L152" s="86"/>
      <c r="M152" s="86"/>
      <c r="N152" s="18" t="s">
        <v>303</v>
      </c>
    </row>
    <row r="153" spans="1:14" s="136" customFormat="1" ht="31.2" x14ac:dyDescent="0.3">
      <c r="A153" s="127" t="s">
        <v>378</v>
      </c>
      <c r="B153" s="130" t="s">
        <v>304</v>
      </c>
      <c r="C153" s="131"/>
      <c r="D153" s="132"/>
      <c r="E153" s="133" t="s">
        <v>15</v>
      </c>
      <c r="F153" s="134">
        <v>17500</v>
      </c>
      <c r="G153" s="134">
        <v>17500</v>
      </c>
      <c r="H153" s="158">
        <v>17500</v>
      </c>
      <c r="I153" s="135"/>
      <c r="J153" s="217"/>
      <c r="K153" s="135"/>
      <c r="L153" s="135"/>
      <c r="M153" s="135"/>
      <c r="N153" s="38" t="s">
        <v>305</v>
      </c>
    </row>
    <row r="154" spans="1:14" s="87" customFormat="1" ht="31.2" x14ac:dyDescent="0.3">
      <c r="A154" s="7" t="s">
        <v>379</v>
      </c>
      <c r="B154" s="33" t="s">
        <v>144</v>
      </c>
      <c r="C154" s="33" t="s">
        <v>31</v>
      </c>
      <c r="D154" s="139" t="s">
        <v>11</v>
      </c>
      <c r="E154" s="139" t="s">
        <v>32</v>
      </c>
      <c r="F154" s="29">
        <v>4000</v>
      </c>
      <c r="G154" s="29">
        <v>4000</v>
      </c>
      <c r="H154" s="158">
        <v>4000</v>
      </c>
      <c r="I154" s="153">
        <v>4000</v>
      </c>
      <c r="J154" s="218"/>
      <c r="K154" s="154"/>
      <c r="L154" s="154"/>
      <c r="M154" s="154"/>
      <c r="N154" s="18"/>
    </row>
    <row r="155" spans="1:14" ht="31.2" x14ac:dyDescent="0.3">
      <c r="A155" s="64" t="s">
        <v>380</v>
      </c>
      <c r="B155" s="41" t="s">
        <v>145</v>
      </c>
      <c r="C155" s="76" t="s">
        <v>10</v>
      </c>
      <c r="D155" s="53" t="s">
        <v>11</v>
      </c>
      <c r="E155" s="53" t="s">
        <v>12</v>
      </c>
      <c r="F155" s="110">
        <v>60000</v>
      </c>
      <c r="G155" s="110"/>
      <c r="H155" s="162"/>
      <c r="I155" s="110"/>
      <c r="J155" s="211"/>
      <c r="K155" s="46"/>
      <c r="L155" s="46"/>
      <c r="M155" s="47">
        <v>60000</v>
      </c>
      <c r="N155" s="48"/>
    </row>
    <row r="156" spans="1:14" x14ac:dyDescent="0.3">
      <c r="A156" s="64" t="s">
        <v>381</v>
      </c>
      <c r="B156" s="41" t="s">
        <v>146</v>
      </c>
      <c r="C156" s="76" t="s">
        <v>14</v>
      </c>
      <c r="D156" s="53" t="s">
        <v>11</v>
      </c>
      <c r="E156" s="53" t="s">
        <v>12</v>
      </c>
      <c r="F156" s="110">
        <v>3000</v>
      </c>
      <c r="G156" s="110"/>
      <c r="H156" s="162"/>
      <c r="I156" s="110"/>
      <c r="J156" s="211"/>
      <c r="K156" s="46">
        <v>3000</v>
      </c>
      <c r="L156" s="46"/>
      <c r="M156" s="47"/>
      <c r="N156" s="48"/>
    </row>
    <row r="157" spans="1:14" x14ac:dyDescent="0.3">
      <c r="A157" s="64" t="s">
        <v>382</v>
      </c>
      <c r="B157" s="41" t="s">
        <v>147</v>
      </c>
      <c r="C157" s="76" t="s">
        <v>10</v>
      </c>
      <c r="D157" s="53" t="s">
        <v>11</v>
      </c>
      <c r="E157" s="53" t="s">
        <v>12</v>
      </c>
      <c r="F157" s="110">
        <v>15000</v>
      </c>
      <c r="G157" s="110"/>
      <c r="H157" s="162"/>
      <c r="I157" s="110"/>
      <c r="J157" s="211"/>
      <c r="K157" s="46">
        <v>15000</v>
      </c>
      <c r="L157" s="46"/>
      <c r="M157" s="47"/>
      <c r="N157" s="48"/>
    </row>
    <row r="158" spans="1:14" ht="31.2" x14ac:dyDescent="0.3">
      <c r="A158" s="201" t="s">
        <v>383</v>
      </c>
      <c r="B158" s="185" t="s">
        <v>148</v>
      </c>
      <c r="C158" s="202" t="s">
        <v>10</v>
      </c>
      <c r="D158" s="166" t="s">
        <v>11</v>
      </c>
      <c r="E158" s="203" t="s">
        <v>12</v>
      </c>
      <c r="F158" s="203">
        <v>6000</v>
      </c>
      <c r="G158" s="203"/>
      <c r="H158" s="162"/>
      <c r="I158" s="110">
        <v>6000</v>
      </c>
      <c r="J158" s="219"/>
      <c r="K158" s="231"/>
      <c r="L158" s="231"/>
      <c r="M158" s="231"/>
      <c r="N158" s="191"/>
    </row>
    <row r="159" spans="1:14" x14ac:dyDescent="0.3">
      <c r="F159" s="112">
        <f t="shared" ref="F159:M159" si="17">F150+F141+F106+F98+F94+F72+F55+F46+F7</f>
        <v>23984658.380000003</v>
      </c>
      <c r="G159" s="112">
        <f t="shared" si="17"/>
        <v>4093021.1499999994</v>
      </c>
      <c r="H159" s="112">
        <f t="shared" si="17"/>
        <v>2103252.46</v>
      </c>
      <c r="I159" s="112">
        <f t="shared" si="17"/>
        <v>718200</v>
      </c>
      <c r="J159" s="112">
        <f t="shared" si="17"/>
        <v>1989768.69</v>
      </c>
      <c r="K159" s="112">
        <f t="shared" si="17"/>
        <v>4157044.38</v>
      </c>
      <c r="L159" s="112">
        <f t="shared" si="17"/>
        <v>5422423</v>
      </c>
      <c r="M159" s="112">
        <f t="shared" si="17"/>
        <v>7828000</v>
      </c>
    </row>
    <row r="161" spans="2:18" x14ac:dyDescent="0.3">
      <c r="H161" s="161"/>
      <c r="I161" s="74"/>
    </row>
    <row r="162" spans="2:18" ht="27.6" customHeight="1" x14ac:dyDescent="0.3">
      <c r="B162" s="113"/>
      <c r="C162" s="113"/>
      <c r="G162" s="244"/>
      <c r="H162" s="244"/>
      <c r="I162" s="244"/>
      <c r="M162" s="245"/>
      <c r="N162" s="245"/>
      <c r="O162" s="245"/>
      <c r="P162" s="245"/>
      <c r="Q162" s="114"/>
      <c r="R162" s="114"/>
    </row>
    <row r="163" spans="2:18" x14ac:dyDescent="0.3">
      <c r="M163" s="245"/>
      <c r="N163" s="245"/>
      <c r="O163" s="245"/>
      <c r="P163" s="245"/>
      <c r="Q163" s="114"/>
      <c r="R163" s="114"/>
    </row>
    <row r="164" spans="2:18" x14ac:dyDescent="0.3">
      <c r="C164" s="115"/>
      <c r="O164" s="114"/>
      <c r="P164" s="114"/>
      <c r="Q164" s="114"/>
      <c r="R164" s="114"/>
    </row>
    <row r="165" spans="2:18" x14ac:dyDescent="0.3">
      <c r="G165" s="74"/>
      <c r="O165" s="114"/>
      <c r="P165" s="114"/>
      <c r="Q165" s="114"/>
      <c r="R165" s="114"/>
    </row>
    <row r="166" spans="2:18" x14ac:dyDescent="0.3">
      <c r="O166" s="114"/>
      <c r="P166" s="114"/>
      <c r="Q166" s="114"/>
      <c r="R166" s="114"/>
    </row>
    <row r="167" spans="2:18" x14ac:dyDescent="0.3">
      <c r="O167" s="114"/>
      <c r="P167" s="114"/>
      <c r="Q167" s="114"/>
      <c r="R167" s="114"/>
    </row>
  </sheetData>
  <mergeCells count="4">
    <mergeCell ref="G162:I162"/>
    <mergeCell ref="M162:P162"/>
    <mergeCell ref="M163:P163"/>
    <mergeCell ref="L1:M1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"/>
  <sheetViews>
    <sheetView view="pageBreakPreview" zoomScale="82" zoomScaleNormal="78" zoomScaleSheetLayoutView="82" workbookViewId="0">
      <selection sqref="A1:XFD1048576"/>
    </sheetView>
  </sheetViews>
  <sheetFormatPr defaultColWidth="8.88671875" defaultRowHeight="15.6" x14ac:dyDescent="0.3"/>
  <cols>
    <col min="1" max="3" width="8.88671875" style="2"/>
    <col min="4" max="5" width="8.88671875" style="3"/>
    <col min="6" max="7" width="8.88671875" style="4"/>
    <col min="8" max="8" width="8.88671875" style="61"/>
    <col min="9" max="9" width="8.88671875" style="4"/>
    <col min="10" max="10" width="8.88671875" style="62"/>
    <col min="11" max="12" width="8.88671875" style="59"/>
    <col min="13" max="13" width="8.88671875" style="6"/>
    <col min="14" max="14" width="8.88671875" style="5"/>
    <col min="15" max="15" width="8.88671875" style="34"/>
    <col min="16" max="16384" width="8.88671875" style="1"/>
  </cols>
  <sheetData/>
  <pageMargins left="0.7" right="0.7" top="0.75" bottom="0.75" header="0.3" footer="0.3"/>
  <pageSetup paperSize="8" scale="83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Investīciju plāna projekts</vt:lpstr>
      <vt:lpstr>XXX</vt:lpstr>
      <vt:lpstr>'Investīciju plāna projekts'!Drukas_apgabals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Liga</cp:lastModifiedBy>
  <cp:lastPrinted>2021-01-19T09:56:05Z</cp:lastPrinted>
  <dcterms:created xsi:type="dcterms:W3CDTF">2020-01-07T13:13:00Z</dcterms:created>
  <dcterms:modified xsi:type="dcterms:W3CDTF">2021-03-05T09:18:09Z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1033-11.2.0.9669</vt:lpwstr>
  </property>
</Properties>
</file>