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1.pielikums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<sst xmlns="http://schemas.openxmlformats.org/spreadsheetml/2006/main" count="60" uniqueCount="60">
  <si>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01.000  IENĀKUMA NODOKĻI</t>
  </si>
  <si>
    <t>04.000  ĪPAŠUMA NODOKĻI</t>
  </si>
  <si>
    <t>08.000  IEŅĒMUMI NO UZŅĒMĒJDARBĪBAS UN ĪPAŠUMA</t>
  </si>
  <si>
    <t>09.000  VALSTS (PAŠVALDĪBU) NODEVAS UN KANCELEJAS NODEVAS</t>
  </si>
  <si>
    <t>10.000  NAUDAS SODI UN SANKCIJAS</t>
  </si>
  <si>
    <t>12.000  PĀRĒJIE NENODOKĻU IEŅĒMUMI</t>
  </si>
  <si>
    <t>13.000  IEŅĒMUMI NO VALSTS (PAŠVALDĪBAS) ĪPAŠUMA PĀRDOŠANAS UN NO NODOKĻU P</t>
  </si>
  <si>
    <t>18.000  VALSTS BUDŽETA TRANSFERTI</t>
  </si>
  <si>
    <t>19.000  PAŠVALDĪBU BUDŽETU TRANSFERTI</t>
  </si>
  <si>
    <t>21.000  BUDŽETA IESTĀŽU IEŅĒMUMI</t>
  </si>
  <si>
    <t>Pašvaldības policija</t>
  </si>
  <si>
    <t>Bāriņtiesa</t>
  </si>
  <si>
    <t>Būvvalde</t>
  </si>
  <si>
    <t>Ozolnieku Tautas nams</t>
  </si>
  <si>
    <t>Ānes kultūras nams</t>
  </si>
  <si>
    <t>Izglītības nodaļa</t>
  </si>
  <si>
    <t>Sociālais dienests</t>
  </si>
  <si>
    <t>1.0. Nodokļu ieņēmumi</t>
  </si>
  <si>
    <t>2.0. Nenodokļu ieņēmumi</t>
  </si>
  <si>
    <t>3.0. Maksas pakalpojumi un citi pašu ieņēmumi</t>
  </si>
  <si>
    <t>5.Transferti</t>
  </si>
  <si>
    <t>17.000  No valsts budžeta daļēji finansēto atvasināto publisko personu un budžeta nefinansēto iestāžu transferti</t>
  </si>
  <si>
    <t>Kopā ieņēmumi</t>
  </si>
  <si>
    <t>Ieņēmumu veids</t>
  </si>
  <si>
    <t>Kultūras nodaļa</t>
  </si>
  <si>
    <t>Jaunatnes lietu nodaļa</t>
  </si>
  <si>
    <t>Dzimtsarakstu nodaļa</t>
  </si>
  <si>
    <t>1.pielikums</t>
  </si>
  <si>
    <t>Pārvalde</t>
  </si>
  <si>
    <t>Sabiedrisko attiecību daļa</t>
  </si>
  <si>
    <t>Attīstības un plānošanas daļa</t>
  </si>
  <si>
    <t>Teritoriju un mājokļu apsaimniekošana Ozolniekos</t>
  </si>
  <si>
    <t>Teritoriju un mājokļu apsaimniekošana Salgalē</t>
  </si>
  <si>
    <t>Kapu saimniecība</t>
  </si>
  <si>
    <t>Sporta nodaļas vadība un organizatori</t>
  </si>
  <si>
    <t>SK Mālzeme</t>
  </si>
  <si>
    <t>Ozolnieku novada centrālā bibliotēka</t>
  </si>
  <si>
    <t>Vainu bibliotēka</t>
  </si>
  <si>
    <t>Ānes bibliotēka</t>
  </si>
  <si>
    <t>Garozas bibliotēka</t>
  </si>
  <si>
    <t>PII Zīlīte</t>
  </si>
  <si>
    <t>PII Bitīte</t>
  </si>
  <si>
    <t>PII Saulīte</t>
  </si>
  <si>
    <t>PII Pūcīte</t>
  </si>
  <si>
    <t>PII</t>
  </si>
  <si>
    <t>Teteles PS</t>
  </si>
  <si>
    <t>Ozoonieku VSK</t>
  </si>
  <si>
    <t>Garozas PS</t>
  </si>
  <si>
    <t>Salgales PS</t>
  </si>
  <si>
    <t>OzooniekMS</t>
  </si>
  <si>
    <t>Salgales MMS</t>
  </si>
  <si>
    <t>Sporta skola</t>
  </si>
  <si>
    <t>Pārējie izglītības pakalpojumi</t>
  </si>
  <si>
    <t>SAC Zemgale</t>
  </si>
  <si>
    <t>Bezdarbnieku darba praktizēšana</t>
  </si>
  <si>
    <t>Mājas aprūpe</t>
  </si>
  <si>
    <t>Pavisam</t>
  </si>
  <si>
    <t xml:space="preserve"> Pamatbudžeta ieņēmumu kopsavilkums 2019.gadam, EUR</t>
  </si>
  <si>
    <t>Vēlēšanu izdevumi</t>
  </si>
  <si>
    <t>Ozolnieku novada pašvaldības  saistošajiem noteikumiem "Par Ozolnieku novada pašvaldības budžetu 2019.gadam" ar 17.12.2019.</t>
  </si>
</sst>
</file>

<file path=xl/styles.xml><?xml version="1.0" encoding="utf-8"?>
<styleSheet xmlns="http://schemas.openxmlformats.org/spreadsheetml/2006/main">
  <numFmts count="3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Jā&quot;;&quot;Jā&quot;;&quot;Nē&quot;"/>
    <numFmt numFmtId="185" formatCode="&quot;Patiess&quot;;&quot;Patiess&quot;;&quot;Aplams&quot;"/>
    <numFmt numFmtId="186" formatCode="&quot;Ieslēgts&quot;;&quot;Ieslēgts&quot;;&quot;Izslēgts&quot;"/>
    <numFmt numFmtId="187" formatCode="[$€-2]\ #\ ##,000_);[Red]\([$€-2]\ #\ ##,000\)"/>
    <numFmt numFmtId="188" formatCode="#,##0.0"/>
    <numFmt numFmtId="189" formatCode="[$-426]dddd\,\ yyyy&quot;. gada &quot;d\.\ mmmm"/>
    <numFmt numFmtId="190" formatCode="0.0"/>
    <numFmt numFmtId="191" formatCode="0.000000"/>
    <numFmt numFmtId="192" formatCode="0.00000"/>
    <numFmt numFmtId="193" formatCode="0.0000"/>
    <numFmt numFmtId="194" formatCode="0.000"/>
  </numFmts>
  <fonts count="43">
    <font>
      <sz val="10"/>
      <name val="Arial"/>
      <family val="0"/>
    </font>
    <font>
      <sz val="8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0" borderId="2" applyNumberFormat="0" applyAlignment="0" applyProtection="0"/>
    <xf numFmtId="43" fontId="0" fillId="0" borderId="0" applyFont="0" applyFill="0" applyBorder="0" applyAlignment="0" applyProtection="0"/>
    <xf numFmtId="0" fontId="1" fillId="28" borderId="3">
      <alignment horizontal="left" vertical="top" wrapText="1"/>
      <protection/>
    </xf>
    <xf numFmtId="0" fontId="32" fillId="0" borderId="4" applyNumberFormat="0" applyFill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1" borderId="5" applyNumberFormat="0" applyAlignment="0" applyProtection="0"/>
    <xf numFmtId="0" fontId="0" fillId="32" borderId="6" applyNumberFormat="0" applyFont="0" applyAlignment="0" applyProtection="0"/>
    <xf numFmtId="43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3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34" borderId="3" xfId="0" applyNumberFormat="1" applyFont="1" applyFill="1" applyBorder="1" applyAlignment="1" applyProtection="1">
      <alignment horizontal="right" vertical="top" wrapText="1"/>
      <protection/>
    </xf>
    <xf numFmtId="0" fontId="6" fillId="34" borderId="0" xfId="0" applyFont="1" applyFill="1" applyAlignment="1">
      <alignment/>
    </xf>
    <xf numFmtId="0" fontId="3" fillId="34" borderId="3" xfId="0" applyFont="1" applyFill="1" applyBorder="1" applyAlignment="1">
      <alignment/>
    </xf>
    <xf numFmtId="0" fontId="2" fillId="34" borderId="3" xfId="0" applyNumberFormat="1" applyFont="1" applyFill="1" applyBorder="1" applyAlignment="1" applyProtection="1">
      <alignment horizontal="right" vertical="top" wrapText="1"/>
      <protection/>
    </xf>
    <xf numFmtId="0" fontId="0" fillId="34" borderId="0" xfId="0" applyFill="1" applyAlignment="1">
      <alignment wrapText="1"/>
    </xf>
    <xf numFmtId="0" fontId="3" fillId="34" borderId="11" xfId="0" applyNumberFormat="1" applyFont="1" applyFill="1" applyBorder="1" applyAlignment="1" applyProtection="1">
      <alignment horizontal="left" vertical="top" wrapText="1"/>
      <protection/>
    </xf>
    <xf numFmtId="0" fontId="3" fillId="34" borderId="11" xfId="0" applyNumberFormat="1" applyFont="1" applyFill="1" applyBorder="1" applyAlignment="1" applyProtection="1">
      <alignment horizontal="right" vertical="top" wrapText="1"/>
      <protection/>
    </xf>
    <xf numFmtId="0" fontId="7" fillId="34" borderId="12" xfId="0" applyNumberFormat="1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Alignment="1">
      <alignment/>
    </xf>
    <xf numFmtId="194" fontId="7" fillId="34" borderId="3" xfId="0" applyNumberFormat="1" applyFont="1" applyFill="1" applyBorder="1" applyAlignment="1" applyProtection="1">
      <alignment horizontal="center" vertical="top" wrapText="1"/>
      <protection/>
    </xf>
    <xf numFmtId="192" fontId="7" fillId="34" borderId="3" xfId="0" applyNumberFormat="1" applyFont="1" applyFill="1" applyBorder="1" applyAlignment="1" applyProtection="1">
      <alignment horizontal="center" vertical="top" wrapText="1"/>
      <protection/>
    </xf>
    <xf numFmtId="194" fontId="7" fillId="34" borderId="3" xfId="0" applyNumberFormat="1" applyFont="1" applyFill="1" applyBorder="1" applyAlignment="1">
      <alignment horizontal="center"/>
    </xf>
    <xf numFmtId="0" fontId="3" fillId="34" borderId="3" xfId="0" applyFont="1" applyFill="1" applyBorder="1" applyAlignment="1">
      <alignment horizontal="right"/>
    </xf>
    <xf numFmtId="193" fontId="7" fillId="34" borderId="3" xfId="0" applyNumberFormat="1" applyFont="1" applyFill="1" applyBorder="1" applyAlignment="1" applyProtection="1">
      <alignment horizontal="center" vertical="top" wrapText="1"/>
      <protection/>
    </xf>
    <xf numFmtId="0" fontId="8" fillId="34" borderId="3" xfId="0" applyNumberFormat="1" applyFont="1" applyFill="1" applyBorder="1" applyAlignment="1" applyProtection="1">
      <alignment horizontal="right" vertical="top" wrapText="1"/>
      <protection/>
    </xf>
    <xf numFmtId="0" fontId="4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3" fillId="34" borderId="12" xfId="0" applyNumberFormat="1" applyFont="1" applyFill="1" applyBorder="1" applyAlignment="1" applyProtection="1">
      <alignment horizontal="center" vertical="top" wrapText="1"/>
      <protection/>
    </xf>
    <xf numFmtId="194" fontId="7" fillId="34" borderId="3" xfId="0" applyNumberFormat="1" applyFont="1" applyFill="1" applyBorder="1" applyAlignment="1" applyProtection="1">
      <alignment horizontal="right" vertical="top" wrapText="1"/>
      <protection/>
    </xf>
    <xf numFmtId="0" fontId="3" fillId="34" borderId="0" xfId="0" applyNumberFormat="1" applyFont="1" applyFill="1" applyBorder="1" applyAlignment="1" applyProtection="1">
      <alignment horizontal="left" vertical="top" wrapText="1"/>
      <protection/>
    </xf>
    <xf numFmtId="0" fontId="3" fillId="34" borderId="0" xfId="0" applyNumberFormat="1" applyFont="1" applyFill="1" applyBorder="1" applyAlignment="1" applyProtection="1">
      <alignment horizontal="right" vertical="top" wrapText="1"/>
      <protection/>
    </xf>
    <xf numFmtId="0" fontId="2" fillId="34" borderId="3" xfId="0" applyNumberFormat="1" applyFont="1" applyFill="1" applyBorder="1" applyAlignment="1" applyProtection="1">
      <alignment horizontal="left" vertical="top" wrapText="1"/>
      <protection/>
    </xf>
    <xf numFmtId="0" fontId="3" fillId="34" borderId="3" xfId="0" applyNumberFormat="1" applyFont="1" applyFill="1" applyBorder="1" applyAlignment="1" applyProtection="1">
      <alignment horizontal="left" vertical="top" wrapText="1"/>
      <protection/>
    </xf>
    <xf numFmtId="0" fontId="5" fillId="34" borderId="3" xfId="0" applyNumberFormat="1" applyFont="1" applyFill="1" applyBorder="1" applyAlignment="1" applyProtection="1">
      <alignment horizontal="left" vertical="top" wrapText="1"/>
      <protection/>
    </xf>
    <xf numFmtId="0" fontId="5" fillId="34" borderId="3" xfId="0" applyNumberFormat="1" applyFont="1" applyFill="1" applyBorder="1" applyAlignment="1" applyProtection="1">
      <alignment horizontal="right" vertical="top" wrapText="1"/>
      <protection/>
    </xf>
    <xf numFmtId="0" fontId="2" fillId="34" borderId="0" xfId="0" applyFont="1" applyFill="1" applyBorder="1" applyAlignment="1">
      <alignment wrapText="1"/>
    </xf>
    <xf numFmtId="0" fontId="2" fillId="34" borderId="0" xfId="0" applyFont="1" applyFill="1" applyAlignment="1">
      <alignment horizontal="center" wrapText="1"/>
    </xf>
    <xf numFmtId="0" fontId="5" fillId="34" borderId="0" xfId="0" applyFont="1" applyFill="1" applyBorder="1" applyAlignment="1">
      <alignment horizontal="center"/>
    </xf>
  </cellXfs>
  <cellStyles count="46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 [0]" xfId="44"/>
    <cellStyle name="Kopsumma" xfId="45"/>
    <cellStyle name="Labs" xfId="46"/>
    <cellStyle name="Neitrāls" xfId="47"/>
    <cellStyle name="Normal_Pamatformas" xfId="48"/>
    <cellStyle name="Nosaukums" xfId="49"/>
    <cellStyle name="Parasts 2" xfId="50"/>
    <cellStyle name="Paskaidrojošs teksts" xfId="51"/>
    <cellStyle name="Pārbaudes šūna" xfId="52"/>
    <cellStyle name="Piezīme" xfId="53"/>
    <cellStyle name="Saistīta šūna" xfId="55"/>
    <cellStyle name="Slikts" xfId="56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5E5E5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4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K5" sqref="K4:K5"/>
    </sheetView>
  </sheetViews>
  <sheetFormatPr defaultColWidth="9.140625" defaultRowHeight="12.75"/>
  <cols>
    <col min="1" max="1" width="50.140625" style="2" customWidth="1"/>
    <col min="2" max="2" width="11.421875" style="2" customWidth="1"/>
    <col min="3" max="4" width="8.421875" style="2" customWidth="1"/>
    <col min="5" max="5" width="7.140625" style="2" customWidth="1"/>
    <col min="6" max="6" width="7.421875" style="2" customWidth="1"/>
    <col min="7" max="7" width="7.00390625" style="2" bestFit="1" customWidth="1"/>
    <col min="8" max="8" width="8.8515625" style="2" customWidth="1"/>
    <col min="9" max="9" width="7.57421875" style="2" customWidth="1"/>
    <col min="10" max="10" width="9.7109375" style="2" customWidth="1"/>
    <col min="11" max="11" width="7.7109375" style="2" customWidth="1"/>
    <col min="12" max="12" width="6.140625" style="2" customWidth="1"/>
    <col min="13" max="13" width="7.140625" style="2" customWidth="1"/>
    <col min="14" max="14" width="8.00390625" style="2" customWidth="1"/>
    <col min="15" max="15" width="6.28125" style="2" customWidth="1"/>
    <col min="16" max="16" width="7.00390625" style="2" customWidth="1"/>
    <col min="17" max="18" width="6.28125" style="2" customWidth="1"/>
    <col min="19" max="19" width="5.8515625" style="2" customWidth="1"/>
    <col min="20" max="20" width="7.28125" style="2" customWidth="1"/>
    <col min="21" max="21" width="6.8515625" style="2" customWidth="1"/>
    <col min="22" max="22" width="7.8515625" style="2" customWidth="1"/>
    <col min="23" max="23" width="8.28125" style="2" customWidth="1"/>
    <col min="24" max="24" width="9.00390625" style="2" bestFit="1" customWidth="1"/>
    <col min="25" max="25" width="8.28125" style="2" bestFit="1" customWidth="1"/>
    <col min="26" max="26" width="7.57421875" style="2" bestFit="1" customWidth="1"/>
    <col min="27" max="27" width="8.28125" style="2" bestFit="1" customWidth="1"/>
    <col min="28" max="28" width="9.7109375" style="2" customWidth="1"/>
    <col min="29" max="29" width="8.00390625" style="2" bestFit="1" customWidth="1"/>
    <col min="30" max="30" width="8.140625" style="2" bestFit="1" customWidth="1"/>
    <col min="31" max="34" width="8.140625" style="2" customWidth="1"/>
    <col min="35" max="35" width="8.8515625" style="2" customWidth="1"/>
    <col min="36" max="36" width="9.00390625" style="2" customWidth="1"/>
    <col min="37" max="37" width="9.421875" style="2" customWidth="1"/>
    <col min="38" max="38" width="9.28125" style="2" customWidth="1"/>
    <col min="39" max="39" width="11.57421875" style="2" customWidth="1"/>
    <col min="40" max="41" width="8.140625" style="2" customWidth="1"/>
    <col min="42" max="16384" width="9.140625" style="2" customWidth="1"/>
  </cols>
  <sheetData>
    <row r="1" spans="1:6" ht="15.75">
      <c r="A1" s="20" t="s">
        <v>27</v>
      </c>
      <c r="B1" s="19"/>
      <c r="C1" s="20"/>
      <c r="D1" s="20"/>
      <c r="E1" s="20"/>
      <c r="F1" s="20"/>
    </row>
    <row r="2" spans="1:6" ht="39" customHeight="1">
      <c r="A2" s="32" t="s">
        <v>59</v>
      </c>
      <c r="B2" s="32"/>
      <c r="C2" s="21"/>
      <c r="D2" s="21"/>
      <c r="E2" s="20"/>
      <c r="F2" s="20"/>
    </row>
    <row r="3" spans="1:6" ht="15.75">
      <c r="A3" s="19"/>
      <c r="B3" s="19"/>
      <c r="C3" s="20"/>
      <c r="D3" s="20"/>
      <c r="E3" s="20"/>
      <c r="F3" s="20"/>
    </row>
    <row r="4" spans="1:41" s="4" customFormat="1" ht="33.75" customHeight="1">
      <c r="A4" s="23"/>
      <c r="B4" s="22"/>
      <c r="C4" s="23"/>
      <c r="D4" s="23"/>
      <c r="E4" s="23"/>
      <c r="F4" s="2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</row>
    <row r="5" spans="1:41" s="4" customFormat="1" ht="15.75">
      <c r="A5" s="34" t="s">
        <v>57</v>
      </c>
      <c r="B5" s="34"/>
      <c r="C5" s="34"/>
      <c r="D5" s="34"/>
      <c r="E5" s="34"/>
      <c r="F5" s="3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s="4" customFormat="1" ht="15">
      <c r="A6" s="18"/>
      <c r="B6" s="18"/>
      <c r="C6" s="18"/>
      <c r="D6" s="18"/>
      <c r="E6" s="18"/>
      <c r="F6" s="18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s="11" customFormat="1" ht="73.5">
      <c r="A7" s="24" t="s">
        <v>23</v>
      </c>
      <c r="B7" s="24" t="s">
        <v>56</v>
      </c>
      <c r="C7" s="10" t="s">
        <v>28</v>
      </c>
      <c r="D7" s="10" t="s">
        <v>58</v>
      </c>
      <c r="E7" s="10" t="s">
        <v>29</v>
      </c>
      <c r="F7" s="10" t="s">
        <v>10</v>
      </c>
      <c r="G7" s="10" t="s">
        <v>26</v>
      </c>
      <c r="H7" s="10" t="s">
        <v>12</v>
      </c>
      <c r="I7" s="10" t="s">
        <v>30</v>
      </c>
      <c r="J7" s="10" t="s">
        <v>31</v>
      </c>
      <c r="K7" s="10" t="s">
        <v>32</v>
      </c>
      <c r="L7" s="10" t="s">
        <v>33</v>
      </c>
      <c r="M7" s="10" t="s">
        <v>34</v>
      </c>
      <c r="N7" s="10" t="s">
        <v>35</v>
      </c>
      <c r="O7" s="10" t="s">
        <v>24</v>
      </c>
      <c r="P7" s="10" t="s">
        <v>36</v>
      </c>
      <c r="Q7" s="10" t="s">
        <v>37</v>
      </c>
      <c r="R7" s="10" t="s">
        <v>38</v>
      </c>
      <c r="S7" s="10" t="s">
        <v>39</v>
      </c>
      <c r="T7" s="10" t="s">
        <v>13</v>
      </c>
      <c r="U7" s="10" t="s">
        <v>14</v>
      </c>
      <c r="V7" s="10" t="s">
        <v>40</v>
      </c>
      <c r="W7" s="10" t="s">
        <v>41</v>
      </c>
      <c r="X7" s="10" t="s">
        <v>42</v>
      </c>
      <c r="Y7" s="10" t="s">
        <v>43</v>
      </c>
      <c r="Z7" s="10" t="s">
        <v>44</v>
      </c>
      <c r="AA7" s="10" t="s">
        <v>45</v>
      </c>
      <c r="AB7" s="10" t="s">
        <v>46</v>
      </c>
      <c r="AC7" s="10" t="s">
        <v>47</v>
      </c>
      <c r="AD7" s="10" t="s">
        <v>48</v>
      </c>
      <c r="AE7" s="10" t="s">
        <v>49</v>
      </c>
      <c r="AF7" s="10" t="s">
        <v>50</v>
      </c>
      <c r="AG7" s="10" t="s">
        <v>51</v>
      </c>
      <c r="AH7" s="10" t="s">
        <v>15</v>
      </c>
      <c r="AI7" s="10" t="s">
        <v>25</v>
      </c>
      <c r="AJ7" s="10" t="s">
        <v>52</v>
      </c>
      <c r="AK7" s="10" t="s">
        <v>53</v>
      </c>
      <c r="AL7" s="10" t="s">
        <v>11</v>
      </c>
      <c r="AM7" s="10" t="s">
        <v>54</v>
      </c>
      <c r="AN7" s="10" t="s">
        <v>16</v>
      </c>
      <c r="AO7" s="10" t="s">
        <v>55</v>
      </c>
    </row>
    <row r="8" spans="1:41" s="14" customFormat="1" ht="10.5">
      <c r="A8" s="12"/>
      <c r="B8" s="25"/>
      <c r="C8" s="12">
        <v>1.111</v>
      </c>
      <c r="D8" s="12">
        <v>1.611</v>
      </c>
      <c r="E8" s="12">
        <v>1.32</v>
      </c>
      <c r="F8" s="12">
        <v>3.11</v>
      </c>
      <c r="G8" s="12">
        <v>3.13</v>
      </c>
      <c r="H8" s="12">
        <v>4.43</v>
      </c>
      <c r="I8" s="12">
        <v>4.912</v>
      </c>
      <c r="J8" s="16">
        <v>6.6111</v>
      </c>
      <c r="K8" s="16">
        <v>6.6112</v>
      </c>
      <c r="L8" s="12">
        <v>6.612</v>
      </c>
      <c r="M8" s="13">
        <v>8.11127</v>
      </c>
      <c r="N8" s="12">
        <v>8.113</v>
      </c>
      <c r="O8" s="12">
        <v>8.201</v>
      </c>
      <c r="P8" s="12">
        <v>8.211</v>
      </c>
      <c r="Q8" s="12">
        <v>8.212</v>
      </c>
      <c r="R8" s="12">
        <v>8.213</v>
      </c>
      <c r="S8" s="12">
        <v>8.215</v>
      </c>
      <c r="T8" s="12">
        <v>8.231</v>
      </c>
      <c r="U8" s="12">
        <v>8.232</v>
      </c>
      <c r="V8" s="12">
        <v>9.111</v>
      </c>
      <c r="W8" s="12">
        <v>9.112</v>
      </c>
      <c r="X8" s="12">
        <v>9.113</v>
      </c>
      <c r="Y8" s="12">
        <v>9.117</v>
      </c>
      <c r="Z8" s="12">
        <v>9.118</v>
      </c>
      <c r="AA8" s="12">
        <v>9.211</v>
      </c>
      <c r="AB8" s="12">
        <v>9.212</v>
      </c>
      <c r="AC8" s="12">
        <v>9.214</v>
      </c>
      <c r="AD8" s="12">
        <v>9.215</v>
      </c>
      <c r="AE8" s="12">
        <v>9.511</v>
      </c>
      <c r="AF8" s="12">
        <v>9.512</v>
      </c>
      <c r="AG8" s="12">
        <v>9.513</v>
      </c>
      <c r="AH8" s="12">
        <v>9.818</v>
      </c>
      <c r="AI8" s="12">
        <v>9.819</v>
      </c>
      <c r="AJ8" s="12">
        <v>9.821</v>
      </c>
      <c r="AK8" s="12">
        <v>10.201</v>
      </c>
      <c r="AL8" s="12">
        <v>10.4</v>
      </c>
      <c r="AM8" s="12">
        <v>10.5</v>
      </c>
      <c r="AN8" s="12">
        <v>10.911</v>
      </c>
      <c r="AO8" s="12">
        <v>10.912</v>
      </c>
    </row>
    <row r="9" spans="1:41" s="1" customFormat="1" ht="12.75">
      <c r="A9" s="26" t="s">
        <v>17</v>
      </c>
      <c r="B9" s="27">
        <f>B11+B10</f>
        <v>7913311</v>
      </c>
      <c r="C9" s="9">
        <f>C10+C11</f>
        <v>7090586</v>
      </c>
      <c r="D9" s="9"/>
      <c r="E9" s="8">
        <f aca="true" t="shared" si="0" ref="E9:S9">SUM(E10:E11)</f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9">
        <f t="shared" si="0"/>
        <v>822725</v>
      </c>
      <c r="K9" s="8">
        <f t="shared" si="0"/>
        <v>0</v>
      </c>
      <c r="L9" s="8">
        <f t="shared" si="0"/>
        <v>0</v>
      </c>
      <c r="M9" s="8"/>
      <c r="N9" s="8"/>
      <c r="O9" s="8">
        <f t="shared" si="0"/>
        <v>0</v>
      </c>
      <c r="P9" s="8">
        <f t="shared" si="0"/>
        <v>0</v>
      </c>
      <c r="Q9" s="8">
        <f t="shared" si="0"/>
        <v>0</v>
      </c>
      <c r="R9" s="8">
        <f t="shared" si="0"/>
        <v>0</v>
      </c>
      <c r="S9" s="8">
        <f t="shared" si="0"/>
        <v>0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spans="1:41" ht="12.75">
      <c r="A10" s="28" t="s">
        <v>0</v>
      </c>
      <c r="B10" s="6">
        <f>SUM(C10:AO10)</f>
        <v>7090586</v>
      </c>
      <c r="C10" s="6">
        <v>7090586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12.75">
      <c r="A11" s="28" t="s">
        <v>1</v>
      </c>
      <c r="B11" s="6">
        <f>SUM(C11:AO11)</f>
        <v>822725</v>
      </c>
      <c r="C11" s="6"/>
      <c r="D11" s="6"/>
      <c r="E11" s="6"/>
      <c r="F11" s="6"/>
      <c r="G11" s="6"/>
      <c r="H11" s="6"/>
      <c r="I11" s="6"/>
      <c r="J11" s="6">
        <v>822725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 s="1" customFormat="1" ht="12.75">
      <c r="A12" s="29" t="s">
        <v>18</v>
      </c>
      <c r="B12" s="3">
        <f>B13+B14+B15+B16+B17</f>
        <v>249449</v>
      </c>
      <c r="C12" s="3">
        <f aca="true" t="shared" si="1" ref="C12:AD12">SUM(C13:C17)</f>
        <v>30</v>
      </c>
      <c r="D12" s="3"/>
      <c r="E12" s="3">
        <f t="shared" si="1"/>
        <v>0</v>
      </c>
      <c r="F12" s="3">
        <f t="shared" si="1"/>
        <v>18000</v>
      </c>
      <c r="G12" s="3">
        <f t="shared" si="1"/>
        <v>1820</v>
      </c>
      <c r="H12" s="3">
        <f t="shared" si="1"/>
        <v>3570</v>
      </c>
      <c r="I12" s="3">
        <f t="shared" si="1"/>
        <v>0</v>
      </c>
      <c r="J12" s="3">
        <f t="shared" si="1"/>
        <v>217521</v>
      </c>
      <c r="K12" s="3">
        <f t="shared" si="1"/>
        <v>0</v>
      </c>
      <c r="L12" s="3">
        <f t="shared" si="1"/>
        <v>0</v>
      </c>
      <c r="M12" s="3">
        <f t="shared" si="1"/>
        <v>0</v>
      </c>
      <c r="N12" s="3">
        <f t="shared" si="1"/>
        <v>0</v>
      </c>
      <c r="O12" s="3">
        <f t="shared" si="1"/>
        <v>1125</v>
      </c>
      <c r="P12" s="3">
        <f t="shared" si="1"/>
        <v>0</v>
      </c>
      <c r="Q12" s="3">
        <f t="shared" si="1"/>
        <v>0</v>
      </c>
      <c r="R12" s="3">
        <f t="shared" si="1"/>
        <v>0</v>
      </c>
      <c r="S12" s="3">
        <f t="shared" si="1"/>
        <v>0</v>
      </c>
      <c r="T12" s="3">
        <f t="shared" si="1"/>
        <v>0</v>
      </c>
      <c r="U12" s="3">
        <f t="shared" si="1"/>
        <v>0</v>
      </c>
      <c r="V12" s="3">
        <f t="shared" si="1"/>
        <v>0</v>
      </c>
      <c r="W12" s="3">
        <f t="shared" si="1"/>
        <v>0</v>
      </c>
      <c r="X12" s="3">
        <f t="shared" si="1"/>
        <v>0</v>
      </c>
      <c r="Y12" s="3">
        <f t="shared" si="1"/>
        <v>0</v>
      </c>
      <c r="Z12" s="3">
        <f t="shared" si="1"/>
        <v>0</v>
      </c>
      <c r="AA12" s="3">
        <f t="shared" si="1"/>
        <v>0</v>
      </c>
      <c r="AB12" s="3">
        <f t="shared" si="1"/>
        <v>0</v>
      </c>
      <c r="AC12" s="3">
        <f t="shared" si="1"/>
        <v>0</v>
      </c>
      <c r="AD12" s="3">
        <f t="shared" si="1"/>
        <v>0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2.75">
      <c r="A13" s="28" t="s">
        <v>2</v>
      </c>
      <c r="B13" s="6">
        <f>SUM(C13:AO13)</f>
        <v>9500</v>
      </c>
      <c r="C13" s="6"/>
      <c r="D13" s="6"/>
      <c r="E13" s="6"/>
      <c r="F13" s="6"/>
      <c r="G13" s="6"/>
      <c r="H13" s="6"/>
      <c r="I13" s="6"/>
      <c r="J13" s="6">
        <v>9500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 ht="25.5">
      <c r="A14" s="28" t="s">
        <v>3</v>
      </c>
      <c r="B14" s="6">
        <f>SUM(C14:AO14)</f>
        <v>13978</v>
      </c>
      <c r="C14" s="6">
        <v>30</v>
      </c>
      <c r="D14" s="6"/>
      <c r="E14" s="6"/>
      <c r="F14" s="6"/>
      <c r="G14" s="6">
        <v>1820</v>
      </c>
      <c r="H14" s="6">
        <v>3570</v>
      </c>
      <c r="I14" s="6"/>
      <c r="J14" s="6">
        <v>1050</v>
      </c>
      <c r="K14" s="6"/>
      <c r="L14" s="6"/>
      <c r="M14" s="6"/>
      <c r="N14" s="6"/>
      <c r="O14" s="6">
        <v>1125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>
        <v>50</v>
      </c>
      <c r="AL14" s="6">
        <v>6333</v>
      </c>
      <c r="AM14" s="6"/>
      <c r="AN14" s="6"/>
      <c r="AO14" s="6"/>
    </row>
    <row r="15" spans="1:41" ht="12.75">
      <c r="A15" s="28" t="s">
        <v>4</v>
      </c>
      <c r="B15" s="6">
        <f>SUM(C15:AO15)</f>
        <v>19471</v>
      </c>
      <c r="C15" s="6"/>
      <c r="D15" s="6"/>
      <c r="E15" s="6"/>
      <c r="F15" s="6">
        <v>18000</v>
      </c>
      <c r="G15" s="6"/>
      <c r="H15" s="6"/>
      <c r="I15" s="6">
        <v>0</v>
      </c>
      <c r="J15" s="6">
        <v>1471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41" ht="12.75">
      <c r="A16" s="28" t="s">
        <v>5</v>
      </c>
      <c r="B16" s="6">
        <f>SUM(C16:AO16)</f>
        <v>46500</v>
      </c>
      <c r="C16" s="6"/>
      <c r="D16" s="6"/>
      <c r="E16" s="6"/>
      <c r="F16" s="6"/>
      <c r="G16" s="6"/>
      <c r="H16" s="6"/>
      <c r="I16" s="6"/>
      <c r="J16" s="6">
        <v>45500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>
        <v>1000</v>
      </c>
      <c r="AL16" s="6"/>
      <c r="AM16" s="6"/>
      <c r="AN16" s="6"/>
      <c r="AO16" s="6"/>
    </row>
    <row r="17" spans="1:41" ht="25.5">
      <c r="A17" s="28" t="s">
        <v>6</v>
      </c>
      <c r="B17" s="6">
        <f>SUM(C17:AO17)</f>
        <v>160000</v>
      </c>
      <c r="C17" s="6"/>
      <c r="D17" s="6"/>
      <c r="E17" s="6"/>
      <c r="F17" s="6"/>
      <c r="G17" s="6"/>
      <c r="H17" s="6"/>
      <c r="I17" s="6"/>
      <c r="J17" s="6">
        <v>160000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s="1" customFormat="1" ht="12.75">
      <c r="A18" s="29" t="s">
        <v>19</v>
      </c>
      <c r="B18" s="3">
        <f>B19</f>
        <v>1638512</v>
      </c>
      <c r="C18" s="17">
        <f>C19</f>
        <v>0</v>
      </c>
      <c r="D18" s="17"/>
      <c r="E18" s="3">
        <f aca="true" t="shared" si="2" ref="E18:N18">SUM(E19:E19)</f>
        <v>0</v>
      </c>
      <c r="F18" s="3">
        <f t="shared" si="2"/>
        <v>0</v>
      </c>
      <c r="G18" s="3">
        <f t="shared" si="2"/>
        <v>2650</v>
      </c>
      <c r="H18" s="3">
        <f t="shared" si="2"/>
        <v>1861</v>
      </c>
      <c r="I18" s="3">
        <f t="shared" si="2"/>
        <v>0</v>
      </c>
      <c r="J18" s="3">
        <f t="shared" si="2"/>
        <v>46830</v>
      </c>
      <c r="K18" s="3">
        <f t="shared" si="2"/>
        <v>2495</v>
      </c>
      <c r="L18" s="3">
        <f t="shared" si="2"/>
        <v>2143</v>
      </c>
      <c r="M18" s="3">
        <f t="shared" si="2"/>
        <v>0</v>
      </c>
      <c r="N18" s="3">
        <f t="shared" si="2"/>
        <v>7970</v>
      </c>
      <c r="O18" s="3">
        <f aca="true" t="shared" si="3" ref="O18:AO18">SUM(O19)</f>
        <v>0</v>
      </c>
      <c r="P18" s="3">
        <f t="shared" si="3"/>
        <v>55</v>
      </c>
      <c r="Q18" s="3"/>
      <c r="R18" s="3"/>
      <c r="S18" s="3">
        <f t="shared" si="3"/>
        <v>0</v>
      </c>
      <c r="T18" s="3">
        <f t="shared" si="3"/>
        <v>15200</v>
      </c>
      <c r="U18" s="3">
        <f t="shared" si="3"/>
        <v>925</v>
      </c>
      <c r="V18" s="3">
        <f t="shared" si="3"/>
        <v>184</v>
      </c>
      <c r="W18" s="3">
        <f t="shared" si="3"/>
        <v>0</v>
      </c>
      <c r="X18" s="3">
        <f t="shared" si="3"/>
        <v>3085</v>
      </c>
      <c r="Y18" s="3">
        <f t="shared" si="3"/>
        <v>8070</v>
      </c>
      <c r="Z18" s="3">
        <f t="shared" si="3"/>
        <v>0</v>
      </c>
      <c r="AA18" s="3">
        <f t="shared" si="3"/>
        <v>4322</v>
      </c>
      <c r="AB18" s="3">
        <f t="shared" si="3"/>
        <v>10735</v>
      </c>
      <c r="AC18" s="3">
        <f t="shared" si="3"/>
        <v>1490</v>
      </c>
      <c r="AD18" s="3">
        <f t="shared" si="3"/>
        <v>3530</v>
      </c>
      <c r="AE18" s="3">
        <f t="shared" si="3"/>
        <v>15745</v>
      </c>
      <c r="AF18" s="3">
        <f t="shared" si="3"/>
        <v>7123</v>
      </c>
      <c r="AG18" s="3">
        <f t="shared" si="3"/>
        <v>91000</v>
      </c>
      <c r="AH18" s="3">
        <f t="shared" si="3"/>
        <v>0</v>
      </c>
      <c r="AI18" s="3">
        <f t="shared" si="3"/>
        <v>0</v>
      </c>
      <c r="AJ18" s="3">
        <f t="shared" si="3"/>
        <v>0</v>
      </c>
      <c r="AK18" s="3">
        <f t="shared" si="3"/>
        <v>1412797</v>
      </c>
      <c r="AL18" s="3">
        <f t="shared" si="3"/>
        <v>0</v>
      </c>
      <c r="AM18" s="3">
        <f t="shared" si="3"/>
        <v>0</v>
      </c>
      <c r="AN18" s="3">
        <f t="shared" si="3"/>
        <v>292</v>
      </c>
      <c r="AO18" s="3">
        <f t="shared" si="3"/>
        <v>0</v>
      </c>
    </row>
    <row r="19" spans="1:41" ht="12.75">
      <c r="A19" s="28" t="s">
        <v>9</v>
      </c>
      <c r="B19" s="6">
        <f>SUM(C19:AO19)</f>
        <v>1638512</v>
      </c>
      <c r="C19" s="6"/>
      <c r="D19" s="6"/>
      <c r="E19" s="6"/>
      <c r="F19" s="6"/>
      <c r="G19" s="6">
        <v>2650</v>
      </c>
      <c r="H19" s="6">
        <v>1861</v>
      </c>
      <c r="I19" s="6"/>
      <c r="J19" s="6">
        <v>46830</v>
      </c>
      <c r="K19" s="6">
        <v>2495</v>
      </c>
      <c r="L19" s="6">
        <v>2143</v>
      </c>
      <c r="M19" s="6"/>
      <c r="N19" s="6">
        <v>7970</v>
      </c>
      <c r="O19" s="6"/>
      <c r="P19" s="6">
        <v>55</v>
      </c>
      <c r="Q19" s="6">
        <v>10</v>
      </c>
      <c r="R19" s="6"/>
      <c r="S19" s="6"/>
      <c r="T19" s="6">
        <v>15200</v>
      </c>
      <c r="U19" s="6">
        <v>925</v>
      </c>
      <c r="V19" s="6">
        <v>184</v>
      </c>
      <c r="W19" s="6"/>
      <c r="X19" s="6">
        <v>3085</v>
      </c>
      <c r="Y19" s="6">
        <v>8070</v>
      </c>
      <c r="Z19" s="6"/>
      <c r="AA19" s="6">
        <v>4322</v>
      </c>
      <c r="AB19" s="6">
        <v>10735</v>
      </c>
      <c r="AC19" s="6">
        <v>1490</v>
      </c>
      <c r="AD19" s="6">
        <v>3530</v>
      </c>
      <c r="AE19" s="6">
        <v>15745</v>
      </c>
      <c r="AF19" s="6">
        <v>7123</v>
      </c>
      <c r="AG19" s="6">
        <v>91000</v>
      </c>
      <c r="AH19" s="6"/>
      <c r="AI19" s="6"/>
      <c r="AJ19" s="6"/>
      <c r="AK19" s="6">
        <v>1412797</v>
      </c>
      <c r="AL19" s="6"/>
      <c r="AM19" s="6"/>
      <c r="AN19" s="6">
        <v>292</v>
      </c>
      <c r="AO19" s="6"/>
    </row>
    <row r="20" spans="1:41" s="1" customFormat="1" ht="12.75">
      <c r="A20" s="29" t="s">
        <v>20</v>
      </c>
      <c r="B20" s="3">
        <f>B23+B22+B21</f>
        <v>5216889</v>
      </c>
      <c r="C20" s="3">
        <f>C21+C22+C23</f>
        <v>1076539</v>
      </c>
      <c r="D20" s="3"/>
      <c r="E20" s="3">
        <f aca="true" t="shared" si="4" ref="E20:AO20">E21+E22+E23</f>
        <v>0</v>
      </c>
      <c r="F20" s="3">
        <f t="shared" si="4"/>
        <v>0</v>
      </c>
      <c r="G20" s="3">
        <f t="shared" si="4"/>
        <v>0</v>
      </c>
      <c r="H20" s="3">
        <f t="shared" si="4"/>
        <v>0</v>
      </c>
      <c r="I20" s="3">
        <f t="shared" si="4"/>
        <v>0</v>
      </c>
      <c r="J20" s="3">
        <f t="shared" si="4"/>
        <v>483655</v>
      </c>
      <c r="K20" s="3">
        <f t="shared" si="4"/>
        <v>0</v>
      </c>
      <c r="L20" s="3">
        <f t="shared" si="4"/>
        <v>0</v>
      </c>
      <c r="M20" s="3">
        <f t="shared" si="4"/>
        <v>65000</v>
      </c>
      <c r="N20" s="3">
        <f t="shared" si="4"/>
        <v>0</v>
      </c>
      <c r="O20" s="3">
        <f t="shared" si="4"/>
        <v>0</v>
      </c>
      <c r="P20" s="3">
        <f t="shared" si="4"/>
        <v>0</v>
      </c>
      <c r="Q20" s="3">
        <f t="shared" si="4"/>
        <v>0</v>
      </c>
      <c r="R20" s="3">
        <f t="shared" si="4"/>
        <v>0</v>
      </c>
      <c r="S20" s="3">
        <f t="shared" si="4"/>
        <v>0</v>
      </c>
      <c r="T20" s="3">
        <f t="shared" si="4"/>
        <v>2898</v>
      </c>
      <c r="U20" s="3">
        <f t="shared" si="4"/>
        <v>0</v>
      </c>
      <c r="V20" s="3">
        <f t="shared" si="4"/>
        <v>143731</v>
      </c>
      <c r="W20" s="3">
        <f t="shared" si="4"/>
        <v>51857</v>
      </c>
      <c r="X20" s="3">
        <f t="shared" si="4"/>
        <v>98583</v>
      </c>
      <c r="Y20" s="3">
        <f t="shared" si="4"/>
        <v>65434</v>
      </c>
      <c r="Z20" s="3">
        <f t="shared" si="4"/>
        <v>0</v>
      </c>
      <c r="AA20" s="3">
        <f t="shared" si="4"/>
        <v>644614</v>
      </c>
      <c r="AB20" s="3">
        <f t="shared" si="4"/>
        <v>1090009</v>
      </c>
      <c r="AC20" s="3">
        <f t="shared" si="4"/>
        <v>265196</v>
      </c>
      <c r="AD20" s="3">
        <f t="shared" si="4"/>
        <v>210394</v>
      </c>
      <c r="AE20" s="3">
        <f t="shared" si="4"/>
        <v>77629</v>
      </c>
      <c r="AF20" s="3">
        <f t="shared" si="4"/>
        <v>33455</v>
      </c>
      <c r="AG20" s="3">
        <f t="shared" si="4"/>
        <v>31058</v>
      </c>
      <c r="AH20" s="3">
        <f t="shared" si="4"/>
        <v>57101</v>
      </c>
      <c r="AI20" s="3">
        <f t="shared" si="4"/>
        <v>0</v>
      </c>
      <c r="AJ20" s="3">
        <f t="shared" si="4"/>
        <v>0</v>
      </c>
      <c r="AK20" s="3">
        <f t="shared" si="4"/>
        <v>743333</v>
      </c>
      <c r="AL20" s="3">
        <f t="shared" si="4"/>
        <v>0</v>
      </c>
      <c r="AM20" s="3">
        <f t="shared" si="4"/>
        <v>13037</v>
      </c>
      <c r="AN20" s="3">
        <f t="shared" si="4"/>
        <v>52703</v>
      </c>
      <c r="AO20" s="3">
        <f t="shared" si="4"/>
        <v>0</v>
      </c>
    </row>
    <row r="21" spans="1:41" ht="25.5">
      <c r="A21" s="28" t="s">
        <v>21</v>
      </c>
      <c r="B21" s="6">
        <f>SUM(C21:AO21)</f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 ht="12.75">
      <c r="A22" s="28" t="s">
        <v>7</v>
      </c>
      <c r="B22" s="6">
        <f>SUM(C22:AO22)</f>
        <v>4236318</v>
      </c>
      <c r="C22" s="6">
        <v>1076539</v>
      </c>
      <c r="D22" s="6">
        <v>10663</v>
      </c>
      <c r="E22" s="6"/>
      <c r="F22" s="6"/>
      <c r="G22" s="6"/>
      <c r="H22" s="6"/>
      <c r="I22" s="6"/>
      <c r="J22" s="6">
        <v>483655</v>
      </c>
      <c r="K22" s="6"/>
      <c r="L22" s="6"/>
      <c r="M22" s="6">
        <v>65000</v>
      </c>
      <c r="N22" s="6"/>
      <c r="O22" s="6"/>
      <c r="P22" s="6"/>
      <c r="Q22" s="6"/>
      <c r="R22" s="6"/>
      <c r="S22" s="6"/>
      <c r="T22" s="6">
        <v>2898</v>
      </c>
      <c r="U22" s="6"/>
      <c r="V22" s="6">
        <v>119813</v>
      </c>
      <c r="W22" s="6">
        <v>41916</v>
      </c>
      <c r="X22" s="6">
        <v>67009</v>
      </c>
      <c r="Y22" s="6">
        <v>55414</v>
      </c>
      <c r="Z22" s="6"/>
      <c r="AA22" s="6">
        <v>619669</v>
      </c>
      <c r="AB22" s="6">
        <v>1058059</v>
      </c>
      <c r="AC22" s="6">
        <v>183996</v>
      </c>
      <c r="AD22" s="6">
        <v>161324</v>
      </c>
      <c r="AE22" s="6">
        <v>77469</v>
      </c>
      <c r="AF22" s="6">
        <v>33435</v>
      </c>
      <c r="AG22" s="6">
        <v>31058</v>
      </c>
      <c r="AH22" s="6">
        <v>57101</v>
      </c>
      <c r="AI22" s="6"/>
      <c r="AJ22" s="6"/>
      <c r="AK22" s="6">
        <v>25560</v>
      </c>
      <c r="AL22" s="6"/>
      <c r="AM22" s="6">
        <v>13037</v>
      </c>
      <c r="AN22" s="6">
        <v>52703</v>
      </c>
      <c r="AO22" s="6"/>
    </row>
    <row r="23" spans="1:41" ht="12.75">
      <c r="A23" s="28" t="s">
        <v>8</v>
      </c>
      <c r="B23" s="6">
        <f>SUM(C23:AO23)</f>
        <v>980571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>
        <v>23918</v>
      </c>
      <c r="W23" s="6">
        <v>9941</v>
      </c>
      <c r="X23" s="6">
        <v>31574</v>
      </c>
      <c r="Y23" s="6">
        <v>10020</v>
      </c>
      <c r="Z23" s="6"/>
      <c r="AA23" s="6">
        <v>24945</v>
      </c>
      <c r="AB23" s="6">
        <v>31950</v>
      </c>
      <c r="AC23" s="6">
        <v>81200</v>
      </c>
      <c r="AD23" s="6">
        <v>49070</v>
      </c>
      <c r="AE23" s="6">
        <v>160</v>
      </c>
      <c r="AF23" s="6">
        <v>20</v>
      </c>
      <c r="AG23" s="6"/>
      <c r="AH23" s="6"/>
      <c r="AI23" s="6"/>
      <c r="AJ23" s="6"/>
      <c r="AK23" s="6">
        <v>717773</v>
      </c>
      <c r="AL23" s="6"/>
      <c r="AM23" s="6"/>
      <c r="AN23" s="6"/>
      <c r="AO23" s="6"/>
    </row>
    <row r="24" spans="1:41" s="1" customFormat="1" ht="15.75">
      <c r="A24" s="30" t="s">
        <v>22</v>
      </c>
      <c r="B24" s="31">
        <f>B9+B12+B18+B20</f>
        <v>15018161</v>
      </c>
      <c r="C24" s="15">
        <f aca="true" t="shared" si="5" ref="C24:AO24">SUM(C9:C23)-C9-C12-C18-C20</f>
        <v>8167155</v>
      </c>
      <c r="D24" s="15">
        <f>D22</f>
        <v>10663</v>
      </c>
      <c r="E24" s="5">
        <f t="shared" si="5"/>
        <v>0</v>
      </c>
      <c r="F24" s="5">
        <f t="shared" si="5"/>
        <v>18000</v>
      </c>
      <c r="G24" s="5">
        <f t="shared" si="5"/>
        <v>4470</v>
      </c>
      <c r="H24" s="5">
        <f t="shared" si="5"/>
        <v>5431</v>
      </c>
      <c r="I24" s="5">
        <f t="shared" si="5"/>
        <v>0</v>
      </c>
      <c r="J24" s="15">
        <f t="shared" si="5"/>
        <v>1570731</v>
      </c>
      <c r="K24" s="5">
        <f t="shared" si="5"/>
        <v>2495</v>
      </c>
      <c r="L24" s="5">
        <f t="shared" si="5"/>
        <v>2143</v>
      </c>
      <c r="M24" s="5">
        <f t="shared" si="5"/>
        <v>65000</v>
      </c>
      <c r="N24" s="5">
        <f t="shared" si="5"/>
        <v>7970</v>
      </c>
      <c r="O24" s="5">
        <f t="shared" si="5"/>
        <v>1125</v>
      </c>
      <c r="P24" s="5">
        <f t="shared" si="5"/>
        <v>55</v>
      </c>
      <c r="Q24" s="5">
        <f t="shared" si="5"/>
        <v>10</v>
      </c>
      <c r="R24" s="5">
        <f t="shared" si="5"/>
        <v>0</v>
      </c>
      <c r="S24" s="5">
        <f t="shared" si="5"/>
        <v>0</v>
      </c>
      <c r="T24" s="5">
        <f t="shared" si="5"/>
        <v>18098</v>
      </c>
      <c r="U24" s="5">
        <f t="shared" si="5"/>
        <v>925</v>
      </c>
      <c r="V24" s="5">
        <f t="shared" si="5"/>
        <v>143915</v>
      </c>
      <c r="W24" s="5">
        <f t="shared" si="5"/>
        <v>51857</v>
      </c>
      <c r="X24" s="5">
        <f t="shared" si="5"/>
        <v>101668</v>
      </c>
      <c r="Y24" s="5">
        <f t="shared" si="5"/>
        <v>73504</v>
      </c>
      <c r="Z24" s="5">
        <f t="shared" si="5"/>
        <v>0</v>
      </c>
      <c r="AA24" s="5">
        <f t="shared" si="5"/>
        <v>648936</v>
      </c>
      <c r="AB24" s="5">
        <f t="shared" si="5"/>
        <v>1100744</v>
      </c>
      <c r="AC24" s="5">
        <f t="shared" si="5"/>
        <v>266686</v>
      </c>
      <c r="AD24" s="5">
        <f t="shared" si="5"/>
        <v>213924</v>
      </c>
      <c r="AE24" s="5">
        <f t="shared" si="5"/>
        <v>93374</v>
      </c>
      <c r="AF24" s="5">
        <f t="shared" si="5"/>
        <v>40578</v>
      </c>
      <c r="AG24" s="5">
        <f t="shared" si="5"/>
        <v>122058</v>
      </c>
      <c r="AH24" s="5">
        <f t="shared" si="5"/>
        <v>57101</v>
      </c>
      <c r="AI24" s="5">
        <f t="shared" si="5"/>
        <v>0</v>
      </c>
      <c r="AJ24" s="5">
        <f t="shared" si="5"/>
        <v>0</v>
      </c>
      <c r="AK24" s="5">
        <f t="shared" si="5"/>
        <v>2157180</v>
      </c>
      <c r="AL24" s="5">
        <f t="shared" si="5"/>
        <v>6333</v>
      </c>
      <c r="AM24" s="5">
        <f t="shared" si="5"/>
        <v>13037</v>
      </c>
      <c r="AN24" s="5">
        <f t="shared" si="5"/>
        <v>52995</v>
      </c>
      <c r="AO24" s="5">
        <f t="shared" si="5"/>
        <v>0</v>
      </c>
    </row>
  </sheetData>
  <sheetProtection/>
  <mergeCells count="2">
    <mergeCell ref="AA4:AO4"/>
    <mergeCell ref="A5:F5"/>
  </mergeCells>
  <printOptions/>
  <pageMargins left="0.25" right="0.25" top="0.75" bottom="0.75" header="0.3" footer="0.3"/>
  <pageSetup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Līga Tamberga</cp:lastModifiedBy>
  <cp:lastPrinted>2019-12-09T15:05:35Z</cp:lastPrinted>
  <dcterms:created xsi:type="dcterms:W3CDTF">2017-02-16T08:06:46Z</dcterms:created>
  <dcterms:modified xsi:type="dcterms:W3CDTF">2020-01-02T11:40:54Z</dcterms:modified>
  <cp:category/>
  <cp:version/>
  <cp:contentType/>
  <cp:contentStatus/>
</cp:coreProperties>
</file>