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ati\Desktop\domes_prot\Dome_2018\6_30.05.2018\"/>
    </mc:Choice>
  </mc:AlternateContent>
  <bookViews>
    <workbookView xWindow="120" yWindow="315" windowWidth="24915" windowHeight="12600" tabRatio="925" firstSheet="2" activeTab="10"/>
  </bookViews>
  <sheets>
    <sheet name="CF_teksti" sheetId="49" state="hidden" r:id="rId1"/>
    <sheet name="Centrālās_funkcijas" sheetId="40" r:id="rId2"/>
    <sheet name="Kultūras_pārvalde" sheetId="51" r:id="rId3"/>
    <sheet name="Sporta_Centrs" sheetId="52" r:id="rId4"/>
    <sheet name="Izglītības_pārvalde" sheetId="50" r:id="rId5"/>
    <sheet name="Labklājības_pārvalde" sheetId="46" r:id="rId6"/>
    <sheet name="Projektu_ieņēmumi" sheetId="28" r:id="rId7"/>
    <sheet name="Projektu_izdevumi" sheetId="47" r:id="rId8"/>
    <sheet name="Rezerves_fonds_izlietojums" sheetId="41" r:id="rId9"/>
    <sheet name="Speciālais_budžets_ieņēmumi_izd" sheetId="5" r:id="rId10"/>
    <sheet name="Ziedojumi_ieņēmumi_izdevumi" sheetId="4" r:id="rId11"/>
    <sheet name="Aizņēmumu skaidrojumi" sheetId="35" state="hidden" r:id="rId12"/>
  </sheets>
  <definedNames>
    <definedName name="_08.210001" localSheetId="0">#REF!</definedName>
    <definedName name="_08.210001" localSheetId="4">#REF!</definedName>
    <definedName name="_08.210001" localSheetId="5">#REF!</definedName>
    <definedName name="_08.210001" localSheetId="8">#REF!</definedName>
    <definedName name="_08.210001">#REF!</definedName>
    <definedName name="_xlnm.Print_Titles" localSheetId="1">Centrālās_funkcijas!$4:$4</definedName>
    <definedName name="_xlnm.Print_Titles" localSheetId="0">CF_teksti!$4:$4</definedName>
    <definedName name="_xlnm.Print_Titles" localSheetId="4">Izglītības_pārvalde!$4:$4</definedName>
    <definedName name="_xlnm.Print_Titles" localSheetId="5">Labklājības_pārvalde!$4:$4</definedName>
    <definedName name="_xlnm.Print_Titles" localSheetId="6">Projektu_ieņēmumi!$4:$4</definedName>
    <definedName name="_xlnm.Print_Titles" localSheetId="9">Speciālais_budžets_ieņēmumi_izd!$4:$4</definedName>
    <definedName name="_xlnm.Print_Titles" localSheetId="10">Ziedojumi_ieņēmumi_izdevumi!$4:$4</definedName>
  </definedNames>
  <calcPr calcId="162913"/>
</workbook>
</file>

<file path=xl/calcChain.xml><?xml version="1.0" encoding="utf-8"?>
<calcChain xmlns="http://schemas.openxmlformats.org/spreadsheetml/2006/main">
  <c r="C21" i="41" l="1"/>
  <c r="C17" i="41"/>
  <c r="C36" i="52" l="1"/>
  <c r="C12" i="52"/>
  <c r="C54" i="52" s="1"/>
  <c r="C10" i="52"/>
  <c r="C45" i="51"/>
  <c r="C13" i="51"/>
  <c r="C11" i="51"/>
  <c r="C54" i="51" l="1"/>
  <c r="H30" i="50"/>
  <c r="G30" i="50"/>
  <c r="F30" i="50"/>
  <c r="C29" i="50"/>
  <c r="C28" i="50"/>
  <c r="C27" i="50"/>
  <c r="C26" i="50"/>
  <c r="C25" i="50"/>
  <c r="C24" i="50"/>
  <c r="C23" i="50"/>
  <c r="C22" i="50"/>
  <c r="C21" i="50"/>
  <c r="C20" i="50"/>
  <c r="C19" i="50"/>
  <c r="C18" i="50"/>
  <c r="C17" i="50"/>
  <c r="C16" i="50"/>
  <c r="C15" i="50"/>
  <c r="H12" i="50"/>
  <c r="G12" i="50"/>
  <c r="F12" i="50"/>
  <c r="C12" i="50"/>
  <c r="C30" i="50" l="1"/>
  <c r="C31" i="50" s="1"/>
  <c r="I12" i="50"/>
  <c r="I30" i="50"/>
  <c r="C68" i="49"/>
  <c r="C56" i="49"/>
  <c r="C50" i="49"/>
  <c r="C38" i="49"/>
  <c r="C30" i="49"/>
  <c r="C17" i="49"/>
  <c r="C76" i="49" s="1"/>
  <c r="C77" i="49" s="1"/>
  <c r="G34" i="47"/>
  <c r="F35" i="47"/>
  <c r="H35" i="47"/>
  <c r="I35" i="47"/>
  <c r="E35" i="47"/>
  <c r="C69" i="49" l="1"/>
  <c r="C72" i="49" s="1"/>
  <c r="C73" i="49" s="1"/>
  <c r="V5" i="40"/>
  <c r="F26" i="40"/>
  <c r="P4" i="40"/>
  <c r="I4" i="40"/>
  <c r="I42" i="47"/>
  <c r="H42" i="47"/>
  <c r="F42" i="47"/>
  <c r="E42" i="47"/>
  <c r="G41" i="47"/>
  <c r="G40" i="47"/>
  <c r="G39" i="47"/>
  <c r="G38" i="47"/>
  <c r="G37" i="47"/>
  <c r="G36" i="47"/>
  <c r="G33" i="47"/>
  <c r="G35" i="47" s="1"/>
  <c r="G32" i="47"/>
  <c r="G31" i="47"/>
  <c r="G30" i="47"/>
  <c r="G29" i="47"/>
  <c r="G28" i="47"/>
  <c r="I27" i="47"/>
  <c r="H27" i="47"/>
  <c r="F27" i="47"/>
  <c r="E27" i="47"/>
  <c r="G26" i="47"/>
  <c r="G25" i="47"/>
  <c r="G24" i="47"/>
  <c r="G23" i="47"/>
  <c r="G22" i="47"/>
  <c r="G21" i="47"/>
  <c r="G20" i="47"/>
  <c r="G19" i="47"/>
  <c r="G18" i="47"/>
  <c r="G17" i="47"/>
  <c r="G16" i="47"/>
  <c r="G15" i="47"/>
  <c r="G14" i="47"/>
  <c r="I13" i="47"/>
  <c r="H13" i="47"/>
  <c r="F13" i="47"/>
  <c r="E13" i="47"/>
  <c r="G12" i="47"/>
  <c r="G13" i="47" s="1"/>
  <c r="F11" i="47"/>
  <c r="E11" i="47"/>
  <c r="E43" i="47" s="1"/>
  <c r="G10" i="47"/>
  <c r="H9" i="47"/>
  <c r="H11" i="47" s="1"/>
  <c r="H43" i="47" s="1"/>
  <c r="G9" i="47"/>
  <c r="G8" i="47"/>
  <c r="G7" i="47"/>
  <c r="G6" i="47"/>
  <c r="F5" i="47"/>
  <c r="E5" i="47"/>
  <c r="F43" i="47" l="1"/>
  <c r="I10" i="47"/>
  <c r="I11" i="47" s="1"/>
  <c r="I43" i="47"/>
  <c r="G42" i="47"/>
  <c r="G27" i="47"/>
  <c r="G11" i="47"/>
  <c r="G43" i="47" l="1"/>
  <c r="V25" i="40" l="1"/>
  <c r="V8" i="40" l="1"/>
  <c r="V18" i="40"/>
  <c r="V19" i="40"/>
  <c r="V20" i="40"/>
  <c r="V21" i="40"/>
  <c r="V22" i="40"/>
  <c r="V23" i="40"/>
  <c r="V24" i="40"/>
  <c r="V17" i="40"/>
  <c r="C27" i="46" l="1"/>
  <c r="C13" i="46"/>
  <c r="C16" i="4" l="1"/>
  <c r="U4" i="40" l="1"/>
  <c r="D56" i="41" l="1"/>
  <c r="C56" i="41"/>
  <c r="D46" i="41"/>
  <c r="C46" i="41"/>
  <c r="D23" i="41"/>
  <c r="D25" i="41" s="1"/>
  <c r="C23" i="41"/>
  <c r="C25" i="41" s="1"/>
  <c r="C48" i="41" l="1"/>
  <c r="C58" i="41" s="1"/>
  <c r="D48" i="41"/>
  <c r="D58" i="41" s="1"/>
  <c r="C17" i="40"/>
  <c r="V6" i="40"/>
  <c r="V7" i="40"/>
  <c r="V9" i="40"/>
  <c r="V10" i="40"/>
  <c r="V11" i="40"/>
  <c r="V13" i="40"/>
  <c r="V14" i="40"/>
  <c r="T26" i="40"/>
  <c r="T4" i="40"/>
  <c r="U26" i="40"/>
  <c r="E4" i="40"/>
  <c r="N26" i="40"/>
  <c r="N4" i="40"/>
  <c r="L26" i="40"/>
  <c r="L4" i="40"/>
  <c r="I26" i="40"/>
  <c r="G26" i="40"/>
  <c r="H26" i="40"/>
  <c r="J26" i="40"/>
  <c r="K26" i="40"/>
  <c r="M26" i="40"/>
  <c r="O26" i="40"/>
  <c r="Q26" i="40"/>
  <c r="R26" i="40"/>
  <c r="S26" i="40"/>
  <c r="P26" i="40"/>
  <c r="V15" i="40"/>
  <c r="R4" i="40"/>
  <c r="F4" i="40"/>
  <c r="G4" i="40"/>
  <c r="H4" i="40"/>
  <c r="J4" i="40"/>
  <c r="K4" i="40"/>
  <c r="M4" i="40"/>
  <c r="O4" i="40"/>
  <c r="Q4" i="40"/>
  <c r="V16" i="40"/>
  <c r="V12" i="40"/>
  <c r="V26" i="40" l="1"/>
  <c r="S4" i="40"/>
  <c r="V4" i="40" s="1"/>
  <c r="C68" i="40"/>
  <c r="C56" i="40"/>
  <c r="C50" i="40"/>
  <c r="C38" i="40"/>
  <c r="C30" i="40"/>
  <c r="C76" i="40"/>
  <c r="C77" i="40" s="1"/>
  <c r="C69" i="40" l="1"/>
  <c r="C72" i="40" s="1"/>
  <c r="C73" i="40" s="1"/>
  <c r="J29" i="35" l="1"/>
  <c r="D22" i="35"/>
  <c r="C22" i="35"/>
  <c r="L21" i="35"/>
  <c r="E15" i="35"/>
  <c r="E22" i="35" s="1"/>
  <c r="K14" i="35"/>
  <c r="I13" i="35"/>
  <c r="H13" i="35"/>
  <c r="K13" i="35" s="1"/>
  <c r="Q12" i="35"/>
  <c r="Q10" i="35"/>
  <c r="K10" i="35"/>
  <c r="Q8" i="35"/>
  <c r="S7" i="35"/>
  <c r="T7" i="35" s="1"/>
  <c r="R7" i="35"/>
  <c r="P7" i="35"/>
  <c r="O7" i="35"/>
  <c r="N7" i="35"/>
  <c r="J7" i="35"/>
  <c r="R6" i="35"/>
  <c r="P6" i="35"/>
  <c r="O6" i="35"/>
  <c r="N6" i="35"/>
  <c r="S5" i="35"/>
  <c r="O5" i="35"/>
  <c r="K5" i="35"/>
  <c r="W4" i="35"/>
  <c r="S4" i="35"/>
  <c r="R4" i="35" s="1"/>
  <c r="K4" i="35"/>
  <c r="K22" i="35" s="1"/>
  <c r="K25" i="35" s="1"/>
  <c r="N3" i="35"/>
  <c r="K27" i="35" l="1"/>
  <c r="K29" i="35" s="1"/>
  <c r="U7" i="35"/>
  <c r="C16" i="5"/>
  <c r="C12" i="28" l="1"/>
  <c r="C8" i="5" l="1"/>
  <c r="C8" i="4" l="1"/>
  <c r="C17" i="4" s="1"/>
</calcChain>
</file>

<file path=xl/sharedStrings.xml><?xml version="1.0" encoding="utf-8"?>
<sst xmlns="http://schemas.openxmlformats.org/spreadsheetml/2006/main" count="744" uniqueCount="473">
  <si>
    <t>Jelgavas novada pašvaldības</t>
  </si>
  <si>
    <t>Svētes pagasta pārvalde</t>
  </si>
  <si>
    <t>Ieņēmumu veids</t>
  </si>
  <si>
    <t>Grozījumi    (+;-)</t>
  </si>
  <si>
    <t>Grozījumu iemesls</t>
  </si>
  <si>
    <t>Elejas pagasta pārvalde</t>
  </si>
  <si>
    <t>12.0.0.0.</t>
  </si>
  <si>
    <t>Pārējie nenodokļu ieņēmumi</t>
  </si>
  <si>
    <t>21.3.0.0.</t>
  </si>
  <si>
    <t>Ieņēmumi no budžeta iestāžu sniegtajiem maksas pakalpojumiem un citi pašu ieņēmumi</t>
  </si>
  <si>
    <t>Sesavas pagasta pārvalde</t>
  </si>
  <si>
    <t>18.0.0.0.</t>
  </si>
  <si>
    <t>Valsts budžeta transferti</t>
  </si>
  <si>
    <t>19.0.0.0.</t>
  </si>
  <si>
    <t>Pašvaldību budžetu transferti</t>
  </si>
  <si>
    <t>Pavisam kopā ieņēmumi</t>
  </si>
  <si>
    <t>Izdevumi pēc valdības funkcijām</t>
  </si>
  <si>
    <t>Vispārējie valdības dienesti</t>
  </si>
  <si>
    <t>Sabiedriskā kārtība un drošība</t>
  </si>
  <si>
    <t>Ekonomiskā darbība</t>
  </si>
  <si>
    <t>Vides aizsardzība</t>
  </si>
  <si>
    <t>Pašvaldības teritoriju un mājokļu apsaimniekošana</t>
  </si>
  <si>
    <t>Atpūta, kultūra un sports</t>
  </si>
  <si>
    <t>Izglītība</t>
  </si>
  <si>
    <t>Sociālā aizsardzība</t>
  </si>
  <si>
    <t>Pavisam kopā izdevumi</t>
  </si>
  <si>
    <t>04.740002</t>
  </si>
  <si>
    <t>Rezerve</t>
  </si>
  <si>
    <t>Investīcijas</t>
  </si>
  <si>
    <t>Nr.p.k.</t>
  </si>
  <si>
    <t>Iestāde</t>
  </si>
  <si>
    <t>Piešķirts, EUR</t>
  </si>
  <si>
    <t>Nepieciešamība</t>
  </si>
  <si>
    <t>Kopā</t>
  </si>
  <si>
    <t>23.400</t>
  </si>
  <si>
    <t>t.sk.Ziedojumi un dāvinājumi, kas saņemti no juridiskajām personām</t>
  </si>
  <si>
    <t>23.500</t>
  </si>
  <si>
    <t>t.sk.Ziedojumi un dāvinājumi, kas saņemti no fiziskajām personām</t>
  </si>
  <si>
    <t>01.000</t>
  </si>
  <si>
    <t>04.000</t>
  </si>
  <si>
    <t>06.000</t>
  </si>
  <si>
    <t>Pašvaldības teritoriju un mājokļa apsaimniekošana</t>
  </si>
  <si>
    <t>08.000</t>
  </si>
  <si>
    <t>09.000</t>
  </si>
  <si>
    <t>10.000</t>
  </si>
  <si>
    <t>21.0.0.0.</t>
  </si>
  <si>
    <t>Budžeta iestāžu ieņēmumi</t>
  </si>
  <si>
    <t>05.000</t>
  </si>
  <si>
    <t>19.100</t>
  </si>
  <si>
    <t>Pašvaldības budžeta iekšējie transferti starp vienas pašvaldības budžeta veidiem</t>
  </si>
  <si>
    <t>17.0.0.0.</t>
  </si>
  <si>
    <t>No valsts budžeta daļēji finansēto atvasināto publisko personu un budžeta nefinansēto iestāžu transferti</t>
  </si>
  <si>
    <t>Ieņēmumi no citu Eiropas Savienības politiku instrumentu līdzfinansēto projektu un pasākumu īstenošanas un citu valstu finanšu palīdzības programmu īstenošanas, saņemtā ārvalstu finanšu palīdzība</t>
  </si>
  <si>
    <t>V.f-ja</t>
  </si>
  <si>
    <t>Ieņēmumi</t>
  </si>
  <si>
    <t>Izdevumi</t>
  </si>
  <si>
    <t>Starpība</t>
  </si>
  <si>
    <t>04.740001</t>
  </si>
  <si>
    <t>01.30001</t>
  </si>
  <si>
    <t>06.600001</t>
  </si>
  <si>
    <t>08.620001</t>
  </si>
  <si>
    <t>09.222011</t>
  </si>
  <si>
    <t>01.129</t>
  </si>
  <si>
    <t>09.600001</t>
  </si>
  <si>
    <t>Jelgavas novada pašvaldības Sporta centra</t>
  </si>
  <si>
    <t>Jelgavas novada pašvaldības Kultūras pārvaldes</t>
  </si>
  <si>
    <t>Jelgavas novada pašvaldības Izglītības pārvaldes</t>
  </si>
  <si>
    <t>10.0.0.0.</t>
  </si>
  <si>
    <t>Naudas sodi un sankcijas</t>
  </si>
  <si>
    <t>13.0.0.0.</t>
  </si>
  <si>
    <t>Ieņēmumi no valsts (pašvaldību) īpašuma iznomāšanas, pārdošanas un no nodokļu pamatparāda kapitalizācijas</t>
  </si>
  <si>
    <t>03.000</t>
  </si>
  <si>
    <t>Jelgavas novada pašvaldības Centrālo funkciju</t>
  </si>
  <si>
    <t>Valsts (pašvaldību) nodevas un kancelejas nodevas</t>
  </si>
  <si>
    <t>Jelgavas novada pašvaldības Labklājības pārvaldes</t>
  </si>
  <si>
    <t>No papildus ieņēmumiem</t>
  </si>
  <si>
    <t>Ieņēmumi no valsts (pašbvaldību) īpašuma iznomāšanas, pārdošanas</t>
  </si>
  <si>
    <t>4.0.0.0.</t>
  </si>
  <si>
    <t>Īpašuma nodokļi</t>
  </si>
  <si>
    <t>21.1.0.0.</t>
  </si>
  <si>
    <t>21.4.0.0.</t>
  </si>
  <si>
    <t>Pārējie 21.3.0.0.grupā neklasificētie budžeta iestāžu ieņēmumi</t>
  </si>
  <si>
    <t>Kods</t>
  </si>
  <si>
    <t>5.0.0.0.</t>
  </si>
  <si>
    <t>Nodokļi par pakalpojumiem un precēm</t>
  </si>
  <si>
    <t>Pārējie 21.3.0.0.grupā neklasificētie budžeta iestāžu ieņēmumi par budžeta iestāžu sniegtajiem maksas pakalpojumiem un citi pašu ieņēmumi</t>
  </si>
  <si>
    <t>Tai skaitā palielinājums Budžeta iestāžu nodokļu maksājumiem 2.pusgadā</t>
  </si>
  <si>
    <t>izdevumi</t>
  </si>
  <si>
    <t>ieņēmumi</t>
  </si>
  <si>
    <t>rezerve</t>
  </si>
  <si>
    <t>Jelgavas novada pašvaldības Projektu</t>
  </si>
  <si>
    <t>Ieņēmumi no budžeta iestāžu sniegtajiem maksas pakalpojumiem un citi pašu ieņēmumi (Citi ieņēmumi par maksas pakalpojumiem)</t>
  </si>
  <si>
    <t>Aizņēmuma samazinājums</t>
  </si>
  <si>
    <t>Piezīmes</t>
  </si>
  <si>
    <t>04.51000101</t>
  </si>
  <si>
    <t>Karjeras atbalsts vispārējās un profesionālās izglītības iestādēs, Nr.8.3.5.0/16/I/001</t>
  </si>
  <si>
    <t>01.171</t>
  </si>
  <si>
    <t>10.910002</t>
  </si>
  <si>
    <t>Slimību profilakses un Veselības veicināšanas pasākumi Jelgavas novadā, Nr.9.2.4.2/16/I/033</t>
  </si>
  <si>
    <t>01.173</t>
  </si>
  <si>
    <t>Pavisam kopā</t>
  </si>
  <si>
    <t>8.0.0.0.</t>
  </si>
  <si>
    <t>Ieņēmumi no uzņēmējdarbības un īpašuma</t>
  </si>
  <si>
    <t>Budžeta iestādes ieņēmumi no ārvalstu finanšu palīdzības</t>
  </si>
  <si>
    <t>Kultūras pārvalde</t>
  </si>
  <si>
    <t>Bāriņtiesa</t>
  </si>
  <si>
    <t>Finanšu nodaļa</t>
  </si>
  <si>
    <t>Sabiedrisko attiecību nodaļa</t>
  </si>
  <si>
    <t>Sagatavoja B.Cirmane</t>
  </si>
  <si>
    <t>Kopā 04.000</t>
  </si>
  <si>
    <t>01.137</t>
  </si>
  <si>
    <t>Kopā 06.000</t>
  </si>
  <si>
    <t>01.066</t>
  </si>
  <si>
    <t>Kopā 08.000</t>
  </si>
  <si>
    <t xml:space="preserve">Atbalsts izglītojamo individuālo kopetenču attīstībai īstenošanai Jelgavas novadā, Nr.8.3.2.2/16/I/001 </t>
  </si>
  <si>
    <t>01.187</t>
  </si>
  <si>
    <t>Kopā 09.000</t>
  </si>
  <si>
    <t>10.400002</t>
  </si>
  <si>
    <t>Sociālā iekļaušana ilgtspējīgām kopienām Ziemeļvalstu - Baltijas reģionā, Nr.PA-GRO-964</t>
  </si>
  <si>
    <t>01.177</t>
  </si>
  <si>
    <t>Labākai veselībai, (For better health), Nr.S023</t>
  </si>
  <si>
    <t>01.186</t>
  </si>
  <si>
    <t>Kopā 10.000</t>
  </si>
  <si>
    <t>Jelgavas novada pašvaldības plānotās saistības 2017.gadā</t>
  </si>
  <si>
    <t>Objekti</t>
  </si>
  <si>
    <t>Plānotais aizņēmums 2017.gadā</t>
  </si>
  <si>
    <t>no ES fondiem plānots atgūt 2017/2018</t>
  </si>
  <si>
    <t>Pašvaldības finansējums</t>
  </si>
  <si>
    <t>BP iztrāde/ būvdarbi</t>
  </si>
  <si>
    <t>autoruzraudzība/būvuzraudzība</t>
  </si>
  <si>
    <t>ekspertīze</t>
  </si>
  <si>
    <t>Aizņēmums</t>
  </si>
  <si>
    <t>Projekta apstiprinātā tāme</t>
  </si>
  <si>
    <t>NUTRIFLOW Practical actions for holistic drainage management for reduced nutrient inflow to Baltic Sea (meliorācijas sistēmu sakārtošanai)</t>
  </si>
  <si>
    <t>SAM 3.3.1. un LAD projektu  ietvaros pamatpakalpojumi un ciematu atjaunošana lauku apvidos (grants ceļu atjaunošana), infrastruktūras uzlabojumi pašvaldības teritorijā</t>
  </si>
  <si>
    <t>būvprojektu izstrāde LAD projekta ceļiem SIA "3C" 99222,42</t>
  </si>
  <si>
    <r>
      <t xml:space="preserve">1) Samazināts plānotais aizņēmums par projekta 3.3.1. asfalta ceļu izbūvi  CFLA avansu (1 715 719EUR) un 1.maks.piepr.atiecināmām izmaksām atgūtais finansējums.(37987) 2)LAD projekta Pamatpakalpojumi un ciematu atjaunošana lauku apvidos (grants ceļu atjaunošana) būvprojekti izstrādāti 2017.gadā, iepirkumi par būvdarbu veikšanu tika izsludināti, bet būvdarbi tiks veikti tikai 2018.gadā (1 076 289).Kopā samazinājums </t>
    </r>
    <r>
      <rPr>
        <b/>
        <sz val="11"/>
        <color indexed="8"/>
        <rFont val="Times New Roman"/>
        <family val="1"/>
        <charset val="186"/>
      </rPr>
      <t>2 829 995</t>
    </r>
  </si>
  <si>
    <t>Gājēju ietvju labiekārtošana Nākotnes ciemā, Nr.16-06-AL03-A019.2201-000006</t>
  </si>
  <si>
    <t>5400 LAD  avanss</t>
  </si>
  <si>
    <t>**Pamatojoties uz LAD iesniegtā Maksājumu pierasījumu un izmaksu attiecināšanau, atmaksāta Valsts kasē aizņēmuma dala 27000EUR</t>
  </si>
  <si>
    <t>Gājēju-velo celiņa izbūve Staļģenē, Nr.16-06-AL03-A019.2202-000013</t>
  </si>
  <si>
    <t>SIA ”Uzars bruģēšana” būvdarbi,  būvuzraudzība</t>
  </si>
  <si>
    <t>Gājēju-velo celiņa izbūve Sesavas pagastā, Nr.16-06-AL03-A019.2201-000012</t>
  </si>
  <si>
    <t>SIA ”Uzars bruģēšana” būvdarbi, SIA "PK 19+93" būvuzraudzība</t>
  </si>
  <si>
    <t>Elejas muižas parka dīķa atjaunošana, Nr.16-06-AL03-A019.2201-000011</t>
  </si>
  <si>
    <r>
      <t>7</t>
    </r>
    <r>
      <rPr>
        <b/>
        <sz val="11"/>
        <color indexed="8"/>
        <rFont val="Times New Roman"/>
        <family val="1"/>
        <charset val="186"/>
      </rPr>
      <t>*</t>
    </r>
  </si>
  <si>
    <t>Vilces muižas kompleksa kultūrvērtures vērtību saglabāšana un jaunu pakalpojumu radīšana</t>
  </si>
  <si>
    <t>TP izstrādāts 2017,gadā, bet būvniecības darbi tiks plānoti 2018.gadā, jo šogad objekts netika piesaistīts ES struktūrfondiem</t>
  </si>
  <si>
    <r>
      <t xml:space="preserve">Līvbērzes kultūras nama energoefektivitāte </t>
    </r>
    <r>
      <rPr>
        <b/>
        <sz val="11"/>
        <color indexed="8"/>
        <rFont val="Times New Roman"/>
        <family val="1"/>
        <charset val="186"/>
      </rPr>
      <t>TP izstrāde</t>
    </r>
  </si>
  <si>
    <t>Livland Group, JNP/5-34.3/16/192</t>
  </si>
  <si>
    <t>24200līgums</t>
  </si>
  <si>
    <t>19360VK;4840JNP</t>
  </si>
  <si>
    <r>
      <t xml:space="preserve">Zaļenieku pagasta kultūras nama energoefektivitāte </t>
    </r>
    <r>
      <rPr>
        <b/>
        <sz val="11"/>
        <color indexed="8"/>
        <rFont val="Times New Roman"/>
        <family val="1"/>
        <charset val="186"/>
      </rPr>
      <t>TP izstrāde</t>
    </r>
  </si>
  <si>
    <t>30.05.2017 tika izsludināts iepirkums,bet tika pārtraukts, jo piedāvātā cena par būvprojektu bija augstākā nekā plānotā. Atkārtoti iepirkums tiks virzīts 2018.gadā.</t>
  </si>
  <si>
    <t>Elejas pagasta Sporta halles būvniecība 1.kārta</t>
  </si>
  <si>
    <t>TP tiks nodots 2017.gadā, bet būvdarbi tiks uzsākti 2018.gadā</t>
  </si>
  <si>
    <t>Elejas muižas parka teritorijas infrastruktūras atjaunošana II kārta -tehniskais projekts</t>
  </si>
  <si>
    <t>Livland Group, JNP/5-34.2.3/16/106, 1, 2 kārta, jo 1.kārtai pagarinājums, lai VKPAI varētu sniegt kopēju atzinumu</t>
  </si>
  <si>
    <r>
      <t xml:space="preserve">Kalnciema pagasta vidusskolas telpu renovācija un teritorijas labiekārtošana </t>
    </r>
    <r>
      <rPr>
        <b/>
        <sz val="11"/>
        <color indexed="8"/>
        <rFont val="Times New Roman"/>
        <family val="1"/>
        <charset val="186"/>
      </rPr>
      <t>TP izstrāde</t>
    </r>
  </si>
  <si>
    <t>Projektēšanas birojs AUSTRUMI, Nr. JNP/5-34.3/16/198</t>
  </si>
  <si>
    <r>
      <t>13</t>
    </r>
    <r>
      <rPr>
        <b/>
        <sz val="11"/>
        <color indexed="8"/>
        <rFont val="Times New Roman"/>
        <family val="1"/>
        <charset val="186"/>
      </rPr>
      <t>*</t>
    </r>
  </si>
  <si>
    <t>Valgundes pagasta IKSC „Avoti” energoefektivitāte, katlu mājas rekonstrukcija un PII ēkas pieslēgšana katlu mājai, PII renovācija, pagasta ēkas renovācija</t>
  </si>
  <si>
    <t>TP izstrādāts 2017,gadā, bet būvniecības darbi tiks plānoti 2018.gadā, jo šogad objekti netika piesaistīti ES struktūrfondiem</t>
  </si>
  <si>
    <r>
      <t xml:space="preserve">Staļģenes vidusskolas teritorijas labiekārtošana </t>
    </r>
    <r>
      <rPr>
        <b/>
        <sz val="11"/>
        <color indexed="8"/>
        <rFont val="Times New Roman"/>
        <family val="1"/>
        <charset val="186"/>
      </rPr>
      <t>TP izstrāde</t>
    </r>
  </si>
  <si>
    <t>17.01.2017 tika izsludināts iepirkums,bet tika pārtraukts, jo piedāvātā cena par būvprojektu bija augstākā nekā plānotā. Atkārtoti iepirkums tiks virzīts 2018.gadā.</t>
  </si>
  <si>
    <t>Svētes pamatskolas vecās ēkas daļas pārbūve (2017.gada aizņēmuma daļa)</t>
  </si>
  <si>
    <t>Informācijas tehnoloģiju iegāde Jelgavas novada pašvaldības izglītības iestādēs mācību procesa nodrošināšanai</t>
  </si>
  <si>
    <t>Izglītības pārvaldes skaidrojums- netiks izņemts 2017.gadā</t>
  </si>
  <si>
    <r>
      <t xml:space="preserve">SARC Elejas filiāles Lietuvas ielā 19a ēkas energoefektivitāte un rekonstrukcija </t>
    </r>
    <r>
      <rPr>
        <b/>
        <sz val="11"/>
        <color indexed="8"/>
        <rFont val="Times New Roman"/>
        <family val="1"/>
        <charset val="186"/>
      </rPr>
      <t>TP izstrāde</t>
    </r>
  </si>
  <si>
    <r>
      <t xml:space="preserve">SARC Elejas filiāles Lietuvas 19 ēkas rekonstrukcija un teritorijas labiekārtošana </t>
    </r>
    <r>
      <rPr>
        <b/>
        <sz val="11"/>
        <color indexed="8"/>
        <rFont val="Times New Roman"/>
        <family val="1"/>
        <charset val="186"/>
      </rPr>
      <t>TP izstrāde</t>
    </r>
  </si>
  <si>
    <r>
      <t xml:space="preserve">Kvalitatīvu sociālo pakalpojumu attīstība deinstitucionalizācijas nodrošināšanai Kalnciema pagasta Draudzības iela 3 </t>
    </r>
    <r>
      <rPr>
        <b/>
        <sz val="11"/>
        <color indexed="8"/>
        <rFont val="Times New Roman"/>
        <family val="1"/>
        <charset val="186"/>
      </rPr>
      <t>TP izstrāde</t>
    </r>
  </si>
  <si>
    <t>VK aizņēmums26015</t>
  </si>
  <si>
    <t xml:space="preserve">Kopā </t>
  </si>
  <si>
    <t>*2017.gadā plānots izstrādāt tehnisko projektu (TP) dokumentāciju un būvniecību īstenot tikai ES struktūrfondu piesaistes gadījumā</t>
  </si>
  <si>
    <t>Pašvaldības autonomo funkciju veikšanai nepieciešamā transporta (autobusu) iegādei</t>
  </si>
  <si>
    <t>Samazināta aizņēmuma summa oktobra grozījumos</t>
  </si>
  <si>
    <t xml:space="preserve">Atmaksāta Valsts kasē aizņēmuma dala </t>
  </si>
  <si>
    <t>Attīstības nodaļa</t>
  </si>
  <si>
    <t>Papildfinansējums iedzīvotāju projektu līdzfinansējumam konkursa “Mēs savai videi” ietvaros</t>
  </si>
  <si>
    <t>Sesavas tautas namam pilna skatuves seguma demontēšanai un nomaiņai</t>
  </si>
  <si>
    <t>Sportista dalībai Latvijas Lakrosa izlases organizētā treniņnometnē - saistīto izdevumu segšanai</t>
  </si>
  <si>
    <t>Sportistes dalībai starptautiskās sacensībās - saistīto izdevumu segšanai</t>
  </si>
  <si>
    <t>Centrālā administrācija</t>
  </si>
  <si>
    <t>Centrālās administrācijas ēkas 22 kabinetu logu aprīkošanai ar rullo žalūzijām</t>
  </si>
  <si>
    <t xml:space="preserve">Piemaksas par papildus darbu Novada svētku organizēšanā  </t>
  </si>
  <si>
    <t>Naudas balvas piešķiršanai Vilces pamatskolas tehniskajiem darbiniekiem saistībā ar novada Pateicības raksta pasniegšanu</t>
  </si>
  <si>
    <t>Ugunsgrēka atklāšanas un trauksmes signalizācijas sistēmas atjaunošanai dienesta viesnīcas ēkā</t>
  </si>
  <si>
    <t>Līvbērzes Romas katoļu baznīca</t>
  </si>
  <si>
    <t>Līvbērzes Romas katoļu baznīcas ēkas grīdas renovācijai</t>
  </si>
  <si>
    <t xml:space="preserve">Jauniešu deju kolektīvs Tracis </t>
  </si>
  <si>
    <t>Dalībai 10.starptautiskā folkloras festivālā "Dejas mieram" Izraēlā 02.-09.10.2017.</t>
  </si>
  <si>
    <t>Ēkas Dzelzceļnieku ielā 6, Elejā elektrotīkla pieslēguma ierīkošanai</t>
  </si>
  <si>
    <t>Par personīgo ieguldījumu piemaksas Bāriņtiesas darbiniecēm ikgadējā Jelgavas novada audžuģimeņu, aizbildņu un adoptēto vasaras salidojuma pasākuma organizēšanā un nodrošināšanā</t>
  </si>
  <si>
    <t>Vircavas vidusskolas Platones filiāles ēkas labierīcību remontiem</t>
  </si>
  <si>
    <t>Zaļenieku kapličas elektro pieslēguma projekta izstrādei</t>
  </si>
  <si>
    <t>Naudas balvas piešķiršanai Sporta centra darbiniekiem par augstā kvalitātē nodrošinātu dalību Latvijas IV Olimpiādē, Jelgavas novada sporta svētkos, Jelgavas novada Senioru sporta spēlēs, Jelgavas novada pagastu sporta svētkos</t>
  </si>
  <si>
    <t>Zaļenieku teritorijas apsaimniekošanas struktūrai autobusam FORD TRANSIT ziemas riepu iegādei</t>
  </si>
  <si>
    <t>Svētes pagasta sporta halle</t>
  </si>
  <si>
    <t>Svētes pagasta sporta zāles jumta remontam</t>
  </si>
  <si>
    <t>Sesavas tautas nams</t>
  </si>
  <si>
    <t>Vilces pamatskola</t>
  </si>
  <si>
    <t xml:space="preserve">Lakrosists Raitis Žebrovskis </t>
  </si>
  <si>
    <t xml:space="preserve">BMX riteņbraucēja Paula Zavinska </t>
  </si>
  <si>
    <t>Zaļenieku komerciālās un  amatniecības vidusskola</t>
  </si>
  <si>
    <t>Centrālās administrācijas Kanceleja</t>
  </si>
  <si>
    <t>Vircavas vidusskolas Platones filiāle</t>
  </si>
  <si>
    <t>Zaļenieku pagasta pārvalde</t>
  </si>
  <si>
    <t>Sporta centrs</t>
  </si>
  <si>
    <t>Arhivāra amatalgas palielinājumam no 2017.gada 1.jūnija</t>
  </si>
  <si>
    <t>Grozījumi (+;-)</t>
  </si>
  <si>
    <t>Tai skaitā grozījumi struktūrvienību ietvaros, palielinājums PVN samaksa par maksas pakalpojumiem</t>
  </si>
  <si>
    <t>Tai skaitā, grozījumi struktūrvienības ietvaros</t>
  </si>
  <si>
    <t>Tai skaitā grozījumi struktūrvienību ietvaros - Attīstības nodaļai savstarpēji kodu ietvaros</t>
  </si>
  <si>
    <t>09.000(11)</t>
  </si>
  <si>
    <t>09.000(12)</t>
  </si>
  <si>
    <t>09.000(13)</t>
  </si>
  <si>
    <t>04.000(11)</t>
  </si>
  <si>
    <t>04.000(13)</t>
  </si>
  <si>
    <t>06.000(11)</t>
  </si>
  <si>
    <t>06.000(13)</t>
  </si>
  <si>
    <t>08.000(11)</t>
  </si>
  <si>
    <t>08.000(13)</t>
  </si>
  <si>
    <t>08.000(12)</t>
  </si>
  <si>
    <t>V</t>
  </si>
  <si>
    <t>10.000(13)</t>
  </si>
  <si>
    <t>10.000(11)</t>
  </si>
  <si>
    <t>10.000(12)</t>
  </si>
  <si>
    <t>Hokeja komandai “Lielupe” dalības maksas nomaksai amatieru līgas hokeja čempionātā</t>
  </si>
  <si>
    <t xml:space="preserve">Kalnciema pagasta muzeja biedrībai </t>
  </si>
  <si>
    <t>Līdzfinansējums projektam “Kalnciema muzeja rakstu”1.laidiena iespiešanai</t>
  </si>
  <si>
    <t>Pašvaldības policijai</t>
  </si>
  <si>
    <t>Par piemaksām Kalnciema pagasta ēkas Luģi-1 nojaukšanas procesā iesaistītajiem darbiniekiem</t>
  </si>
  <si>
    <t>Biedrībai Vizuālā kultūras klubs</t>
  </si>
  <si>
    <t>Biedrības darbības atbalstam - votu jeb krievingu izpētei, folkloras uzvedumam ar nosacījumu, ka uzvedums jāprezentē pašvaldības pasākumā</t>
  </si>
  <si>
    <t xml:space="preserve">Zaļenieku komerciālās un  amatniecības vidusskolas ēkas remonta darbiem </t>
  </si>
  <si>
    <t>Jaunsvirlaukas pagasta pārvaldei</t>
  </si>
  <si>
    <t>Vietējās nozīmes arhitektūras pieminekļa - Jaunsvirlaukas muižas kungu māja - ēkas jumta seguma remontam</t>
  </si>
  <si>
    <t>Biedrībai Kalnciema –Klīves baznīcas atbalsts</t>
  </si>
  <si>
    <t>Kalnciema –Klīves baznīcas telpu remontdarbiem</t>
  </si>
  <si>
    <t xml:space="preserve">Kultūra </t>
  </si>
  <si>
    <t>Kultūra (reprezentācijas un līdzfinansējumi biedrībām)</t>
  </si>
  <si>
    <t>Sports</t>
  </si>
  <si>
    <t>Projekta nosaukums</t>
  </si>
  <si>
    <t>01.130</t>
  </si>
  <si>
    <t>t.skaitā 80 euro novirzīti uz līdzekļu atlkumu uz gada beigām</t>
  </si>
  <si>
    <r>
      <t xml:space="preserve">Tai skaitā palielinājums </t>
    </r>
    <r>
      <rPr>
        <i/>
        <sz val="10"/>
        <rFont val="Times New Roman"/>
        <family val="1"/>
        <charset val="186"/>
      </rPr>
      <t>Pašvaldību nodevai par tirdzniecību publiskās vietās</t>
    </r>
    <r>
      <rPr>
        <sz val="10"/>
        <rFont val="Times New Roman"/>
        <family val="1"/>
        <charset val="186"/>
      </rPr>
      <t xml:space="preserve"> 125 EUR un </t>
    </r>
    <r>
      <rPr>
        <i/>
        <sz val="10"/>
        <rFont val="Times New Roman"/>
        <family val="1"/>
        <charset val="186"/>
      </rPr>
      <t>Valsts un Pašvaldību nodevas</t>
    </r>
    <r>
      <rPr>
        <sz val="10"/>
        <rFont val="Times New Roman"/>
        <family val="1"/>
        <charset val="186"/>
      </rPr>
      <t xml:space="preserve"> 146 EUR </t>
    </r>
  </si>
  <si>
    <r>
      <t xml:space="preserve">Palielinājums </t>
    </r>
    <r>
      <rPr>
        <i/>
        <sz val="10"/>
        <rFont val="Times New Roman"/>
        <family val="1"/>
        <charset val="186"/>
      </rPr>
      <t xml:space="preserve">Līgumsodiem par saistību neizpildi </t>
    </r>
    <r>
      <rPr>
        <sz val="10"/>
        <rFont val="Times New Roman"/>
        <family val="1"/>
        <charset val="186"/>
      </rPr>
      <t xml:space="preserve">1072 EUR, </t>
    </r>
    <r>
      <rPr>
        <i/>
        <sz val="10"/>
        <rFont val="Times New Roman"/>
        <family val="1"/>
        <charset val="186"/>
      </rPr>
      <t>Dažādiem nenodokļu ienēmumumiem</t>
    </r>
    <r>
      <rPr>
        <sz val="10"/>
        <rFont val="Times New Roman"/>
        <family val="1"/>
        <charset val="186"/>
      </rPr>
      <t xml:space="preserve"> palielinājums par 1819 EUR un I</t>
    </r>
    <r>
      <rPr>
        <i/>
        <sz val="10"/>
        <rFont val="Times New Roman"/>
        <family val="1"/>
        <charset val="186"/>
      </rPr>
      <t>eņēmumiem no ūdens tilpju un zvejas tiesību nomas</t>
    </r>
    <r>
      <rPr>
        <sz val="10"/>
        <rFont val="Times New Roman"/>
        <family val="1"/>
        <charset val="186"/>
      </rPr>
      <t xml:space="preserve"> palielinājums 214 EUR</t>
    </r>
  </si>
  <si>
    <r>
      <t xml:space="preserve">Tai skaitā palielinājums par </t>
    </r>
    <r>
      <rPr>
        <i/>
        <sz val="10"/>
        <rFont val="Times New Roman"/>
        <family val="1"/>
        <charset val="186"/>
      </rPr>
      <t>Telpu nomu</t>
    </r>
    <r>
      <rPr>
        <sz val="10"/>
        <rFont val="Times New Roman"/>
        <family val="1"/>
        <charset val="186"/>
      </rPr>
      <t xml:space="preserve"> 394 EUR;  </t>
    </r>
    <r>
      <rPr>
        <i/>
        <sz val="10"/>
        <rFont val="Times New Roman"/>
        <family val="1"/>
        <charset val="186"/>
      </rPr>
      <t>Citi ieņēmumi par maksas pakalpojumiem</t>
    </r>
    <r>
      <rPr>
        <sz val="10"/>
        <rFont val="Times New Roman"/>
        <family val="1"/>
        <charset val="186"/>
      </rPr>
      <t xml:space="preserve"> 2378 EUR; </t>
    </r>
    <r>
      <rPr>
        <i/>
        <sz val="10"/>
        <rFont val="Times New Roman"/>
        <family val="1"/>
        <charset val="186"/>
      </rPr>
      <t>Par zemes nomu</t>
    </r>
    <r>
      <rPr>
        <sz val="10"/>
        <rFont val="Times New Roman"/>
        <family val="1"/>
        <charset val="186"/>
      </rPr>
      <t xml:space="preserve"> 15 075 EUR</t>
    </r>
  </si>
  <si>
    <r>
      <t xml:space="preserve">Tai skaitā - palielinājums Īpašuma pārvaldei - par </t>
    </r>
    <r>
      <rPr>
        <i/>
        <sz val="10"/>
        <rFont val="Times New Roman"/>
        <family val="1"/>
        <charset val="186"/>
      </rPr>
      <t>Ieņēmumiem no LAD</t>
    </r>
    <r>
      <rPr>
        <sz val="10"/>
        <rFont val="Times New Roman"/>
        <family val="1"/>
        <charset val="186"/>
      </rPr>
      <t xml:space="preserve"> - LAD platību maksājumi par 2016.gada un 2017.gaduplatībmaksājumi 1800 EUR</t>
    </r>
  </si>
  <si>
    <t>Tai skaitā:
1.novirzīts no rezerves fonda darba devēja veselības apdrošināšanas izdevumu segšanai  190632 EUR - līdzekļi tiek novirzīti atbilstoši  katrai iestādei, nodaļai;
2.Sabiedrisko attiecību nodaļai, Darba aizsardzības nodaļai, IT nodaļai, Būvvaldei - palielinājums veselības apdrošināšanas izdevumu segšanai  7456 EUR</t>
  </si>
  <si>
    <t>Sabiedrisko attiecību nodaļai - finansējums novirzīts kalendāra izdevumu segšanai</t>
  </si>
  <si>
    <t>Tai skaitā rezerves fonda līdzekļu pārdale - samazinājums 12901 EUR (skatīt Rezerves fonda izlietojumu), samazinājums Sabiedrisko attiecību nodaļai 5922 EUR - novirzīts uz EKK6421, samazinājums Meliorācijas sistēmu uzturēšanai 46068 EUR (izdevumu klasifikācijas kodu maiņa - nemainot mērķi, kapitalizētas sākotnēji plānotās pakalpojumu izmaksas) EKK 2244  - novirzīts uz EKK5218 un EKK5250, palielinājums 1045 EUR</t>
  </si>
  <si>
    <t>Tai skaitā grozījumi IT struktūrvienības ietvaros - no EKK 5100 (datorprogrammas) uz  EKK 5200 (datortehniku un citu biroja tehniku)</t>
  </si>
  <si>
    <t>Tai skaitā palielinājums Meliorācijas sistēmu uzturēšanai EKK5218 (celtnes un būves) 22491 EUR un EKK5250 (kapitālais remonts un rekonstrukcija) 23577 EUR, 1421 EUR, palielinājums IT EKK 5238 2090 EUR</t>
  </si>
  <si>
    <t xml:space="preserve">Tai skaitā grozījumi struktūrvienības ietvaros pārcelts uz EKK2233 Sabiedrisko attiecību nodaļai </t>
  </si>
  <si>
    <t>Tai skaitā grozījumi struktūrvienību ietvaros uz EKK2311, EKK2322 un EKK2350</t>
  </si>
  <si>
    <t xml:space="preserve">Tai skaitā novirzīts no rezerves fonda darba devēja veselības apdrošināšanas izdevumu segšanai </t>
  </si>
  <si>
    <t>Tai skaitā grozījumi struktūrvienību ietvaros - samazinājums komandējumu izdevumiem Attīstības nodaļai 431 EUR - novirzīti citu pakalpojumu apmaksai, Īpašumu pārvaldei 291 EUR - novirzīti EKK 2313 speciālā apģērba iegādei</t>
  </si>
  <si>
    <t>Tai skaitā grozījumi struktūrvienību ietvaros - samazinājums EKK2231 administratīviem  izdevumiem Attīstības nodaļai 1853 EUR - novirzīti EKK2314 reprezentācijas materiālu iegādei</t>
  </si>
  <si>
    <t>Tai skaitā palielinājums Budžeta iestāžu nodokļu maksājumiem 2.pusgadā PVN nomaksai saistībā ar Zemes nomas ieņēmumu palielinājumu</t>
  </si>
  <si>
    <t>Tai skaitā grozījumi struktūrvienību ietvaros - palielinājums Attīstības nodaļai EKK5232 790 EUR, Vilces teritoriju apsaimniekošanas izdevumiem EKK5240 4550 EUR - skatuves segumam un pakāpienu izbūves laukumam</t>
  </si>
  <si>
    <t>Tai skaitā finansējums novirzīts naudas balvu izmaksām darbiniekiem JNP rīkojums JNP/3-8/17/316  6792 EUR un veselības apdrošināšanas polisēm 21216 EUR no struktūras Pārējā ekonomiskā darbība EKK 1227</t>
  </si>
  <si>
    <r>
      <t xml:space="preserve">Tai skaitā, samazināti </t>
    </r>
    <r>
      <rPr>
        <i/>
        <sz val="10"/>
        <rFont val="Times New Roman"/>
        <family val="1"/>
        <charset val="186"/>
      </rPr>
      <t>Iekšzemes komandējumu un dienesta braucienu izdevumi par</t>
    </r>
    <r>
      <rPr>
        <sz val="10"/>
        <rFont val="Times New Roman"/>
        <family val="1"/>
        <charset val="186"/>
      </rPr>
      <t xml:space="preserve"> 646 EUR un </t>
    </r>
    <r>
      <rPr>
        <i/>
        <sz val="10"/>
        <rFont val="Times New Roman"/>
        <family val="1"/>
        <charset val="186"/>
      </rPr>
      <t xml:space="preserve">ārvalstu komandējumi un dienesta braucieni </t>
    </r>
    <r>
      <rPr>
        <sz val="10"/>
        <rFont val="Times New Roman"/>
        <family val="1"/>
        <charset val="186"/>
      </rPr>
      <t>par  2425 EUR</t>
    </r>
  </si>
  <si>
    <r>
      <t xml:space="preserve">Tai skaitā grozījumi struktūrvienību un EKK ietvaros uz EKK2311 printeriem </t>
    </r>
    <r>
      <rPr>
        <i/>
        <sz val="10"/>
        <rFont val="Times New Roman"/>
        <family val="1"/>
        <charset val="186"/>
      </rPr>
      <t>kartridžu un kancelejas preču iegādei</t>
    </r>
    <r>
      <rPr>
        <sz val="10"/>
        <rFont val="Times New Roman"/>
        <family val="1"/>
        <charset val="186"/>
      </rPr>
      <t xml:space="preserve"> 1415 EUR , </t>
    </r>
    <r>
      <rPr>
        <i/>
        <sz val="10"/>
        <rFont val="Times New Roman"/>
        <family val="1"/>
        <charset val="186"/>
      </rPr>
      <t xml:space="preserve">precēm administrācijas darbības nodrošināšanai </t>
    </r>
    <r>
      <rPr>
        <sz val="10"/>
        <rFont val="Times New Roman"/>
        <family val="1"/>
        <charset val="186"/>
      </rPr>
      <t>1588 EUR</t>
    </r>
  </si>
  <si>
    <r>
      <t xml:space="preserve">Tai skaitā - Dzimsarakstu nodaļā - precizēti </t>
    </r>
    <r>
      <rPr>
        <i/>
        <sz val="10"/>
        <rFont val="Times New Roman"/>
        <family val="1"/>
        <charset val="186"/>
      </rPr>
      <t>dotortehnikas iegādes izdevumi</t>
    </r>
    <r>
      <rPr>
        <sz val="10"/>
        <rFont val="Times New Roman"/>
        <family val="1"/>
        <charset val="186"/>
      </rPr>
      <t xml:space="preserve"> - samazinājums par 367 EUR, un veikti precizējumi </t>
    </r>
    <r>
      <rPr>
        <i/>
        <sz val="10"/>
        <rFont val="Times New Roman"/>
        <family val="1"/>
        <charset val="186"/>
      </rPr>
      <t xml:space="preserve">saimniecisko pamatlīdzekļu iegādei </t>
    </r>
    <r>
      <rPr>
        <sz val="10"/>
        <rFont val="Times New Roman"/>
        <family val="1"/>
        <charset val="186"/>
      </rPr>
      <t xml:space="preserve">par 2067 EUR Sesavas p.p. 540 EUR un Līvbērzes p.p. 1147 EUR </t>
    </r>
  </si>
  <si>
    <t>Pašvaldības uzturēšanas izdevumi padotām iestādēm - vēlēšanu izdevumi tāmē klasificēti atbilstoši EKK izdevumu veidiem</t>
  </si>
  <si>
    <t xml:space="preserve">Tai skaitā, palielināts EKK1227 par 2283 EUR  - Veselības apdrošināšanas polišu iegādei un naudas balvai EKK1148 par  1533 EUR </t>
  </si>
  <si>
    <r>
      <t xml:space="preserve">Tai skaitā grozījumi struktūrvienību un EKK ietvaros Finanšu nodaļa palielinājusi EKK2232 par 1212 EUR  saskaņā ar līgumu </t>
    </r>
    <r>
      <rPr>
        <i/>
        <sz val="10"/>
        <rFont val="Times New Roman"/>
        <family val="1"/>
        <charset val="186"/>
      </rPr>
      <t>samaksai par auditoru pakalpojumu,</t>
    </r>
    <r>
      <rPr>
        <sz val="10"/>
        <rFont val="Times New Roman"/>
        <family val="1"/>
        <charset val="186"/>
      </rPr>
      <t xml:space="preserve"> palielināti </t>
    </r>
    <r>
      <rPr>
        <i/>
        <sz val="10"/>
        <rFont val="Times New Roman"/>
        <family val="1"/>
        <charset val="186"/>
      </rPr>
      <t>sakaru izdevumi</t>
    </r>
    <r>
      <rPr>
        <sz val="10"/>
        <rFont val="Times New Roman"/>
        <family val="1"/>
        <charset val="186"/>
      </rPr>
      <t xml:space="preserve"> par 835 EUR, palielināti </t>
    </r>
    <r>
      <rPr>
        <i/>
        <sz val="10"/>
        <rFont val="Times New Roman"/>
        <family val="1"/>
        <charset val="186"/>
      </rPr>
      <t>izdevumi apmācības pakalpojumiem un pārējiem iestādes administratīvajiem izdevumiem</t>
    </r>
    <r>
      <rPr>
        <sz val="10"/>
        <rFont val="Times New Roman"/>
        <family val="1"/>
        <charset val="186"/>
      </rPr>
      <t xml:space="preserve"> par 1651 EUR, samazināti </t>
    </r>
    <r>
      <rPr>
        <i/>
        <sz val="10"/>
        <rFont val="Times New Roman"/>
        <family val="1"/>
        <charset val="186"/>
      </rPr>
      <t>izdevumi remondarbiem un iestāžu uzturēšanas pakalpojumiem</t>
    </r>
    <r>
      <rPr>
        <sz val="10"/>
        <rFont val="Times New Roman"/>
        <family val="1"/>
        <charset val="186"/>
      </rPr>
      <t xml:space="preserve"> par 1620 EUR, Finanašu nodaļa samazinājusi EKK2259 par 3000 EUR - </t>
    </r>
    <r>
      <rPr>
        <i/>
        <sz val="10"/>
        <rFont val="Times New Roman"/>
        <family val="1"/>
        <charset val="186"/>
      </rPr>
      <t>pārējie informācijas tehnoloģiju pakalpojumi</t>
    </r>
    <r>
      <rPr>
        <sz val="10"/>
        <rFont val="Times New Roman"/>
        <family val="1"/>
        <charset val="186"/>
      </rPr>
      <t>, līdzekļi novitzīti uz EKK2300</t>
    </r>
  </si>
  <si>
    <r>
      <t xml:space="preserve">Tai skaitā grozījumi struktūrvienību ietvaros Pašvaldības policijai palielināts EKK2242 </t>
    </r>
    <r>
      <rPr>
        <i/>
        <sz val="10"/>
        <rFont val="Times New Roman"/>
        <family val="1"/>
        <charset val="186"/>
      </rPr>
      <t>transporta līdzekļu  uzturēšana un remonts</t>
    </r>
    <r>
      <rPr>
        <sz val="10"/>
        <rFont val="Times New Roman"/>
        <family val="1"/>
        <charset val="186"/>
      </rPr>
      <t xml:space="preserve"> par 2500 EUR, samazinot  EKK5232 par 2011 EUR, līdzekļi nepieciešami transporta līdzekļu remontam</t>
    </r>
  </si>
  <si>
    <r>
      <t>Tai skaitā grozījumi struktūrvienību ietvaros -  palielinājums</t>
    </r>
    <r>
      <rPr>
        <i/>
        <sz val="10"/>
        <rFont val="Times New Roman"/>
        <family val="1"/>
        <charset val="186"/>
      </rPr>
      <t xml:space="preserve"> formas tērpu iegādei</t>
    </r>
    <r>
      <rPr>
        <sz val="10"/>
        <rFont val="Times New Roman"/>
        <family val="1"/>
        <charset val="186"/>
      </rPr>
      <t xml:space="preserve"> EKK2364 par 390 EUR  un palielinājums </t>
    </r>
    <r>
      <rPr>
        <i/>
        <sz val="10"/>
        <rFont val="Times New Roman"/>
        <family val="1"/>
        <charset val="186"/>
      </rPr>
      <t xml:space="preserve">iestāžu uzturēšanas materiālu iegādei </t>
    </r>
    <r>
      <rPr>
        <sz val="10"/>
        <rFont val="Times New Roman"/>
        <family val="1"/>
        <charset val="186"/>
      </rPr>
      <t>par 391 EUR,  samazinot degvielas iegādes izdevumus EKK2322 par 781 EUR - ekonomija</t>
    </r>
  </si>
  <si>
    <t>Samazināts plānotais finansējums CSSD nodevu nomaksai autotransporta tehniskajām apskatēm</t>
  </si>
  <si>
    <t>Uz EKK 2242 - neatliekamam autotransporta remontam</t>
  </si>
  <si>
    <t>Naudas balva</t>
  </si>
  <si>
    <t>Tai skaitā no EKK2279  uz citiem ekonomiskās klasifikācijas kodiem</t>
  </si>
  <si>
    <r>
      <t xml:space="preserve">Tai skaitā grozījumi no EKK2279 - </t>
    </r>
    <r>
      <rPr>
        <i/>
        <sz val="10"/>
        <rFont val="Times New Roman"/>
        <family val="1"/>
        <charset val="186"/>
      </rPr>
      <t xml:space="preserve">degvielas iegādei </t>
    </r>
    <r>
      <rPr>
        <sz val="10"/>
        <rFont val="Times New Roman"/>
        <family val="1"/>
        <charset val="186"/>
      </rPr>
      <t xml:space="preserve">EKK2322 un </t>
    </r>
    <r>
      <rPr>
        <i/>
        <sz val="10"/>
        <rFont val="Times New Roman"/>
        <family val="1"/>
        <charset val="186"/>
      </rPr>
      <t>+</t>
    </r>
    <r>
      <rPr>
        <sz val="10"/>
        <rFont val="Times New Roman"/>
        <family val="1"/>
        <charset val="186"/>
      </rPr>
      <t xml:space="preserve">EKK2312 </t>
    </r>
  </si>
  <si>
    <t>Meža atjaunošanai EKK5240</t>
  </si>
  <si>
    <t>Pamatbudžeta ieņēmumu un izdevumu grozījumu projekta uz 30.05.2018. paskaidrojumi</t>
  </si>
  <si>
    <t>Pamatbudžeta ieņēmumu grozījumu projekta uz 30.05.2018. paskaidrojumi</t>
  </si>
  <si>
    <t>Pamatbudžeta izdevumu grozījumu projekta uz 30.05.2018. paskaidrojumi</t>
  </si>
  <si>
    <t>Speciālā budžeta ieņēmumu un izdevumu grozījumu projekta uz 30.05.2018. paskaidrojumi</t>
  </si>
  <si>
    <t>Ziedojumu un dāvinājumu ieņēmumu un izdevumu grozījumu projekta uz 30.05.2018. paskaidrojumi</t>
  </si>
  <si>
    <t>Apstiprinātā rezerves fonda izlietojums 2018.gadā</t>
  </si>
  <si>
    <t xml:space="preserve">Uz 2018.gada sākumu </t>
  </si>
  <si>
    <t>Veikti budžeta grozījumi saskaņā ar 08.05.2018. Budžeta komisijas sēdes protokolu Nr.2-19.1/18/9, 3.§:
1.finansējums novirzīts no Lielplatones IPS 2018.gadā plānotā finansējuma labiekārtošanas  un katlu mājas rekonstrukcijas darbiem (projekta būvniecības darbi pārcelti uz 2019.gadu) uz
2.Valgundes pagasta apkures katla nomaiņai un esošās katlu mājas atjaunošanas darbiem (plānoti 2018.gadā no pamatbudžeta līdzekļiem).</t>
  </si>
  <si>
    <t>Veikti budžeta grozījumi saskaņā ar 23.04.2018. Budžeta komisijas sēdes protokolu Nr.2-19.1/18/8, 1.§ - dziļurbuma likvidācijai Valgundes pagastā piekrītošā zemes gabalā</t>
  </si>
  <si>
    <t>Samazināti līdzekļi uz gada beigām</t>
  </si>
  <si>
    <t>t.skaitā:
SARC Staļģene 511 euro;
SARC Elejas (bērnu nodaļai) 500 euro - dažādu materiālu iegādei;
Elejas pagasta JDK Tracis 600 euro - mēģinājumu tērpu iegādei;
Vilces pamatskolas pirmsskolai 600 euro -  IT iegādei;
Sesavas pamatskolai 100 euro - skolēnu - labinieku motivēšanai</t>
  </si>
  <si>
    <t>Fizisko personu ziedojumi Vilces pamatskolas pirmsskolai 450 euro -  IT iegādei</t>
  </si>
  <si>
    <t>Elejas pagasta JDK Tracis mēģinājumu tērpu iegādei</t>
  </si>
  <si>
    <t>t.skaitā Vilces pamatskolas pirmsskolai 1050 euro -  IT iegādei;
Sesavas pamatskolai 100 euro - skolēnu - labinieku motivēšanai</t>
  </si>
  <si>
    <t>SARC Elejas (bērnu nodaļai) 500 euro - inventāra iegādei</t>
  </si>
  <si>
    <t>Novirzīts uz budžeta līdzekļu atlikumu</t>
  </si>
  <si>
    <t>Jelgavas novada pašvaldības policija</t>
  </si>
  <si>
    <r>
      <t>Papildfinansējums pakalpojuma līguma noslēgšanai (</t>
    </r>
    <r>
      <rPr>
        <i/>
        <sz val="11"/>
        <color theme="1"/>
        <rFont val="Times New Roman"/>
        <family val="1"/>
        <charset val="186"/>
      </rPr>
      <t>par klaiņojošu dzīvnieku izķeršanu)</t>
    </r>
  </si>
  <si>
    <t>Latvijas Sporta federācija -
volejbola klubs Jelgava</t>
  </si>
  <si>
    <t>Telpu īrei Latvijas Senioru čempionāta finālsacensībās</t>
  </si>
  <si>
    <t>Jelgavas novada Kalnciema pagasta Vecticībnieku draudze</t>
  </si>
  <si>
    <t>Vecticībnieku draudzes lūgšanas nama teritorijas sakārtošanai - žoga izbūvei</t>
  </si>
  <si>
    <t>Jelgavas novada kanceleja</t>
  </si>
  <si>
    <t>Izglītības pārvalde</t>
  </si>
  <si>
    <t>Papildfinansējums kondicioniera nomaiņai centrālās administrācijas ēkā</t>
  </si>
  <si>
    <r>
      <t>Papildfinansējums amata "</t>
    </r>
    <r>
      <rPr>
        <i/>
        <sz val="11"/>
        <color theme="1"/>
        <rFont val="Times New Roman"/>
        <family val="1"/>
        <charset val="186"/>
      </rPr>
      <t>galvenais speciālists izglītojamo atbalsta jautājumos</t>
    </r>
    <r>
      <rPr>
        <sz val="11"/>
        <color theme="1"/>
        <rFont val="Times New Roman"/>
        <family val="1"/>
        <charset val="186"/>
      </rPr>
      <t>" vietas izveidošanai</t>
    </r>
  </si>
  <si>
    <t xml:space="preserve">SARC Kalnciems </t>
  </si>
  <si>
    <t>Papilfinansējums līguma noslēgšanai ieplānoto remontdarbu veikšanai</t>
  </si>
  <si>
    <t>Staļģenes vidusskola</t>
  </si>
  <si>
    <t>Staļģenes vidusskolas 2. un 3.klasei dalībai skolu projektā “Sporto visa klase” - inventāra iegādei</t>
  </si>
  <si>
    <t>Papilfinansējums jaunu mēbeļu iegādei</t>
  </si>
  <si>
    <t>Papildfinansējums galda virsmas nomaiņai</t>
  </si>
  <si>
    <t>Atjaunot Ugunsdrošības, ugunsgrēku, avārijas un stihisku nelaimju seku likvidēšanas finansējumu pilnā apmērā - 10000 EUR apmērā</t>
  </si>
  <si>
    <t>Informācijas tehnoloģiju nodaļa</t>
  </si>
  <si>
    <t>Finansējums personas datu apstrādes auditam atbilstoši Vispārīgai datu aizsardzības regulai</t>
  </si>
  <si>
    <t>Jelgavas novada pašvaldība</t>
  </si>
  <si>
    <t>Labklājības pārvalde</t>
  </si>
  <si>
    <t>Finansējums jaunu mēbeļu iegādei</t>
  </si>
  <si>
    <t>Atlikums uz 31.05.2018.</t>
  </si>
  <si>
    <t>Atlikums uz 31.10.2018.</t>
  </si>
  <si>
    <t>Atlikums uz 01.12.2018.</t>
  </si>
  <si>
    <t>1.Saņemts LAD avanss 800 000 EUR apmērā projekta Jelgavas novada lauku ceļu infrastruktūras pārbūve, Nr.17-06-A00702-000125 īstenošanai;
Zemgales plānošanas reģiona projektu īstenošanai:
2.1200 EUR "Grāmatu svētki "Grāmata vieno paaudzes" Jelgavas novadā";
3.2000 EUR "Alekša fon Šepinga portreta kopijas gleznošana Zaļenieku muižai";
4.4614 EUR projekta Agri-Urban, Nr.CTE-103 apsaimniekošanas darbība īstenošanai;
5.8000 EUR projekta ERASMUS+ projekts Fair Play and Happiness through Sports, Nr.2016-2859/001-001 īstenošanai;
6.3238 EUR projekta Telpu pielāgošana pārtikas nozares uzņēmējdarbības attīstībai, Nr.17-06-AL03-A019.2101-000002 īstenošanai</t>
  </si>
  <si>
    <t>EKK</t>
  </si>
  <si>
    <t>Finansējums novirzīts uz PB</t>
  </si>
  <si>
    <t>01.330001</t>
  </si>
  <si>
    <t xml:space="preserve">Klientu apkalpošanas centri Jelgavas novadā </t>
  </si>
  <si>
    <t>01.124</t>
  </si>
  <si>
    <t>Kopā 01.000</t>
  </si>
  <si>
    <t>04.112001</t>
  </si>
  <si>
    <t>Telpu pielāgošana pārtikas nozares uzņēmējdarbības attīstībai, Nr.17-06-AL03-A019.2101-000002</t>
  </si>
  <si>
    <t>01.194</t>
  </si>
  <si>
    <t>21.400</t>
  </si>
  <si>
    <t>no 08.620001/01.30007</t>
  </si>
  <si>
    <t>04.122002</t>
  </si>
  <si>
    <t>Algotie pagaidu sabiedriskie darbi</t>
  </si>
  <si>
    <t>01.083</t>
  </si>
  <si>
    <t>04.122003</t>
  </si>
  <si>
    <t>Nodarbinātības pasākumi vasaras brīvlaikā personām, kuras iegūst izglītību vispārējās, speciālās vai profesionālās izglītības iestādēs</t>
  </si>
  <si>
    <t>01.143</t>
  </si>
  <si>
    <t xml:space="preserve">Jelgavas novada lauku ceļu infrastruktūras pārbūve, Nr.17-06-A00702-000125 </t>
  </si>
  <si>
    <t>01.169</t>
  </si>
  <si>
    <t>18.000</t>
  </si>
  <si>
    <t>Samazināts aizņēmums par 700 000 euro, jo saņemts  LAD avanss</t>
  </si>
  <si>
    <t xml:space="preserve">Projekti- Attīstības nodaļas projektu grozs  </t>
  </si>
  <si>
    <t>Finansējums novirzīts uz PB - Līvbērzes pagasta pārvaldes ēkai elektroinstalāciju un datu tīkla atjaunošanai</t>
  </si>
  <si>
    <t>Agri-Urban, Nr.CTE-103apsaimniekošanas darbība</t>
  </si>
  <si>
    <t>21.100</t>
  </si>
  <si>
    <t>08.230008</t>
  </si>
  <si>
    <t>Energoefektivitātes paaugstināšana Līvbērzes kultūras namā</t>
  </si>
  <si>
    <t>01.302</t>
  </si>
  <si>
    <t>Projekti PB (investīciju plāns-1/budžetā/2017/PR, 1/budžetā/2018/PR) (01.302)</t>
  </si>
  <si>
    <t>uz 08.230008/01.302</t>
  </si>
  <si>
    <t>ERASMUS+ projekts Fair Play and Happiness through Sports, Nr.2016-2859/001-001</t>
  </si>
  <si>
    <t>01.159</t>
  </si>
  <si>
    <t>no 08.620001/01.30001</t>
  </si>
  <si>
    <t>Grāmatu svētki "Grāmata vieno paaudzes" Jelgavas novadā (ZPR)</t>
  </si>
  <si>
    <t>01.204</t>
  </si>
  <si>
    <t>17.000</t>
  </si>
  <si>
    <t>Lielplatones muižas ēkas Telpas T206 plastisko veidojumu restaurācija (VKKF), Nr.2018-1-KMA063</t>
  </si>
  <si>
    <t>01.201</t>
  </si>
  <si>
    <t>Lielplatones muižas ansambļa ēkas “Vešūzis” restaurācija, Nr.17-06-AL03-A019.2202-000001</t>
  </si>
  <si>
    <t>01.195</t>
  </si>
  <si>
    <t xml:space="preserve">Projekti kultūras un sporta attīstībai-Attīstības nodaļas projektu grozs  </t>
  </si>
  <si>
    <t>uz 08.620001/01.159;01.200,01.201,01.202,01.203,01.204,01.205</t>
  </si>
  <si>
    <t>Alekša fon Šepinga portreta kopijas gleznošana Zaļenieku muižai (ZPR)</t>
  </si>
  <si>
    <t>01.205</t>
  </si>
  <si>
    <t>Zaļenieku pils telpas Nr.243 trīs logu restaurācija (VKPAI)</t>
  </si>
  <si>
    <t>01.202</t>
  </si>
  <si>
    <t>Zaļenieku muižas pils centrālā rizialīta apaļā sešstūru loga vērtnes restaurācija (VKKF), Nr.2018-1-KMA062</t>
  </si>
  <si>
    <t>01.200</t>
  </si>
  <si>
    <t>Elejas muižas parka vārtu un ieejas tiltiņa arhitektoniski mākslinieciskā inventarizācija un restaurācijas risinājumu izstrāde (VKPAI)</t>
  </si>
  <si>
    <t>01.203</t>
  </si>
  <si>
    <t>Lauku ekon.dažādošana un dzīves kvalit.veicināš.vietējo attīst.strat.īsten.terit.(Leader projekti)</t>
  </si>
  <si>
    <t>01.30007</t>
  </si>
  <si>
    <t>uz 08.620001/01.195; 04.112001/01.194</t>
  </si>
  <si>
    <t>Līdzfinansējums biedrībām projektu realizācijai</t>
  </si>
  <si>
    <t>12.300</t>
  </si>
  <si>
    <t>09.11006</t>
  </si>
  <si>
    <t>Energoefektivitātes paaugstināšana Kalnciema vidusskolas PII filiālei (Valgunde, Celtnieku 24)</t>
  </si>
  <si>
    <t>no projektu groza uz 09.600001/01.302</t>
  </si>
  <si>
    <t>Sākotnējās profesionālās izglītības programmu īstenošana Jauniešu garantijas ietvaros”, identifikācijas Nr.7.2.1.2/15/I/001</t>
  </si>
  <si>
    <t>Zaļenieku profesionālās vidusskolas  ēku energoefektivitāte- Resaturācijas nama izveide</t>
  </si>
  <si>
    <t>no 10.910002/01.186</t>
  </si>
  <si>
    <t>10.700002</t>
  </si>
  <si>
    <t>Atver sirdi Zemgalē, Nr.3-41.4/30</t>
  </si>
  <si>
    <t>01.131</t>
  </si>
  <si>
    <t>PROTI un DARI, Nr.8.3.3.0/15/I/001</t>
  </si>
  <si>
    <t>uz 10.40002/01.177</t>
  </si>
  <si>
    <t>Zaļenieku komerciālā un amatniecības vidusskola</t>
  </si>
  <si>
    <t>Papildfinansējums Zaļenieku komerciālās un amatniecības vidusskolas pils siltumtrases nomaiņai</t>
  </si>
  <si>
    <r>
      <t xml:space="preserve">Biedrība </t>
    </r>
    <r>
      <rPr>
        <i/>
        <sz val="11"/>
        <color theme="1"/>
        <rFont val="Times New Roman"/>
        <family val="1"/>
        <charset val="186"/>
      </rPr>
      <t>Jelgavas novada sporta klubs Eleja</t>
    </r>
  </si>
  <si>
    <t>Papildfinansējums transporta iegādei</t>
  </si>
  <si>
    <t xml:space="preserve">Projekti-Izglītības papildu pakalpojumiem- Attīstības nodaļas projektu grozs  </t>
  </si>
  <si>
    <t xml:space="preserve">uz 08.230008/5250 Līvbērzes k/n </t>
  </si>
  <si>
    <t>Projekts 2018.gadā netiks realizēts, 7500 euro pārvirzīts uz Līvbērzes k/n remontu</t>
  </si>
  <si>
    <t>1 123 720 euro no kult.projekta groza 08.620001/01.302;
69 000 euro no ERASMUS projektu groza 09.600001/01.30001,
5 980 euro no 09.600001/01.302,
7 500 euro no DI projekta 10.910002/01.302</t>
  </si>
  <si>
    <t>501 922 euro uz 09.11006/01.302;
1 412 591 euro uz 09.222011/01.302;
5 980 euro uz 08.230008/5250 Līvbērzes k/n,
53 020 euro pārvirzīts uz PB (t.skaitā jumta nomaiņai Zemgalē, UPES ielā)</t>
  </si>
  <si>
    <t>summa pārvirzīta uz PB (t.skaitā jumta nomaiņai Zemgalē, UPES ielā)</t>
  </si>
  <si>
    <r>
      <rPr>
        <i/>
        <sz val="10"/>
        <color rgb="FFFF0000"/>
        <rFont val="Times New Roman"/>
        <family val="1"/>
        <charset val="186"/>
      </rPr>
      <t xml:space="preserve">1.Nekustamā īpašuma nodokļa par zemi, ēkām un mājokļiem - kārtējā saimnieciskā gada ieņēmumi </t>
    </r>
    <r>
      <rPr>
        <sz val="10"/>
        <color rgb="FFFF0000"/>
        <rFont val="Times New Roman"/>
        <family val="1"/>
        <charset val="186"/>
      </rPr>
      <t>265098 EUR</t>
    </r>
    <r>
      <rPr>
        <i/>
        <sz val="10"/>
        <color rgb="FFFF0000"/>
        <rFont val="Times New Roman"/>
        <family val="1"/>
        <charset val="186"/>
      </rPr>
      <t xml:space="preserve">, kavējuma naudas par kārtējā saimnieciskā gada ieņēmumiem </t>
    </r>
    <r>
      <rPr>
        <sz val="10"/>
        <color rgb="FFFF0000"/>
        <rFont val="Times New Roman"/>
        <family val="1"/>
        <charset val="186"/>
      </rPr>
      <t>8334 EUR</t>
    </r>
    <r>
      <rPr>
        <i/>
        <sz val="10"/>
        <color rgb="FFFF0000"/>
        <rFont val="Times New Roman"/>
        <family val="1"/>
        <charset val="186"/>
      </rPr>
      <t xml:space="preserve">;
2.Nekustamā īpašuma nodokļa par zemi, ēkām un mājokļiem - iepriekšējo gadu parādi </t>
    </r>
    <r>
      <rPr>
        <sz val="10"/>
        <color rgb="FFFF0000"/>
        <rFont val="Times New Roman"/>
        <family val="1"/>
        <charset val="186"/>
      </rPr>
      <t xml:space="preserve">26309 EUR, </t>
    </r>
    <r>
      <rPr>
        <i/>
        <sz val="10"/>
        <color rgb="FFFF0000"/>
        <rFont val="Times New Roman"/>
        <family val="1"/>
        <charset val="186"/>
      </rPr>
      <t>kavējuma naudas par iepriekšējo gadu parādiem</t>
    </r>
    <r>
      <rPr>
        <sz val="10"/>
        <color rgb="FFFF0000"/>
        <rFont val="Times New Roman"/>
        <family val="1"/>
        <charset val="186"/>
      </rPr>
      <t xml:space="preserve"> 10047 EUR</t>
    </r>
  </si>
  <si>
    <r>
      <rPr>
        <i/>
        <sz val="10"/>
        <color rgb="FFFF0000"/>
        <rFont val="Times New Roman"/>
        <family val="1"/>
        <charset val="186"/>
      </rPr>
      <t>Procentu ieņēmumi par atlikto maksājumu no vēl nesamaksātās pirkuma maksas</t>
    </r>
    <r>
      <rPr>
        <sz val="10"/>
        <color rgb="FFFF0000"/>
        <rFont val="Times New Roman"/>
        <family val="1"/>
        <charset val="186"/>
      </rPr>
      <t xml:space="preserve"> plielināti pēc izpildes</t>
    </r>
  </si>
  <si>
    <r>
      <t xml:space="preserve">Tai skaitā Administratīvās komisijas un Pašvaldības policijas uzliktie </t>
    </r>
    <r>
      <rPr>
        <i/>
        <sz val="10"/>
        <color rgb="FFFF0000"/>
        <rFont val="Times New Roman"/>
        <family val="1"/>
        <charset val="186"/>
      </rPr>
      <t xml:space="preserve">Naudas sodi un sankcijas </t>
    </r>
    <r>
      <rPr>
        <sz val="10"/>
        <color rgb="FFFF0000"/>
        <rFont val="Times New Roman"/>
        <family val="1"/>
        <charset val="186"/>
      </rPr>
      <t>500 EUR un 115 EUR apmērā - plielināti pēc izpildes</t>
    </r>
  </si>
  <si>
    <r>
      <t xml:space="preserve">Tai skaitā - palielinājums Īpašuma pārvaldei - par </t>
    </r>
    <r>
      <rPr>
        <i/>
        <sz val="10"/>
        <color rgb="FFFF0000"/>
        <rFont val="Times New Roman"/>
        <family val="1"/>
        <charset val="186"/>
      </rPr>
      <t xml:space="preserve">Ieņēmumiem no ēku un būvju īpašumu pārdošanu </t>
    </r>
    <r>
      <rPr>
        <sz val="10"/>
        <color rgb="FFFF0000"/>
        <rFont val="Times New Roman"/>
        <family val="1"/>
        <charset val="186"/>
      </rPr>
      <t xml:space="preserve">28 335 EUR, </t>
    </r>
    <r>
      <rPr>
        <i/>
        <sz val="10"/>
        <color rgb="FFFF0000"/>
        <rFont val="Times New Roman"/>
        <family val="1"/>
        <charset val="186"/>
      </rPr>
      <t xml:space="preserve">Ieņēmumiem no zemes īpašumu pārdošanas </t>
    </r>
    <r>
      <rPr>
        <sz val="10"/>
        <color rgb="FFFF0000"/>
        <rFont val="Times New Roman"/>
        <family val="1"/>
        <charset val="186"/>
      </rPr>
      <t xml:space="preserve">19 200 EUR, </t>
    </r>
    <r>
      <rPr>
        <i/>
        <sz val="10"/>
        <color rgb="FFFF0000"/>
        <rFont val="Times New Roman"/>
        <family val="1"/>
        <charset val="186"/>
      </rPr>
      <t>Ieņēmumiem no meža īpašumu pārdošanas</t>
    </r>
    <r>
      <rPr>
        <sz val="10"/>
        <color rgb="FFFF0000"/>
        <rFont val="Times New Roman"/>
        <family val="1"/>
        <charset val="186"/>
      </rPr>
      <t xml:space="preserve"> 374 300 EUR un </t>
    </r>
    <r>
      <rPr>
        <i/>
        <sz val="10"/>
        <color rgb="FFFF0000"/>
        <rFont val="Times New Roman"/>
        <family val="1"/>
        <charset val="186"/>
      </rPr>
      <t>Ieņēmumiem no kustamā īpašuma realizācijas</t>
    </r>
    <r>
      <rPr>
        <sz val="10"/>
        <color rgb="FFFF0000"/>
        <rFont val="Times New Roman"/>
        <family val="1"/>
        <charset val="186"/>
      </rPr>
      <t xml:space="preserve"> 600 EUR</t>
    </r>
  </si>
  <si>
    <r>
      <t xml:space="preserve">Tai skaitā palielinājums </t>
    </r>
    <r>
      <rPr>
        <i/>
        <sz val="10"/>
        <rFont val="Times New Roman"/>
        <family val="1"/>
        <charset val="186"/>
      </rPr>
      <t xml:space="preserve">Valsts nodevai par speciālu atļauju (licenču) izsniegšanu </t>
    </r>
    <r>
      <rPr>
        <sz val="10"/>
        <rFont val="Times New Roman"/>
        <family val="1"/>
        <charset val="186"/>
      </rPr>
      <t xml:space="preserve">150 EUR, </t>
    </r>
    <r>
      <rPr>
        <i/>
        <sz val="10"/>
        <rFont val="Times New Roman"/>
        <family val="1"/>
        <charset val="186"/>
      </rPr>
      <t>Pašvaldību nodevai par tirdzniecību publiskās vietās</t>
    </r>
    <r>
      <rPr>
        <sz val="10"/>
        <rFont val="Times New Roman"/>
        <family val="1"/>
        <charset val="186"/>
      </rPr>
      <t xml:space="preserve">500 EUR un </t>
    </r>
    <r>
      <rPr>
        <i/>
        <sz val="10"/>
        <rFont val="Times New Roman"/>
        <family val="1"/>
        <charset val="186"/>
      </rPr>
      <t xml:space="preserve"> Pašvaldības nodeva par būvatļaujas saņemšanu</t>
    </r>
    <r>
      <rPr>
        <sz val="10"/>
        <rFont val="Times New Roman"/>
        <family val="1"/>
        <charset val="186"/>
      </rPr>
      <t xml:space="preserve"> 6000 EUR </t>
    </r>
  </si>
  <si>
    <r>
      <t xml:space="preserve">Tai skaitā palielinājums par </t>
    </r>
    <r>
      <rPr>
        <i/>
        <sz val="10"/>
        <rFont val="Times New Roman"/>
        <family val="1"/>
        <charset val="186"/>
      </rPr>
      <t xml:space="preserve">Ieņēmumiem no kustamā īpašuma iznomāšanas </t>
    </r>
    <r>
      <rPr>
        <sz val="10"/>
        <rFont val="Times New Roman"/>
        <family val="1"/>
        <charset val="186"/>
      </rPr>
      <t xml:space="preserve">120 EUR;  </t>
    </r>
    <r>
      <rPr>
        <i/>
        <sz val="10"/>
        <rFont val="Times New Roman"/>
        <family val="1"/>
        <charset val="186"/>
      </rPr>
      <t>Ieņēmumi par telpu nomu</t>
    </r>
    <r>
      <rPr>
        <sz val="10"/>
        <rFont val="Times New Roman"/>
        <family val="1"/>
        <charset val="186"/>
      </rPr>
      <t xml:space="preserve"> 870 EUR; samazinājums Būvvaldei </t>
    </r>
    <r>
      <rPr>
        <i/>
        <sz val="10"/>
        <rFont val="Times New Roman"/>
        <family val="1"/>
        <charset val="186"/>
      </rPr>
      <t>Citi ieņēmumi par maksas pakalpojumiem</t>
    </r>
    <r>
      <rPr>
        <sz val="10"/>
        <rFont val="Times New Roman"/>
        <family val="1"/>
        <charset val="186"/>
      </rPr>
      <t xml:space="preserve"> 10000 EUR (ģeoinformātikas pakalpojums nodots privātstruktūrām)</t>
    </r>
  </si>
  <si>
    <r>
      <t xml:space="preserve">Palielinājums </t>
    </r>
    <r>
      <rPr>
        <i/>
        <sz val="10"/>
        <rFont val="Times New Roman"/>
        <family val="1"/>
        <charset val="186"/>
      </rPr>
      <t>Dažādiem nenodokļu ienēmumumiem</t>
    </r>
    <r>
      <rPr>
        <sz val="10"/>
        <rFont val="Times New Roman"/>
        <family val="1"/>
        <charset val="186"/>
      </rPr>
      <t xml:space="preserve"> par 3000 EUR (t.skaitā neizmantotās apdrošināšanas polises) un palielinājums </t>
    </r>
    <r>
      <rPr>
        <i/>
        <sz val="10"/>
        <rFont val="Times New Roman"/>
        <family val="1"/>
        <charset val="186"/>
      </rPr>
      <t xml:space="preserve">Līgumsodiem un procentu maksājumiem par saistību neizpildi </t>
    </r>
    <r>
      <rPr>
        <sz val="10"/>
        <rFont val="Times New Roman"/>
        <family val="1"/>
        <charset val="186"/>
      </rPr>
      <t>1147 EUR</t>
    </r>
  </si>
  <si>
    <r>
      <t xml:space="preserve">Savstarpēji EKK ietvaros - papildus finansējumu novirzot </t>
    </r>
    <r>
      <rPr>
        <i/>
        <sz val="10"/>
        <rFont val="Times New Roman"/>
        <family val="1"/>
        <charset val="186"/>
      </rPr>
      <t>Budžeta iestāžu nodokļa maksājumiem.</t>
    </r>
  </si>
  <si>
    <r>
      <t xml:space="preserve">Savstarpēji EKK ietvaros grozījumi saistībā ar SARC </t>
    </r>
    <r>
      <rPr>
        <i/>
        <sz val="10"/>
        <rFont val="Times New Roman"/>
        <family val="1"/>
        <charset val="186"/>
      </rPr>
      <t>Staļģene</t>
    </r>
    <r>
      <rPr>
        <sz val="10"/>
        <rFont val="Times New Roman"/>
        <family val="1"/>
        <charset val="186"/>
      </rPr>
      <t xml:space="preserve"> plānotiem remontdarbiem - finansējums novirzīts ārpakalpojumu apmaksai citu pašvaldību sociālās aprūpes iestādēs.</t>
    </r>
  </si>
  <si>
    <t>Novirzīti līdzekļi uz ziedojumu kontu, bankas izdevumu segšanai.</t>
  </si>
  <si>
    <r>
      <t xml:space="preserve">Tai skaitā, palielināti </t>
    </r>
    <r>
      <rPr>
        <i/>
        <sz val="10"/>
        <rFont val="Times New Roman"/>
        <family val="1"/>
        <charset val="186"/>
      </rPr>
      <t>Iekšzemes komandējumu un dienesta braucienu izdevumi</t>
    </r>
    <r>
      <rPr>
        <sz val="10"/>
        <rFont val="Times New Roman"/>
        <family val="1"/>
        <charset val="186"/>
      </rPr>
      <t xml:space="preserve"> par 100 EUR ceļa izdevumu segšanai un samazināti </t>
    </r>
    <r>
      <rPr>
        <i/>
        <sz val="10"/>
        <rFont val="Times New Roman"/>
        <family val="1"/>
        <charset val="186"/>
      </rPr>
      <t xml:space="preserve">ārvalstu komandējumi un dienesta braucieni </t>
    </r>
    <r>
      <rPr>
        <sz val="10"/>
        <rFont val="Times New Roman"/>
        <family val="1"/>
        <charset val="186"/>
      </rPr>
      <t>par  840 EUR, pārcelti uz  nodevu nomaksu Ceļu satiksmes drošibas direkcijai par automašinu ekspluatāciju (EKK 2519).</t>
    </r>
  </si>
  <si>
    <r>
      <t xml:space="preserve">Tai skaitā grozījumi struktūrvienību un EKK ietvaros - palielināti izdevumi </t>
    </r>
    <r>
      <rPr>
        <i/>
        <sz val="10"/>
        <rFont val="Times New Roman"/>
        <family val="1"/>
        <charset val="186"/>
      </rPr>
      <t>inventāra</t>
    </r>
    <r>
      <rPr>
        <sz val="10"/>
        <rFont val="Times New Roman"/>
        <family val="1"/>
        <charset val="186"/>
      </rPr>
      <t xml:space="preserve"> - monitoru iegādei (EKK 2312) par 4161 EUR, iestāžu </t>
    </r>
    <r>
      <rPr>
        <i/>
        <sz val="10"/>
        <rFont val="Times New Roman"/>
        <family val="1"/>
        <charset val="186"/>
      </rPr>
      <t xml:space="preserve">uzturēšanas materiāli </t>
    </r>
    <r>
      <rPr>
        <sz val="10"/>
        <rFont val="Times New Roman"/>
        <family val="1"/>
        <charset val="186"/>
      </rPr>
      <t xml:space="preserve">samazināti par 436 EUR un izdevumi par </t>
    </r>
    <r>
      <rPr>
        <i/>
        <sz val="10"/>
        <rFont val="Times New Roman"/>
        <family val="1"/>
        <charset val="186"/>
      </rPr>
      <t>precēm iestādes administratīvās darbības nodrošināšanai</t>
    </r>
    <r>
      <rPr>
        <sz val="10"/>
        <rFont val="Times New Roman"/>
        <family val="1"/>
        <charset val="186"/>
      </rPr>
      <t xml:space="preserve"> samazināti par 164 eur</t>
    </r>
  </si>
  <si>
    <r>
      <t xml:space="preserve">Tai skaitā grozījumi struktūrvienību un EKK ietvaros, palielinājums </t>
    </r>
    <r>
      <rPr>
        <i/>
        <sz val="10"/>
        <rFont val="Times New Roman"/>
        <family val="1"/>
        <charset val="186"/>
      </rPr>
      <t>pārējos budžeta iestāžu nodokļu maksājumos</t>
    </r>
    <r>
      <rPr>
        <sz val="10"/>
        <rFont val="Times New Roman"/>
        <family val="1"/>
        <charset val="186"/>
      </rPr>
      <t xml:space="preserve"> - CSDD autoekspluatācijas nodoklis par 750 EUR, samazinājums pievienotās vērtības nodokim par 114 EUR (KK 2512).</t>
    </r>
  </si>
  <si>
    <r>
      <t xml:space="preserve">Tai skaitā grozījumi struktūrvienību un EKK ietvaros:
1.samazināti </t>
    </r>
    <r>
      <rPr>
        <i/>
        <sz val="10"/>
        <rFont val="Times New Roman"/>
        <family val="1"/>
        <charset val="186"/>
      </rPr>
      <t xml:space="preserve">sakaru izdevumi </t>
    </r>
    <r>
      <rPr>
        <sz val="10"/>
        <rFont val="Times New Roman"/>
        <family val="1"/>
        <charset val="186"/>
      </rPr>
      <t xml:space="preserve">par 652 EUR Vilces un Vircavas pagstu pārvaldēm - pārcelti uz </t>
    </r>
    <r>
      <rPr>
        <i/>
        <sz val="10"/>
        <rFont val="Times New Roman"/>
        <family val="1"/>
        <charset val="186"/>
      </rPr>
      <t xml:space="preserve"> preču un inventāra </t>
    </r>
    <r>
      <rPr>
        <sz val="10"/>
        <rFont val="Times New Roman"/>
        <family val="1"/>
        <charset val="186"/>
      </rPr>
      <t>iegādi;
2.</t>
    </r>
    <r>
      <rPr>
        <i/>
        <sz val="10"/>
        <rFont val="Times New Roman"/>
        <family val="1"/>
        <charset val="186"/>
      </rPr>
      <t xml:space="preserve">Administrācijai </t>
    </r>
    <r>
      <rPr>
        <sz val="10"/>
        <rFont val="Times New Roman"/>
        <family val="1"/>
        <charset val="186"/>
      </rPr>
      <t xml:space="preserve">palielināti </t>
    </r>
    <r>
      <rPr>
        <i/>
        <sz val="10"/>
        <rFont val="Times New Roman"/>
        <family val="1"/>
        <charset val="186"/>
      </rPr>
      <t xml:space="preserve">remontdarbu  un iestāžu  uzturēšanas pakalpojumi </t>
    </r>
    <r>
      <rPr>
        <sz val="10"/>
        <rFont val="Times New Roman"/>
        <family val="1"/>
        <charset val="186"/>
      </rPr>
      <t xml:space="preserve"> - transporta līdzekļu uzturēšanai par 850 EUR, Kasko apdrošināšanas izdevumi par 1427 EUR,
3.</t>
    </r>
    <r>
      <rPr>
        <i/>
        <sz val="10"/>
        <rFont val="Times New Roman"/>
        <family val="1"/>
        <charset val="186"/>
      </rPr>
      <t>Finanšu nodaļa</t>
    </r>
    <r>
      <rPr>
        <sz val="10"/>
        <rFont val="Times New Roman"/>
        <family val="1"/>
        <charset val="186"/>
      </rPr>
      <t xml:space="preserve"> samazinājusi informācijas tehniloģiju pakalpojumu par 825 EUR, novirzot līdzekļus mēbeļu iegādei (EKK 5232),
4</t>
    </r>
    <r>
      <rPr>
        <i/>
        <sz val="10"/>
        <rFont val="Times New Roman"/>
        <family val="1"/>
        <charset val="186"/>
      </rPr>
      <t>.</t>
    </r>
    <r>
      <rPr>
        <sz val="10"/>
        <rFont val="Times New Roman"/>
        <family val="1"/>
        <charset val="186"/>
      </rPr>
      <t>saskaņā ar 2018.gada 1.februāra</t>
    </r>
    <r>
      <rPr>
        <i/>
        <sz val="10"/>
        <rFont val="Times New Roman"/>
        <family val="1"/>
        <charset val="186"/>
      </rPr>
      <t xml:space="preserve"> JNP rīkojumu JNP/3-2/18/22 - Kancelejai</t>
    </r>
    <r>
      <rPr>
        <sz val="10"/>
        <rFont val="Times New Roman"/>
        <family val="1"/>
        <charset val="186"/>
      </rPr>
      <t>samazināti automašīnu uzturēšanas izdevumi par 7000 EUR, novirzot atbilstošām struktūrvienībām piederošo automašīnu uzturēšanas izdevumu segšanai.</t>
    </r>
  </si>
  <si>
    <r>
      <t xml:space="preserve">Tai skaitā,  </t>
    </r>
    <r>
      <rPr>
        <i/>
        <sz val="10"/>
        <rFont val="Times New Roman"/>
        <family val="1"/>
        <charset val="186"/>
      </rPr>
      <t>Bāriņtiesai</t>
    </r>
    <r>
      <rPr>
        <sz val="10"/>
        <rFont val="Times New Roman"/>
        <family val="1"/>
        <charset val="186"/>
      </rPr>
      <t xml:space="preserve"> samazināts EKK1227 par 93 EUR  - novirzīts EKK 2219 </t>
    </r>
    <r>
      <rPr>
        <i/>
        <sz val="10"/>
        <rFont val="Times New Roman"/>
        <family val="1"/>
        <charset val="186"/>
      </rPr>
      <t>pasta sūtijumu izdevumiem.</t>
    </r>
  </si>
  <si>
    <r>
      <t xml:space="preserve">Tai skaitā:
1.saskaņā ar Budžeta komisijas 2018.gada 9.marta sēdes lēmumu (sēdes protokols Nr.2-19.1/18/4) </t>
    </r>
    <r>
      <rPr>
        <i/>
        <sz val="10"/>
        <rFont val="Times New Roman"/>
        <family val="1"/>
        <charset val="186"/>
      </rPr>
      <t>Pašvaldības policijai</t>
    </r>
    <r>
      <rPr>
        <sz val="10"/>
        <rFont val="Times New Roman"/>
        <family val="1"/>
        <charset val="186"/>
      </rPr>
      <t xml:space="preserve"> no rezerves fonda piešķirts finansējums 1188 EUR apmērā (EKK2279) pakalpojuma līguma noslēgšanai (par klaiņojošu dzīvnieku izķeršanu);
2.saskaņā ar Budžeta komisijas 2018.gada 16.aprīļa sēdes lēmumu (sēdes protokols Nr.2-19.1/18/7) atjaunots Ugunsdrošības, ugunsgrēku, avārijas un stihisku nelaimju seku likvidēšanas finansējums par 896 EUR, saglabājot pilnā apmērā - 10000 EUR.</t>
    </r>
  </si>
  <si>
    <r>
      <t xml:space="preserve">Tai skaitā grozījumi struktūrvienību un EKK ietvaros:
1.Bāriņtiesai samazinājums </t>
    </r>
    <r>
      <rPr>
        <i/>
        <sz val="10"/>
        <rFont val="Times New Roman"/>
        <family val="1"/>
        <charset val="186"/>
      </rPr>
      <t>inventāra</t>
    </r>
    <r>
      <rPr>
        <sz val="10"/>
        <rFont val="Times New Roman"/>
        <family val="1"/>
        <charset val="186"/>
      </rPr>
      <t xml:space="preserve"> iegādei (EKK2312) par 145 EUR, novirzīts uz EKK 5238 - palielinājumu mobilā telefona iegādei,
2.Pašvaldības policijai samazināti degvielas iegādes izdevumi (EKK 2322) par 88 EUR. </t>
    </r>
  </si>
  <si>
    <r>
      <rPr>
        <i/>
        <sz val="10"/>
        <rFont val="Times New Roman"/>
        <family val="1"/>
        <charset val="186"/>
      </rPr>
      <t xml:space="preserve">Tai skaitā:
</t>
    </r>
    <r>
      <rPr>
        <sz val="10"/>
        <rFont val="Times New Roman"/>
        <family val="1"/>
        <charset val="186"/>
      </rPr>
      <t xml:space="preserve">1.palielināti </t>
    </r>
    <r>
      <rPr>
        <i/>
        <sz val="10"/>
        <rFont val="Times New Roman"/>
        <family val="1"/>
        <charset val="186"/>
      </rPr>
      <t xml:space="preserve">pamatlīdzekļu iegādes </t>
    </r>
    <r>
      <rPr>
        <sz val="10"/>
        <rFont val="Times New Roman"/>
        <family val="1"/>
        <charset val="186"/>
      </rPr>
      <t xml:space="preserve">izdevumi </t>
    </r>
    <r>
      <rPr>
        <i/>
        <sz val="10"/>
        <rFont val="Times New Roman"/>
        <family val="1"/>
        <charset val="186"/>
      </rPr>
      <t>Bāriņtiesai</t>
    </r>
    <r>
      <rPr>
        <sz val="10"/>
        <rFont val="Times New Roman"/>
        <family val="1"/>
        <charset val="186"/>
      </rPr>
      <t xml:space="preserve"> (EKK 5238) - mobilā telefona iegādei, no EKK 2312 145 EUR;
2.samazināti datortehnikas iegādes izdevumi </t>
    </r>
    <r>
      <rPr>
        <i/>
        <sz val="10"/>
        <rFont val="Times New Roman"/>
        <family val="1"/>
        <charset val="186"/>
      </rPr>
      <t xml:space="preserve">Pašvaldības policijai </t>
    </r>
    <r>
      <rPr>
        <sz val="10"/>
        <rFont val="Times New Roman"/>
        <family val="1"/>
        <charset val="186"/>
      </rPr>
      <t>88 EUR apmērā.</t>
    </r>
  </si>
  <si>
    <r>
      <t xml:space="preserve">Tai skaitā rezerves fonda līdzekļu pārdale - samazinājums 67177 EUR (skatīt Rezerves fonda izlietojumu), palielinājums </t>
    </r>
    <r>
      <rPr>
        <i/>
        <sz val="10"/>
        <rFont val="Times New Roman"/>
        <family val="1"/>
        <charset val="186"/>
      </rPr>
      <t>Informācijas tehnoloģiju</t>
    </r>
    <r>
      <rPr>
        <sz val="10"/>
        <rFont val="Times New Roman"/>
        <family val="1"/>
        <charset val="186"/>
      </rPr>
      <t xml:space="preserve"> nodaļai EKK2239 - 6900 EUR personas datu apstrādes auditam atbilstoši Vispārīgai datu aizsardzības regulai.</t>
    </r>
  </si>
  <si>
    <r>
      <t xml:space="preserve">Tai skaitā: </t>
    </r>
    <r>
      <rPr>
        <i/>
        <sz val="10"/>
        <rFont val="Times New Roman"/>
        <family val="1"/>
        <charset val="186"/>
      </rPr>
      <t>Būvvaldes</t>
    </r>
    <r>
      <rPr>
        <sz val="10"/>
        <rFont val="Times New Roman"/>
        <family val="1"/>
        <charset val="186"/>
      </rPr>
      <t xml:space="preserve"> darbiniekiem dzīvības apdrošināšanai.</t>
    </r>
  </si>
  <si>
    <r>
      <t>Tai skaitā grozījumi</t>
    </r>
    <r>
      <rPr>
        <i/>
        <sz val="10"/>
        <rFont val="Times New Roman"/>
        <family val="1"/>
        <charset val="186"/>
      </rPr>
      <t xml:space="preserve"> Informācijas tehnoloģiju</t>
    </r>
    <r>
      <rPr>
        <sz val="10"/>
        <rFont val="Times New Roman"/>
        <family val="1"/>
        <charset val="186"/>
      </rPr>
      <t xml:space="preserve"> nodaļā no iekšzemes komandējumu un dienesta braucieniem pārcelti līdzekļi uz ārvalstu komandējumiem un dienesta braucieniem.</t>
    </r>
  </si>
  <si>
    <r>
      <t xml:space="preserve">Tai skaitā grozījumi struktūrvienību un EKK ietvaros, palielinājums </t>
    </r>
    <r>
      <rPr>
        <i/>
        <sz val="10"/>
        <rFont val="Times New Roman"/>
        <family val="1"/>
        <charset val="186"/>
      </rPr>
      <t>pārējos budžeta iestāžu nodokļu maksājumos.</t>
    </r>
  </si>
  <si>
    <t>Tai skaitā grozījumi struktūrvienību ietvaros.</t>
  </si>
  <si>
    <r>
      <t xml:space="preserve">Tai skaitā grozījumi </t>
    </r>
    <r>
      <rPr>
        <i/>
        <sz val="10"/>
        <rFont val="Times New Roman"/>
        <family val="1"/>
        <charset val="186"/>
      </rPr>
      <t>Informācijas tehnoloģiju</t>
    </r>
    <r>
      <rPr>
        <sz val="10"/>
        <rFont val="Times New Roman"/>
        <family val="1"/>
        <charset val="186"/>
      </rPr>
      <t xml:space="preserve"> nodaļai struktūrvienības ietvaros - Datoru tīkla aizsardzības programmai </t>
    </r>
  </si>
  <si>
    <t xml:space="preserve">Tai skaitā no EKK 2279  uz citiem ekonomiskās klasifikācijas kodiem 200 EUR. </t>
  </si>
  <si>
    <r>
      <t xml:space="preserve">Tai skaitā grozījumi no EKK 2279  200 EUR uz </t>
    </r>
    <r>
      <rPr>
        <i/>
        <sz val="10"/>
        <rFont val="Times New Roman"/>
        <family val="1"/>
        <charset val="186"/>
      </rPr>
      <t>kancelejas preču</t>
    </r>
    <r>
      <rPr>
        <sz val="10"/>
        <rFont val="Times New Roman"/>
        <family val="1"/>
        <charset val="186"/>
      </rPr>
      <t xml:space="preserve"> iegādi</t>
    </r>
    <r>
      <rPr>
        <i/>
        <sz val="10"/>
        <rFont val="Times New Roman"/>
        <family val="1"/>
        <charset val="186"/>
      </rPr>
      <t xml:space="preserve"> </t>
    </r>
    <r>
      <rPr>
        <sz val="10"/>
        <rFont val="Times New Roman"/>
        <family val="1"/>
        <charset val="186"/>
      </rPr>
      <t>EKK 2311 un EKK 2314.</t>
    </r>
  </si>
  <si>
    <r>
      <t xml:space="preserve">Tai skaitā:
1.Lielplatones pagasta pārvaldes amatu sarakstā 1,0 amatu vieta kurinātājs, algu fonda aprēķins 5160 EUR (EKK1119), Valsts sociālās apdrošināšans obligātās iemaksas 1616 EUR (EKK1210), piemaksas par naksts darbu 550 EUR (EKK1141) un par virstundām piemaksas 785 EUR (EKK1142);
2.Samazināts </t>
    </r>
    <r>
      <rPr>
        <i/>
        <sz val="10"/>
        <rFont val="Times New Roman"/>
        <family val="1"/>
        <charset val="186"/>
      </rPr>
      <t xml:space="preserve">Iepirkumu komisijas </t>
    </r>
    <r>
      <rPr>
        <sz val="10"/>
        <rFont val="Times New Roman"/>
        <family val="1"/>
        <charset val="186"/>
      </rPr>
      <t>darba algas fonds sakarā ar vakanci par 5240 EUR.</t>
    </r>
  </si>
  <si>
    <r>
      <t>Tai skaitā grozījumi struktūrvienību un EKK ietvaros - samazinājums</t>
    </r>
    <r>
      <rPr>
        <i/>
        <sz val="10"/>
        <rFont val="Times New Roman"/>
        <family val="1"/>
        <charset val="186"/>
      </rPr>
      <t xml:space="preserve"> inventāra iegādei</t>
    </r>
    <r>
      <rPr>
        <sz val="10"/>
        <rFont val="Times New Roman"/>
        <family val="1"/>
        <charset val="186"/>
      </rPr>
      <t xml:space="preserve"> EKK 2312, </t>
    </r>
    <r>
      <rPr>
        <i/>
        <sz val="10"/>
        <rFont val="Times New Roman"/>
        <family val="1"/>
        <charset val="186"/>
      </rPr>
      <t>degvielas iegādei</t>
    </r>
    <r>
      <rPr>
        <sz val="10"/>
        <rFont val="Times New Roman"/>
        <family val="1"/>
        <charset val="186"/>
      </rPr>
      <t xml:space="preserve"> EKK 2322 un </t>
    </r>
    <r>
      <rPr>
        <i/>
        <sz val="10"/>
        <rFont val="Times New Roman"/>
        <family val="1"/>
        <charset val="186"/>
      </rPr>
      <t>kārtējā remonta un iestāžu uzturēšanas materiālu iegādei</t>
    </r>
    <r>
      <rPr>
        <sz val="10"/>
        <rFont val="Times New Roman"/>
        <family val="1"/>
        <charset val="186"/>
      </rPr>
      <t xml:space="preserve"> EKK 2350 - līdzekļi  novirzīti uz citiem ekonomiskās klasifikācijas kodiem.   </t>
    </r>
  </si>
  <si>
    <r>
      <t xml:space="preserve">Tai skaitā palielinājums </t>
    </r>
    <r>
      <rPr>
        <i/>
        <sz val="10"/>
        <rFont val="Times New Roman"/>
        <family val="1"/>
        <charset val="186"/>
      </rPr>
      <t>Budžeta iestāžu nodokļu maksājumiem</t>
    </r>
    <r>
      <rPr>
        <sz val="10"/>
        <rFont val="Times New Roman"/>
        <family val="1"/>
        <charset val="186"/>
      </rPr>
      <t xml:space="preserve"> - CSDD nodevu maksājumiem 200 EUR, pievienotās vērtības nodokļa maksājumiem 22 EUR, nekustamā īpšuma nodokļa maksājumiem 105 EUR un naudas sodu maksājumiem 40 EUR. </t>
    </r>
  </si>
  <si>
    <r>
      <t xml:space="preserve">Tai skaitā grozījumi struktūrvienību ietvaros:
1.palielinājums </t>
    </r>
    <r>
      <rPr>
        <i/>
        <sz val="10"/>
        <rFont val="Times New Roman"/>
        <family val="1"/>
        <charset val="186"/>
      </rPr>
      <t>Attīstības nodaļai un Finanšu nodaļai -</t>
    </r>
    <r>
      <rPr>
        <sz val="10"/>
        <rFont val="Times New Roman"/>
        <family val="1"/>
        <charset val="186"/>
      </rPr>
      <t xml:space="preserve"> mēbeļu iegādei;
2.palielinājums </t>
    </r>
    <r>
      <rPr>
        <i/>
        <sz val="10"/>
        <rFont val="Times New Roman"/>
        <family val="1"/>
        <charset val="186"/>
      </rPr>
      <t>Administratīvās ēkas uzturēšanas</t>
    </r>
    <r>
      <rPr>
        <sz val="10"/>
        <rFont val="Times New Roman"/>
        <family val="1"/>
        <charset val="186"/>
      </rPr>
      <t xml:space="preserve"> izdevumos 2654 EUR apmērā kondicioniera nomaiņai 4.stāva IT servisa telpā (EKK 5232);
3.samazinājums </t>
    </r>
    <r>
      <rPr>
        <i/>
        <sz val="10"/>
        <rFont val="Times New Roman"/>
        <family val="1"/>
        <charset val="186"/>
      </rPr>
      <t>Īpašumu pārvaldei</t>
    </r>
    <r>
      <rPr>
        <sz val="10"/>
        <rFont val="Times New Roman"/>
        <family val="1"/>
        <charset val="186"/>
      </rPr>
      <t xml:space="preserve"> - veikti grozījumi uz inventāra iegādi (EKK 2312). </t>
    </r>
  </si>
  <si>
    <t>valsts</t>
  </si>
  <si>
    <t>sports</t>
  </si>
  <si>
    <t>pašvaldības</t>
  </si>
  <si>
    <t xml:space="preserve">Tai skaitā Zaļenieku komerciālās un amatniecības vidusskolais dalības maksa konkursā "Sienu krāsošanas un dekoratīvās krāsošanas darbi" </t>
  </si>
  <si>
    <t>Tai skaitā Zaļenieku komerciālās un amatniecības vidusskolai ieņēmumi apdrošināšanas atlīdzība - polise Nr.597409737. Lēmums lietā Nr.773154 "Balta".</t>
  </si>
  <si>
    <t>Tai skaitā Lielplatones internātpamatskolai  pašvaldības saņemtie Veselības ministrijas "Mērķdotācijas izglītības pasākumiem"  piešķirtais papildus finansējums 2018.gadam 1.janvāra  ārstniecības personu darba samaksas palielinājumam.</t>
  </si>
  <si>
    <t>Tai skaitā  palielinājums Staļģenes vidusskolai ārvalstu darba komandējumu izdevumi 996 EUR un iekšzemes komandējumu izdevumi 120 EUR.</t>
  </si>
  <si>
    <t>Tai skaitā palielinājums Staļģenes vidusskolai datorprogrammas iegādei  550 EUR un Neklātienes vidusskolai e-grāmatu  iegādei  120 EUR.</t>
  </si>
  <si>
    <r>
      <t>Tai skaitā:
1.</t>
    </r>
    <r>
      <rPr>
        <i/>
        <sz val="10"/>
        <rFont val="Times New Roman"/>
        <family val="1"/>
        <charset val="186"/>
      </rPr>
      <t>Administrācijai</t>
    </r>
    <r>
      <rPr>
        <sz val="10"/>
        <rFont val="Times New Roman"/>
        <family val="1"/>
        <charset val="186"/>
      </rPr>
      <t xml:space="preserve"> palielinājums trīs automašīnu iegādei (EKK 5231) 62490 EUR apmērā - finansējums VK aizņēmums;
2.</t>
    </r>
    <r>
      <rPr>
        <i/>
        <sz val="10"/>
        <rFont val="Times New Roman"/>
        <family val="1"/>
        <charset val="186"/>
      </rPr>
      <t xml:space="preserve">Finanšu nodaļai </t>
    </r>
    <r>
      <rPr>
        <sz val="10"/>
        <rFont val="Times New Roman"/>
        <family val="1"/>
        <charset val="186"/>
      </rPr>
      <t xml:space="preserve">palielinājums par 4722 EUR mēbeļu iegādei  (EKK 5232) un ekonomija datortehnikas iegādei 1123 EUR (EKK5238). </t>
    </r>
  </si>
  <si>
    <t>Piešķirts no rezerves fonda saskaņā  ar Budžeta komisijas 2018.gada 9.marta lēmumu (sēdes protokols Nr.2-19.1/18/4)  finansējums:
1.500 EUR apmērā volejbola kluba “Jelgavai” telpu īrei Latvijas Senioru čempionāta finālsacensībām;
2.2000 EUR Kalnciema pagasta Vecticībnieku draudzei žoga izbūvei.</t>
  </si>
  <si>
    <t>Grozījumi struktūrvienības ietvaros, nemainot mērķi- uzņēmuma līgums, solu montāžai un uzstādīšanai Staļģenes vidusskolas sporta laukumā.</t>
  </si>
  <si>
    <r>
      <rPr>
        <b/>
        <sz val="10"/>
        <rFont val="Times New Roman"/>
        <family val="1"/>
        <charset val="186"/>
      </rPr>
      <t xml:space="preserve">118 EUR </t>
    </r>
    <r>
      <rPr>
        <sz val="10"/>
        <rFont val="Times New Roman"/>
        <family val="1"/>
        <charset val="186"/>
      </rPr>
      <t xml:space="preserve">bēru pabalsts; </t>
    </r>
    <r>
      <rPr>
        <b/>
        <sz val="10"/>
        <rFont val="Times New Roman"/>
        <family val="1"/>
        <charset val="186"/>
      </rPr>
      <t>35 EUR</t>
    </r>
    <r>
      <rPr>
        <sz val="10"/>
        <rFont val="Times New Roman"/>
        <family val="1"/>
        <charset val="186"/>
      </rPr>
      <t xml:space="preserve"> Grozījumi Kultūras pārvaldes mērķdotāciju budžeta tāmes ietvaros, darbnespējas lapas A apmaksai.</t>
    </r>
  </si>
  <si>
    <r>
      <rPr>
        <b/>
        <sz val="10"/>
        <rFont val="Times New Roman"/>
        <family val="1"/>
        <charset val="186"/>
      </rPr>
      <t xml:space="preserve">29 EUR </t>
    </r>
    <r>
      <rPr>
        <sz val="10"/>
        <rFont val="Times New Roman"/>
        <family val="1"/>
        <charset val="186"/>
      </rPr>
      <t>komandējuma dienas nauda Lietuva (sieviešu vokālais ansamblis Kanconeta Vircavas pagasts); ceļa izdevumu apmaksa uz semināriem bibliotēkāriem.</t>
    </r>
  </si>
  <si>
    <r>
      <rPr>
        <b/>
        <sz val="10"/>
        <rFont val="Times New Roman"/>
        <family val="1"/>
        <charset val="186"/>
      </rPr>
      <t>2604 EUR</t>
    </r>
    <r>
      <rPr>
        <sz val="10"/>
        <rFont val="Times New Roman"/>
        <family val="1"/>
        <charset val="186"/>
      </rPr>
      <t xml:space="preserve"> Izdevumu klasifikācijas koda precizēšana, nemainot mērķi - uz EKK1100;
</t>
    </r>
    <r>
      <rPr>
        <b/>
        <sz val="10"/>
        <rFont val="Times New Roman"/>
        <family val="1"/>
        <charset val="186"/>
      </rPr>
      <t>194 EUR</t>
    </r>
    <r>
      <rPr>
        <sz val="10"/>
        <rFont val="Times New Roman"/>
        <family val="1"/>
        <charset val="186"/>
      </rPr>
      <t xml:space="preserve"> neplānoti apkures sistēmas remontdarbi saieta namā Glūdas pagastā, novirzīts no remontmateriāliem plānotajiem izdevumiem.</t>
    </r>
  </si>
  <si>
    <r>
      <rPr>
        <b/>
        <sz val="10"/>
        <rFont val="Times New Roman"/>
        <family val="1"/>
        <charset val="186"/>
      </rPr>
      <t>2604 EUR</t>
    </r>
    <r>
      <rPr>
        <sz val="10"/>
        <rFont val="Times New Roman"/>
        <family val="1"/>
        <charset val="186"/>
      </rPr>
      <t xml:space="preserve"> Izdevumu klasifikācijas koda precizēšana, nemainot mērķi - no pakalpojuma līgumiem (EKK2200) uz autoratlīdzības līgumiem, t.skaitā:
1.848 EUR pasākumu apskaņošana un vadīšana;
2.375 EUR muzikālais aranžējums;
3.929 EUR paredzēto pasākumu nodrošināšanai Līdumos, piepūšamo atrakciju noma;
4.112 EUR TLMS Staļģene kolektīva darbības prezentācijas video materiāla sagatavošana;
5.55 EUR koncertmeistara pakalpojumi.
</t>
    </r>
    <r>
      <rPr>
        <b/>
        <sz val="10"/>
        <rFont val="Times New Roman"/>
        <family val="1"/>
        <charset val="186"/>
      </rPr>
      <t>35 EUR</t>
    </r>
    <r>
      <rPr>
        <sz val="10"/>
        <rFont val="Times New Roman"/>
        <family val="1"/>
        <charset val="186"/>
      </rPr>
      <t xml:space="preserve"> Grozījumi Kultūras pārvaldes mērķdotāciju budžeta tāmes ietvaros, darbnespējas lapas A apmaksai. </t>
    </r>
  </si>
  <si>
    <r>
      <t>Izdevumu klasifikācijas koda precizēšana, nemainot mērķi - no EKK 2314:
1.</t>
    </r>
    <r>
      <rPr>
        <b/>
        <sz val="10"/>
        <rFont val="Times New Roman"/>
        <family val="1"/>
        <charset val="186"/>
      </rPr>
      <t>75 EUR</t>
    </r>
    <r>
      <rPr>
        <sz val="10"/>
        <rFont val="Times New Roman"/>
        <family val="1"/>
        <charset val="186"/>
      </rPr>
      <t xml:space="preserve"> "Pūcītes skolai";
2.</t>
    </r>
    <r>
      <rPr>
        <b/>
        <sz val="10"/>
        <rFont val="Times New Roman"/>
        <family val="1"/>
        <charset val="186"/>
      </rPr>
      <t>100 EUR</t>
    </r>
    <r>
      <rPr>
        <sz val="10"/>
        <rFont val="Times New Roman"/>
        <family val="1"/>
        <charset val="186"/>
      </rPr>
      <t xml:space="preserve"> apsveikumi lasītājiem Kalnciema bibliotēka.</t>
    </r>
  </si>
  <si>
    <r>
      <t>Izdevumu klasifikācijas koda precizēšana, nemainot mērķi:
1.</t>
    </r>
    <r>
      <rPr>
        <b/>
        <sz val="10"/>
        <rFont val="Times New Roman"/>
        <family val="1"/>
        <charset val="186"/>
      </rPr>
      <t>237 EUR</t>
    </r>
    <r>
      <rPr>
        <sz val="10"/>
        <rFont val="Times New Roman"/>
        <family val="1"/>
        <charset val="186"/>
      </rPr>
      <t xml:space="preserve"> Zemgales brunči un saktiņas uz EKK5200;
2.</t>
    </r>
    <r>
      <rPr>
        <b/>
        <sz val="10"/>
        <rFont val="Times New Roman"/>
        <family val="1"/>
        <charset val="186"/>
      </rPr>
      <t>75 EUR</t>
    </r>
    <r>
      <rPr>
        <sz val="10"/>
        <rFont val="Times New Roman"/>
        <family val="1"/>
        <charset val="186"/>
      </rPr>
      <t xml:space="preserve"> apsveikumi "Pūcītes skolas" bērniem (bibliotēka Jēkabnieki) uz EKK6421;
3.</t>
    </r>
    <r>
      <rPr>
        <b/>
        <sz val="10"/>
        <rFont val="Times New Roman"/>
        <family val="1"/>
        <charset val="186"/>
      </rPr>
      <t>100 EUR</t>
    </r>
    <r>
      <rPr>
        <sz val="10"/>
        <rFont val="Times New Roman"/>
        <family val="1"/>
        <charset val="186"/>
      </rPr>
      <t xml:space="preserve"> apsveikumi lasītājiem Kalnciema bibliotēka uz EKK6421;
4.</t>
    </r>
    <r>
      <rPr>
        <b/>
        <sz val="10"/>
        <rFont val="Times New Roman"/>
        <family val="1"/>
        <charset val="186"/>
      </rPr>
      <t>194 EUR</t>
    </r>
    <r>
      <rPr>
        <sz val="10"/>
        <rFont val="Times New Roman"/>
        <family val="1"/>
        <charset val="186"/>
      </rPr>
      <t xml:space="preserve"> neplānoti apkures sistēmas remontdarbi saieta namā Glūdas pagastā - novirzīts uz EKK2279.</t>
    </r>
  </si>
  <si>
    <r>
      <t xml:space="preserve">Tai skaitā:
1.Aktivitāšu centram </t>
    </r>
    <r>
      <rPr>
        <i/>
        <sz val="10"/>
        <rFont val="Times New Roman"/>
        <family val="1"/>
        <charset val="186"/>
      </rPr>
      <t>Zemgale</t>
    </r>
    <r>
      <rPr>
        <sz val="10"/>
        <rFont val="Times New Roman"/>
        <family val="1"/>
        <charset val="186"/>
      </rPr>
      <t xml:space="preserve"> Glūdas pagastā - papildus finasējums 24220 EUR apmērā jumta seguma nomaiņai (Upes ielā 10 un Upes ielā 12A),  finasējums novirzīts no projektiem plānotā budžeta (skatīt Projektu izdevumu skaidrojumu);
2.Savstarpēji EKK ietvaros grozījumi Labklājības pārvaldes iestādēm saimniecības un datortehnikas preču iegādei. </t>
    </r>
  </si>
  <si>
    <t>1.Saskaņā ar Budžeta komisijas 2018.gada 8.maija sēdes lēmumu (sēdes protokols Nr.2-19.1/18/9) novirzīts no projektiem plānotā budžeta (skatīt Projektu izdevumu skaidrojumu), piešķirts finansējums 24 220 EUR apmērā Bramberģes bibliotēkai Glūdas pagastā - jumta seguma nomaiņai (Upes ielā 10 un Upes ielā 12A);
2.Savstarpēji EKK maiņa - nemainot mērķi - no EKK 2200 uz EKK 5200 400 EUR novirzīti Jauniešu orķestra Bigbend CD albuma ierakstam.</t>
  </si>
  <si>
    <t>1.2 500 EUR piešķirts no rezerves fonda;
2.24 200 EUR novirzīts no projektiem plānotā finansējuma.</t>
  </si>
  <si>
    <t xml:space="preserve">Saskaņā ar sadarbības līgumu LSIIDP Nr.11 (SC/4-2/18/38) audzēkņu mācību-treniņu nometnēm </t>
  </si>
  <si>
    <t>Grozījumi Sporta pārvaldes mērķdotāciju budžeta tāmes ietvaros, novirzīts darbnespējas lapu A apmaksai</t>
  </si>
  <si>
    <r>
      <t xml:space="preserve">Tai skaitā:
1.saskaņā ar Budžeta komisijas 2018.gada 23.aprīļa lēmumu (sēdes protokols Nr.2-19.1/18/8) Laklājības pārvaldei no rezerves fonda piešķirts finansējums 1946 EUR apmērā mēbeļu iegādei;
2.SARC </t>
    </r>
    <r>
      <rPr>
        <i/>
        <sz val="10"/>
        <rFont val="Times New Roman"/>
        <family val="1"/>
        <charset val="186"/>
      </rPr>
      <t>Eleja</t>
    </r>
    <r>
      <rPr>
        <sz val="10"/>
        <rFont val="Times New Roman"/>
        <family val="1"/>
        <charset val="186"/>
      </rPr>
      <t xml:space="preserve"> bērnu nodaļai veikti grozījumi EKK ietvaros - papildus finansējumu novirzot kurināmā iegādei.</t>
    </r>
  </si>
  <si>
    <r>
      <t>Savstarpēji EKK ietvaros - no EKK3200 novirzīts:
1.</t>
    </r>
    <r>
      <rPr>
        <b/>
        <sz val="10"/>
        <rFont val="Times New Roman"/>
        <family val="1"/>
        <charset val="186"/>
      </rPr>
      <t>1000 EUR</t>
    </r>
    <r>
      <rPr>
        <sz val="10"/>
        <rFont val="Times New Roman"/>
        <family val="1"/>
        <charset val="186"/>
      </rPr>
      <t xml:space="preserve"> riteņbraucējai dienas naudas izdevumu segšanai;
2.</t>
    </r>
    <r>
      <rPr>
        <b/>
        <sz val="10"/>
        <rFont val="Times New Roman"/>
        <family val="1"/>
        <charset val="186"/>
      </rPr>
      <t xml:space="preserve">400 EUR </t>
    </r>
    <r>
      <rPr>
        <sz val="10"/>
        <rFont val="Times New Roman"/>
        <family val="1"/>
        <charset val="186"/>
      </rPr>
      <t>Jelgavas novada brīvās cīņas cīkstoņa dalībai Eiropas čempionātā;
3.</t>
    </r>
    <r>
      <rPr>
        <b/>
        <sz val="10"/>
        <rFont val="Times New Roman"/>
        <family val="1"/>
        <charset val="186"/>
      </rPr>
      <t>500 EUR</t>
    </r>
    <r>
      <rPr>
        <sz val="10"/>
        <rFont val="Times New Roman"/>
        <family val="1"/>
        <charset val="186"/>
      </rPr>
      <t xml:space="preserve"> ūdensmotosportistam;
4.</t>
    </r>
    <r>
      <rPr>
        <b/>
        <sz val="10"/>
        <rFont val="Times New Roman"/>
        <family val="1"/>
        <charset val="186"/>
      </rPr>
      <t>500 EUR</t>
    </r>
    <r>
      <rPr>
        <sz val="10"/>
        <rFont val="Times New Roman"/>
        <family val="1"/>
        <charset val="186"/>
      </rPr>
      <t xml:space="preserve"> saskaņā ar Budžeta komisijas 2018.gada 16.marta lēmumu (sēdes protokols Nr.2-19.1/18/5) Latvijas izlases vieglatlētei dalībai 2018.gada pavasara treniņa nometnē Spānijā Alfamarā;
5.</t>
    </r>
    <r>
      <rPr>
        <b/>
        <sz val="10"/>
        <rFont val="Times New Roman"/>
        <family val="1"/>
        <charset val="186"/>
      </rPr>
      <t>1600 EUR</t>
    </r>
    <r>
      <rPr>
        <sz val="10"/>
        <rFont val="Times New Roman"/>
        <family val="1"/>
        <charset val="186"/>
      </rPr>
      <t xml:space="preserve"> saskaņā ar sadarbības līgumu LSIIDP Nr.11 (SC/4-2/18/38) audzēkņu mācību-treniņu nometnēm - aktualizēti ieņēmumi;</t>
    </r>
  </si>
  <si>
    <r>
      <t>Tai skaitā grozījumi struktūrvienību ietvaros:
1.palielinājums</t>
    </r>
    <r>
      <rPr>
        <b/>
        <sz val="10"/>
        <rFont val="Times New Roman"/>
        <family val="1"/>
        <charset val="186"/>
      </rPr>
      <t xml:space="preserve"> 226 EUR </t>
    </r>
    <r>
      <rPr>
        <sz val="10"/>
        <rFont val="Times New Roman"/>
        <family val="1"/>
        <charset val="186"/>
      </rPr>
      <t xml:space="preserve">apmērā - motosportista ekipējuma iegādei;
2.samazinājums </t>
    </r>
    <r>
      <rPr>
        <b/>
        <sz val="10"/>
        <rFont val="Times New Roman"/>
        <family val="1"/>
        <charset val="186"/>
      </rPr>
      <t>261 EUR</t>
    </r>
    <r>
      <rPr>
        <sz val="10"/>
        <rFont val="Times New Roman"/>
        <family val="1"/>
        <charset val="186"/>
      </rPr>
      <t xml:space="preserve"> apmērā</t>
    </r>
    <r>
      <rPr>
        <b/>
        <sz val="10"/>
        <rFont val="Times New Roman"/>
        <family val="1"/>
        <charset val="186"/>
      </rPr>
      <t xml:space="preserve"> - </t>
    </r>
    <r>
      <rPr>
        <sz val="10"/>
        <rFont val="Times New Roman"/>
        <family val="1"/>
        <charset val="186"/>
      </rPr>
      <t>novirzīts komunālo pakalpojumu apmaksai (uz EKK2224).</t>
    </r>
  </si>
  <si>
    <t>Grozījumi struktūrvienības ietvaros, nemainot mērķi,datortehnikas iegādei.</t>
  </si>
  <si>
    <r>
      <t>Savstarpēji EKK ietvaros:
1.samazinājums</t>
    </r>
    <r>
      <rPr>
        <b/>
        <sz val="10"/>
        <rFont val="Times New Roman"/>
        <family val="1"/>
        <charset val="186"/>
      </rPr>
      <t xml:space="preserve"> 2400 EUR</t>
    </r>
    <r>
      <rPr>
        <sz val="10"/>
        <rFont val="Times New Roman"/>
        <family val="1"/>
        <charset val="186"/>
      </rPr>
      <t xml:space="preserve"> apmērā no EKK3200 novirzīts uz EKK2100;  
2.palielinājums </t>
    </r>
    <r>
      <rPr>
        <b/>
        <sz val="10"/>
        <rFont val="Times New Roman"/>
        <family val="1"/>
        <charset val="186"/>
      </rPr>
      <t>5000 EUR</t>
    </r>
    <r>
      <rPr>
        <sz val="10"/>
        <rFont val="Times New Roman"/>
        <family val="1"/>
        <charset val="186"/>
      </rPr>
      <t xml:space="preserve"> apmērā saskaņā ar Budžeta komisijas 2018.gada 8.maija lēmumu (protokols Nr.2-19.1/18/9, 4.§), </t>
    </r>
    <r>
      <rPr>
        <u/>
        <sz val="10"/>
        <rFont val="Times New Roman"/>
        <family val="1"/>
        <charset val="186"/>
      </rPr>
      <t>piešķirts</t>
    </r>
    <r>
      <rPr>
        <sz val="10"/>
        <rFont val="Times New Roman"/>
        <family val="1"/>
        <charset val="186"/>
      </rPr>
      <t xml:space="preserve"> no rezerves fonda biedrībai “Jelgavas novada sporta klubs Eleja” transporta iegādei.</t>
    </r>
  </si>
  <si>
    <r>
      <t xml:space="preserve">Tai skaitā grozījumi struktūrvienību ietvaros - </t>
    </r>
    <r>
      <rPr>
        <b/>
        <sz val="10"/>
        <rFont val="Times New Roman"/>
        <family val="1"/>
        <charset val="186"/>
      </rPr>
      <t>274 EUR</t>
    </r>
    <r>
      <rPr>
        <sz val="10"/>
        <rFont val="Times New Roman"/>
        <family val="1"/>
        <charset val="186"/>
      </rPr>
      <t xml:space="preserve"> novirzīts motosportista ekipējuma iegādei.</t>
    </r>
  </si>
  <si>
    <t>Tai skaitā grozījumi struktūrvienību ietvaros - palielinājums saskaņā ar 2018.gada 1.februāra JNP rīkojumu JNP/3-2/18/22 - automašīnas uzturēšanas izdevumu segšanai 1200 EUR, novirzīts no Kancelejas budžeta uzturēšanas.</t>
  </si>
  <si>
    <r>
      <t xml:space="preserve">Tai skaitā:
1.saskaņā  ar Budžeta komisijas 2018.gada 16.marta lēmumu (sēdes protokols Nr.2-19.1/18/5), SARC Kalnciems no rezerves fonda piešķirts papildus finansējums 5700 EUR apmērā iekštelpu remondarbu veikšanai,ventilācijas kores montāžai un gājēju ietves atjaunošanai;
2.saskaņā  ar Budžeta komisijas 2018.gada 16.maija lēmumu (sēdes protokols Nr.2-19.1/18/10) Aktivitāšu centram </t>
    </r>
    <r>
      <rPr>
        <i/>
        <sz val="10"/>
        <rFont val="Times New Roman"/>
        <family val="1"/>
        <charset val="186"/>
      </rPr>
      <t xml:space="preserve">Zemgale </t>
    </r>
    <r>
      <rPr>
        <sz val="10"/>
        <rFont val="Times New Roman"/>
        <family val="1"/>
        <charset val="186"/>
      </rPr>
      <t xml:space="preserve">Glūdas pagastā no rezerves fonda piešķirts papildus finansējums 1303 EUR apmērā logu un ieejas durvju nomaiņai.   </t>
    </r>
  </si>
  <si>
    <t>Aktivitāšu centrs Zemgale Glūdas pagastā</t>
  </si>
  <si>
    <t>Papildfinansējums logu un ieejas durvju nomaiņai</t>
  </si>
  <si>
    <t>Finansējums ugunsdrošības un civilās aizsardzības pārkāpumu prasību novēršanai Keramikas darbnīcā</t>
  </si>
  <si>
    <r>
      <t>Tai skaitā grozījumi struktūrvienību ietvaros:
1.</t>
    </r>
    <r>
      <rPr>
        <i/>
        <sz val="10"/>
        <rFont val="Times New Roman"/>
        <family val="1"/>
        <charset val="186"/>
      </rPr>
      <t>Administratīvās ēkas uzturēšanai</t>
    </r>
    <r>
      <rPr>
        <sz val="10"/>
        <rFont val="Times New Roman"/>
        <family val="1"/>
        <charset val="186"/>
      </rPr>
      <t xml:space="preserve"> - 10500  EUR novirzīts no </t>
    </r>
    <r>
      <rPr>
        <i/>
        <sz val="10"/>
        <rFont val="Times New Roman"/>
        <family val="1"/>
        <charset val="186"/>
      </rPr>
      <t>Ēku, būvju un telpu remonta</t>
    </r>
    <r>
      <rPr>
        <sz val="10"/>
        <rFont val="Times New Roman"/>
        <family val="1"/>
        <charset val="186"/>
      </rPr>
      <t xml:space="preserve"> (EKK 2241) uz </t>
    </r>
    <r>
      <rPr>
        <i/>
        <sz val="10"/>
        <rFont val="Times New Roman"/>
        <family val="1"/>
        <charset val="186"/>
      </rPr>
      <t>Nekustāmā īpašuma uzturēšanu</t>
    </r>
    <r>
      <rPr>
        <sz val="10"/>
        <rFont val="Times New Roman"/>
        <family val="1"/>
        <charset val="186"/>
      </rPr>
      <t xml:space="preserve"> (EKK 2244) - siltumapgādes sistēmas termogalvu nomaiņai 8500 EUR un 2000 EUR </t>
    </r>
    <r>
      <rPr>
        <i/>
        <sz val="10"/>
        <rFont val="Times New Roman"/>
        <family val="1"/>
        <charset val="186"/>
      </rPr>
      <t>Informācijas sistēmas uzturēšanai</t>
    </r>
    <r>
      <rPr>
        <sz val="10"/>
        <rFont val="Times New Roman"/>
        <family val="1"/>
        <charset val="186"/>
      </rPr>
      <t xml:space="preserve"> (EKK 2251);
2.</t>
    </r>
    <r>
      <rPr>
        <i/>
        <sz val="10"/>
        <rFont val="Times New Roman"/>
        <family val="1"/>
        <charset val="186"/>
      </rPr>
      <t xml:space="preserve">Lielplatones pagasta pārvaldes Ēku apsaimniekošanai </t>
    </r>
    <r>
      <rPr>
        <sz val="10"/>
        <rFont val="Times New Roman"/>
        <family val="1"/>
        <charset val="186"/>
      </rPr>
      <t xml:space="preserve">- 3500 EUR novirzīts no </t>
    </r>
    <r>
      <rPr>
        <i/>
        <sz val="10"/>
        <rFont val="Times New Roman"/>
        <family val="1"/>
        <charset val="186"/>
      </rPr>
      <t>Kārtējā remonta un iestāžu uzturēšanas materiālu iegādes</t>
    </r>
    <r>
      <rPr>
        <sz val="10"/>
        <rFont val="Times New Roman"/>
        <family val="1"/>
        <charset val="186"/>
      </rPr>
      <t xml:space="preserve"> (EKK 2350) uz </t>
    </r>
    <r>
      <rPr>
        <i/>
        <sz val="10"/>
        <rFont val="Times New Roman"/>
        <family val="1"/>
        <charset val="186"/>
      </rPr>
      <t>Ēku, būvju un telpu remontiem</t>
    </r>
    <r>
      <rPr>
        <sz val="10"/>
        <rFont val="Times New Roman"/>
        <family val="1"/>
        <charset val="186"/>
      </rPr>
      <t xml:space="preserve"> (EKK 2241) - Lielplatones pagasta muižas ēkas ekspluatācijas drošībus pārbaudei.
3.saskaņā ar Budžeta komisijas 2018.gada 4.aprīļa sēdes lēmumu (sēdes protokols Nr.2-19.1/18/6) Līvbērzes pagasta pārvaldei papildus piešķirts finansējums no </t>
    </r>
    <r>
      <rPr>
        <i/>
        <sz val="10"/>
        <rFont val="Times New Roman"/>
        <family val="1"/>
        <charset val="186"/>
      </rPr>
      <t>Projektu groza</t>
    </r>
    <r>
      <rPr>
        <sz val="10"/>
        <rFont val="Times New Roman"/>
        <family val="1"/>
        <charset val="186"/>
      </rPr>
      <t xml:space="preserve"> līdzekļiem </t>
    </r>
    <r>
      <rPr>
        <i/>
        <sz val="10"/>
        <rFont val="Times New Roman"/>
        <family val="1"/>
        <charset val="186"/>
      </rPr>
      <t>Nekustāmā īpašuma uzturēšanai</t>
    </r>
    <r>
      <rPr>
        <sz val="10"/>
        <rFont val="Times New Roman"/>
        <family val="1"/>
        <charset val="186"/>
      </rPr>
      <t xml:space="preserve"> (EKK 2244) 13800 EUR apmērā - pagasta pārvaldes ēkas elektroinstalāciju remontam;
4.saskaņā  ar Budžeta komisijas 2018.gada 16.maija lēmumu (sēdes protokols Nr.2-19.1/18/10) Svētes pagasta pārvaldei no rezerves fonda piešķirts finansējums 751 EUR apmērā ugunsdrošības un civilās aizsardzības pārkāpumu prasību novēršanai Keramikas darbnīcā.</t>
    </r>
  </si>
  <si>
    <r>
      <t xml:space="preserve">Tai skaitā:
1.saskaņā ar  2018.gada 16.marta Budžeta komisijas lēmumu (sēdes protokols Nr.2-19.1/18/5), ar  2018.gada 3.aprīli amats </t>
    </r>
    <r>
      <rPr>
        <i/>
        <sz val="10"/>
        <rFont val="Times New Roman"/>
        <family val="1"/>
        <charset val="186"/>
      </rPr>
      <t>Speciālists bērnu tiesības aizsardzības jautājumos</t>
    </r>
    <r>
      <rPr>
        <sz val="10"/>
        <rFont val="Times New Roman"/>
        <family val="1"/>
        <charset val="186"/>
      </rPr>
      <t xml:space="preserve"> pārcelts no Labklājības pārvaldes pakļautības - Izglītības pārvaldes pakļautībā, finansējums 9883 EUR apmērā;
2.Izdevumu klasifikācijas koda precizēšana, nemainot mērķi - no uzņēmuma līguma (EKK1150) finansējums 291 EUR apmērā novirzīts uz pakalpojuma līgumu (EKK2200).</t>
    </r>
  </si>
  <si>
    <t>Pagastu pārvaldēm kurinātāju virsstundu, nakts darbu un svēku dienu apmaksai</t>
  </si>
  <si>
    <t>Tai skaitā:
1.Sesavas pagasta pārvaldei tehniskais strādnieks 1,0 amatu vieta aprēķināts atlīdzibas fonds 6301 EUR;
2.Jaunsvirlaukas pagasta pārvaldei kurinātājiem par nakts darbu un svēku dienām aprēķināts papildus atlīdzības fonds 3258 EUR.</t>
  </si>
  <si>
    <t>Par piešķirto papildfinansējumu skaidrojumi atbilstošo pārvalžu budžeta grozījumu pielikumos</t>
  </si>
  <si>
    <r>
      <t xml:space="preserve">Tai skaitā atlīdzībai:
1.palielinājums novirzīts no ieņēmumiem Lielplatones internātpamatskolai ārstniecības personālam 7 685 EUR;           
2.palielinājums piešķirts no rezerves fonda 13 376 EUR Izglītības pārvaldei jaunai štata vietas izveidei - galvenais speciālists izglītojamo atbalsta jautājumos, budžeta komisijas sēdes protokols Nr.2-19.1/18/5, 4.§;
3.palielinājums - finansējums pārcelts  no Labklājības pārvaldes 7 965 EUR apmērā  atlīdzībai amatam </t>
    </r>
    <r>
      <rPr>
        <i/>
        <sz val="10"/>
        <rFont val="Times New Roman"/>
        <family val="1"/>
        <charset val="186"/>
      </rPr>
      <t>Speciālists bērnu tiesības aizsardzības jautājumos,</t>
    </r>
    <r>
      <rPr>
        <sz val="10"/>
        <rFont val="Times New Roman"/>
        <family val="1"/>
        <charset val="186"/>
      </rPr>
      <t xml:space="preserve"> budžeta komisijas sēdes protokols Nr.2-19.1/18/5, 4.§;
4.samazinājums 25 937 EUR apmērā novirzīts Izglītības pārvaldes struktūrvienību EKK kodu ietvaros sakarā ar darba nespējas lapas A aprēķiniem;
5.palielinājums - finansējums 9 541 EUR apmērā novirzīts Izglītības pārvaldes struktūrvienību EKK kodu ietvaros, sakarā ar piemaksu ārstniecības personālam par darba stāžu ārstniecības jomā.</t>
    </r>
  </si>
  <si>
    <t xml:space="preserve">Tai skaitā palielinājums Lielplatones internātpamatskolai - precizēts dabas resursa nodoklis 661 EUR un novirzīts struktūrvienību EKK kodu ietvaros. </t>
  </si>
  <si>
    <t>Tai skaitā samazinājums novirzīts skolēnu pārvadājumu transporta izdevumu kompensācijām  5 543 EUR.</t>
  </si>
  <si>
    <t>Palielinājums skolēnu pārvadājumu transporta izdevumu kompensācijām  
5 543 EUR.</t>
  </si>
  <si>
    <t>Palielinājums, Jelgavas novada domes 2018.gada 25.aprīļa lēmums (protokols Nr.5, 28.§) Jelgavas novada  mācību priekšmetu olimpiāžu un  profesionālo konkursu  uzvarētāju un viņu pedagogu naudas balvu saraksts 2 505 EUR.</t>
  </si>
  <si>
    <t>T.skaitā:
1.5000 EUR piešķirts no rezerves fonda;
2.1200 EUR no Kancelejas budžeta;
3.1600 EUR aktualizēti ieņēmumi.</t>
  </si>
  <si>
    <r>
      <t>Tai skaitā:
1.palielinājums - saskaņā ar Budžeta komisijas 2018.gada 16.aprīļa sēdes lēmumu (sēdes protokols Nr.2-19.1/18/7, 5.§) piešķirts no rezerves fonda Staļģenes vidusskolai - inventāra iegādei 1 207 EUR.;
2.palielinājums - saskaņā ar Izglītības un zinātnes ministrijas 2018.gada 7.marta rīkojumu Nr.1-2e/2018/95 - precizēts</t>
    </r>
    <r>
      <rPr>
        <i/>
        <sz val="10"/>
        <rFont val="Times New Roman"/>
        <family val="1"/>
        <charset val="186"/>
      </rPr>
      <t xml:space="preserve"> mācību līdzekļiem un materiāliem</t>
    </r>
    <r>
      <rPr>
        <sz val="10"/>
        <rFont val="Times New Roman"/>
        <family val="1"/>
        <charset val="186"/>
      </rPr>
      <t xml:space="preserve"> plānotais finansējums 5445 EUR apmērā sadalījumā pa EKK kodiem (t.skaitā 5251 EUR no EKK5200). 
3.samazinājums Šķibes pamatskolai 3 097 EUR apmērā - izdevumu klasifikācijas koda precizēšana, nemainot mērķi - no EKK 2300 uz EKK5200 </t>
    </r>
    <r>
      <rPr>
        <i/>
        <sz val="10"/>
        <rFont val="Times New Roman"/>
        <family val="1"/>
        <charset val="186"/>
      </rPr>
      <t>pamatkapitāla veidošanu</t>
    </r>
    <r>
      <rPr>
        <sz val="10"/>
        <rFont val="Times New Roman"/>
        <family val="1"/>
        <charset val="186"/>
      </rPr>
      <t xml:space="preserve">.
4.samazinājums Zaļenieku komerciālās un amatniecības vidusskolai  4 000 EUR apmērā </t>
    </r>
    <r>
      <rPr>
        <i/>
        <sz val="10"/>
        <rFont val="Times New Roman"/>
        <family val="1"/>
        <charset val="186"/>
      </rPr>
      <t>inventāra iegādes izdevumiem</t>
    </r>
    <r>
      <rPr>
        <sz val="10"/>
        <rFont val="Times New Roman"/>
        <family val="1"/>
        <charset val="186"/>
      </rPr>
      <t xml:space="preserve"> (EKK2312) - novirzīts siltumtrases bojājumu novēršanai (EKK5200). 
5.samazinājums - grozījumi struktūrvienību un EKK ietvaros - 2 505 EUR novirzīts uz EKK6420.</t>
    </r>
  </si>
  <si>
    <r>
      <t xml:space="preserve">Tai skaitā:
1.palielinājums - saskaņā ar Budžeta komisijas 2018.gada 8.maija sēdes lēmumu (sēdes protokols Nr.2-19.1/18/9, 1.§) piešķirts Zaļenieku komerciālās un amatniecības vidusskolai esošās siltumtrases bojājumu novēršanai 24 164 EUR (t.skaitā no rezerves fonda 14 164 EUR);
2.palielinājums - </t>
    </r>
    <r>
      <rPr>
        <i/>
        <sz val="10"/>
        <rFont val="Times New Roman"/>
        <family val="1"/>
        <charset val="186"/>
      </rPr>
      <t>transpotlīdzekļu iegādei</t>
    </r>
    <r>
      <rPr>
        <sz val="10"/>
        <rFont val="Times New Roman"/>
        <family val="1"/>
        <charset val="186"/>
      </rPr>
      <t xml:space="preserve"> (EKK5231)</t>
    </r>
    <r>
      <rPr>
        <i/>
        <sz val="10"/>
        <rFont val="Times New Roman"/>
        <family val="1"/>
        <charset val="186"/>
      </rPr>
      <t xml:space="preserve"> </t>
    </r>
    <r>
      <rPr>
        <sz val="10"/>
        <rFont val="Times New Roman"/>
        <family val="1"/>
        <charset val="186"/>
      </rPr>
      <t xml:space="preserve">47 795 EUR apmērā - t.skaitā Jaunsvirlaukas pagasta pārvaldei  un Vilces pagasta pārvaldei kopā trīs lietotu autobusu iegādei skolēnu pārvadājumiem un Staļģenes vidusskolai vieglā pasažieru (8+1) transporta līdzekļa iegadei - finansējums Valsts kases aizdevums; 
3.palielinājums Šķibes pamatskolai - </t>
    </r>
    <r>
      <rPr>
        <i/>
        <sz val="10"/>
        <rFont val="Times New Roman"/>
        <family val="1"/>
        <charset val="186"/>
      </rPr>
      <t xml:space="preserve">pamatlīdzekļu iegādei </t>
    </r>
    <r>
      <rPr>
        <sz val="10"/>
        <rFont val="Times New Roman"/>
        <family val="1"/>
        <charset val="186"/>
      </rPr>
      <t xml:space="preserve">3 097 EUR apmērā (t.skaitā skapja, aktīvās skandas un robotikas apmācības komplekta LEGO iegādei); 
4.palielinājums Platones pagasta pārvaldei autobusa datu lejupielādes ierīces iegādei 324 EUR apmērā;
5.samazinājums - saskaņā ar Izglītības un zinātnes ministrijas 2018.gada 7.marta rīkojumu Nr.1-2e/2018/95 - precizēti </t>
    </r>
    <r>
      <rPr>
        <i/>
        <sz val="10"/>
        <rFont val="Times New Roman"/>
        <family val="1"/>
        <charset val="186"/>
      </rPr>
      <t xml:space="preserve">bibliotēku krājumi </t>
    </r>
    <r>
      <rPr>
        <sz val="10"/>
        <rFont val="Times New Roman"/>
        <family val="1"/>
        <charset val="186"/>
      </rPr>
      <t>Izglītības pārvaldes struktūrvienību sadalījumā pa EKK kodiem 5251 EUR apmērā (novirzīts uz EKK2300).</t>
    </r>
  </si>
  <si>
    <r>
      <t xml:space="preserve">Tai skaitā:
1.palielinājums - aktualizēti ieņēmumi - Zaļenieku komerciālās un amatniecības vidusskolai </t>
    </r>
    <r>
      <rPr>
        <i/>
        <sz val="10"/>
        <rFont val="Times New Roman"/>
        <family val="1"/>
        <charset val="186"/>
      </rPr>
      <t>informācijas sistēmas licenču nomas izdevumiem</t>
    </r>
    <r>
      <rPr>
        <sz val="10"/>
        <rFont val="Times New Roman"/>
        <family val="1"/>
        <charset val="186"/>
      </rPr>
      <t xml:space="preserve"> 1 006 EUR un </t>
    </r>
    <r>
      <rPr>
        <i/>
        <sz val="10"/>
        <rFont val="Times New Roman"/>
        <family val="1"/>
        <charset val="186"/>
      </rPr>
      <t>pārējiem remonta darbiem un uzturēšanas pakalpojumiem</t>
    </r>
    <r>
      <rPr>
        <sz val="10"/>
        <rFont val="Times New Roman"/>
        <family val="1"/>
        <charset val="186"/>
      </rPr>
      <t xml:space="preserve"> 699 EUR; 
2.samazinājums Zaļenieku komerciālās un amatniecības vidusskolai  6 000 EUR apmērā </t>
    </r>
    <r>
      <rPr>
        <i/>
        <sz val="10"/>
        <rFont val="Times New Roman"/>
        <family val="1"/>
        <charset val="186"/>
      </rPr>
      <t>remontdarbu  un iestāžu  uzturēšanas pakalpojumu izdevumiem (EKK2200) -</t>
    </r>
    <r>
      <rPr>
        <sz val="10"/>
        <rFont val="Times New Roman"/>
        <family val="1"/>
        <charset val="186"/>
      </rPr>
      <t xml:space="preserve"> novirzīts siltumtrases bojājumu novēršanai (EKK5200). 
3.samazinājums - ietaupījums iepirkuma rezultātā Staļģenes vidusskolas vecās sporta zāles jumta seguma nomaiņai - 5 267 EUR apmērā.</t>
    </r>
  </si>
  <si>
    <r>
      <rPr>
        <sz val="10"/>
        <rFont val="Times New Roman"/>
        <family val="1"/>
        <charset val="186"/>
      </rPr>
      <t>Tai skaitā valsts sociālās apdrošināšanas obligātām iemaksām (VSAOI):
1.palielinājums novirzīts no ieņēmumiem Lielplatones internātpamatskolai ārstniecības personālam 1 851 EUR;</t>
    </r>
    <r>
      <rPr>
        <sz val="10"/>
        <color rgb="FFFF0000"/>
        <rFont val="Times New Roman"/>
        <family val="1"/>
        <charset val="186"/>
      </rPr>
      <t xml:space="preserve">
</t>
    </r>
    <r>
      <rPr>
        <sz val="10"/>
        <rFont val="Times New Roman"/>
        <family val="1"/>
        <charset val="186"/>
      </rPr>
      <t xml:space="preserve">2.palielinājums piešķirts no rezerves fonda 3 997 EUR Izglītības pārvaldei jaunai štata vietas izveidei - galvenais speciālists izglītojamo atbalsta jautājumos, budžeta komisijas sēdes protokols Nr.2-19.1/18/5, 4.§;  
3.palielinājums - finansējums pārcelts  no Labklājības pārvaldes 1 918 EUR apmērā  amatam Speciālists bērnu tiesības aizsardzības jautājumos, budžeta komisijas sēdes protokols Nr.2-19.1/18/5, 4.§;
4.palielinājums 25 937 EUR apmērā novirzīts Izglītības pārvaldes struktūrvienību EKK kodu ietvaros </t>
    </r>
    <r>
      <rPr>
        <i/>
        <sz val="10"/>
        <rFont val="Times New Roman"/>
        <family val="1"/>
        <charset val="186"/>
      </rPr>
      <t>darba devēja valsts sociālās apdrošināšanas obligātām iemaksām un sociāla rakstura pabalstiem un kompensācijām</t>
    </r>
    <r>
      <rPr>
        <sz val="10"/>
        <rFont val="Times New Roman"/>
        <family val="1"/>
        <charset val="186"/>
      </rPr>
      <t xml:space="preserve"> (darba nespējas lapas A aprēķiniem).</t>
    </r>
  </si>
  <si>
    <r>
      <rPr>
        <sz val="10"/>
        <rFont val="Times New Roman"/>
        <family val="1"/>
        <charset val="186"/>
      </rPr>
      <t>T.skaitā:</t>
    </r>
    <r>
      <rPr>
        <b/>
        <sz val="10"/>
        <rFont val="Times New Roman"/>
        <family val="1"/>
        <charset val="186"/>
      </rPr>
      <t xml:space="preserve">
</t>
    </r>
    <r>
      <rPr>
        <sz val="10"/>
        <rFont val="Times New Roman"/>
        <family val="1"/>
        <charset val="186"/>
      </rPr>
      <t>1. 32 744 EUR piešķirts no rezerves fonda;
2. 9 883 EUR no Labklājības pārvaldes budžeta;
3. 11 196 EUR aktualizēti ieņēmumi;
4. 47 795 EUR VK aizņēmums - finansējums transporta līdzekļu iegādei.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</si>
</sst>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quot;Ls&quot;\ * #,##0.00_-;\-&quot;Ls&quot;\ * #,##0.00_-;_-&quot;Ls&quot;\ * &quot;-&quot;??_-;_-@_-"/>
    <numFmt numFmtId="165" formatCode="_-* #,##0.00_-;\-* #,##0.00_-;_-* &quot;-&quot;??_-;_-@_-"/>
    <numFmt numFmtId="166" formatCode="#,##0.000"/>
    <numFmt numFmtId="167" formatCode="#,##0_ ;[Red]\-#,##0\ "/>
    <numFmt numFmtId="168" formatCode="#,##0.0000"/>
    <numFmt numFmtId="169" formatCode="#,##0.00_ ;[Red]\-#,##0.00\ "/>
    <numFmt numFmtId="170" formatCode="_-* #,##0.00_-;\-* #,##0.00_-;_-* \-??_-;_-@_-"/>
    <numFmt numFmtId="171" formatCode="_-* #,##0.00\ _L_s_-;\-* #,##0.00\ _L_s_-;_-* &quot;-&quot;??\ _L_s_-;_-@_-"/>
    <numFmt numFmtId="172" formatCode="_-&quot;Ls &quot;* #,##0.00_-;&quot;-Ls &quot;* #,##0.00_-;_-&quot;Ls &quot;* \-??_-;_-@_-"/>
    <numFmt numFmtId="173" formatCode="0&quot;.&quot;0"/>
    <numFmt numFmtId="174" formatCode="0\.0"/>
  </numFmts>
  <fonts count="96">
    <font>
      <sz val="10"/>
      <color theme="1"/>
      <name val="Arial"/>
      <family val="2"/>
      <charset val="186"/>
    </font>
    <font>
      <sz val="10"/>
      <color theme="1"/>
      <name val="Arial"/>
      <family val="2"/>
      <charset val="186"/>
    </font>
    <font>
      <b/>
      <sz val="18"/>
      <color theme="3"/>
      <name val="Cambria"/>
      <family val="2"/>
      <charset val="186"/>
      <scheme val="major"/>
    </font>
    <font>
      <sz val="10"/>
      <name val="Arial"/>
      <family val="2"/>
      <charset val="186"/>
    </font>
    <font>
      <sz val="10"/>
      <name val="Times New Roman"/>
      <family val="1"/>
      <charset val="186"/>
    </font>
    <font>
      <b/>
      <sz val="12"/>
      <name val="Times New Roman"/>
      <family val="1"/>
      <charset val="186"/>
    </font>
    <font>
      <b/>
      <sz val="11"/>
      <name val="Times New Roman"/>
      <family val="1"/>
      <charset val="186"/>
    </font>
    <font>
      <b/>
      <sz val="8"/>
      <name val="Times New Roman"/>
      <family val="1"/>
      <charset val="186"/>
    </font>
    <font>
      <sz val="8"/>
      <name val="Times New Roman"/>
      <family val="1"/>
      <charset val="186"/>
    </font>
    <font>
      <b/>
      <sz val="10"/>
      <name val="Times New Roman"/>
      <family val="1"/>
      <charset val="186"/>
    </font>
    <font>
      <sz val="11"/>
      <color theme="1"/>
      <name val="Calibri"/>
      <family val="2"/>
      <charset val="186"/>
      <scheme val="minor"/>
    </font>
    <font>
      <b/>
      <sz val="14"/>
      <color theme="1"/>
      <name val="Times New Roman"/>
      <family val="1"/>
      <charset val="186"/>
    </font>
    <font>
      <sz val="11"/>
      <color theme="1"/>
      <name val="Times New Roman"/>
      <family val="1"/>
      <charset val="186"/>
    </font>
    <font>
      <b/>
      <sz val="11"/>
      <color theme="1"/>
      <name val="Times New Roman"/>
      <family val="1"/>
      <charset val="186"/>
    </font>
    <font>
      <sz val="11"/>
      <color indexed="8"/>
      <name val="Calibri"/>
      <family val="2"/>
      <charset val="186"/>
    </font>
    <font>
      <sz val="11"/>
      <color indexed="9"/>
      <name val="Calibri"/>
      <family val="2"/>
      <charset val="186"/>
    </font>
    <font>
      <sz val="11"/>
      <color theme="0"/>
      <name val="Calibri"/>
      <family val="2"/>
      <charset val="186"/>
      <scheme val="minor"/>
    </font>
    <font>
      <sz val="11"/>
      <color rgb="FF9C0006"/>
      <name val="Calibri"/>
      <family val="2"/>
      <charset val="186"/>
      <scheme val="minor"/>
    </font>
    <font>
      <sz val="11"/>
      <color indexed="20"/>
      <name val="Calibri"/>
      <family val="2"/>
      <charset val="186"/>
    </font>
    <font>
      <b/>
      <sz val="12"/>
      <color rgb="FFFA7D00"/>
      <name val="Times New Roman"/>
      <family val="2"/>
      <charset val="186"/>
    </font>
    <font>
      <b/>
      <sz val="12"/>
      <color indexed="52"/>
      <name val="Times New Roman"/>
      <family val="2"/>
      <charset val="186"/>
    </font>
    <font>
      <b/>
      <sz val="11"/>
      <color indexed="52"/>
      <name val="Calibri"/>
      <family val="2"/>
      <charset val="186"/>
    </font>
    <font>
      <b/>
      <sz val="11"/>
      <color rgb="FFFA7D00"/>
      <name val="Calibri"/>
      <family val="2"/>
      <charset val="186"/>
      <scheme val="minor"/>
    </font>
    <font>
      <b/>
      <sz val="11"/>
      <color indexed="9"/>
      <name val="Calibri"/>
      <family val="2"/>
      <charset val="186"/>
    </font>
    <font>
      <b/>
      <sz val="11"/>
      <color theme="0"/>
      <name val="Calibri"/>
      <family val="2"/>
      <charset val="186"/>
      <scheme val="minor"/>
    </font>
    <font>
      <sz val="10"/>
      <name val="Arial Baltic"/>
      <charset val="186"/>
    </font>
    <font>
      <sz val="12"/>
      <color theme="1"/>
      <name val="Times New Roman"/>
      <family val="2"/>
      <charset val="186"/>
    </font>
    <font>
      <i/>
      <sz val="11"/>
      <color indexed="23"/>
      <name val="Calibri"/>
      <family val="2"/>
      <charset val="186"/>
    </font>
    <font>
      <i/>
      <sz val="11"/>
      <color rgb="FF7F7F7F"/>
      <name val="Calibri"/>
      <family val="2"/>
      <charset val="186"/>
      <scheme val="minor"/>
    </font>
    <font>
      <sz val="11"/>
      <color indexed="17"/>
      <name val="Calibri"/>
      <family val="2"/>
      <charset val="186"/>
    </font>
    <font>
      <sz val="11"/>
      <color rgb="FF006100"/>
      <name val="Calibri"/>
      <family val="2"/>
      <charset val="186"/>
      <scheme val="minor"/>
    </font>
    <font>
      <b/>
      <sz val="15"/>
      <color indexed="56"/>
      <name val="Calibri"/>
      <family val="2"/>
      <charset val="186"/>
    </font>
    <font>
      <b/>
      <sz val="15"/>
      <color theme="3"/>
      <name val="Calibri"/>
      <family val="2"/>
      <charset val="186"/>
      <scheme val="minor"/>
    </font>
    <font>
      <b/>
      <sz val="13"/>
      <color indexed="56"/>
      <name val="Calibri"/>
      <family val="2"/>
      <charset val="186"/>
    </font>
    <font>
      <b/>
      <sz val="13"/>
      <color theme="3"/>
      <name val="Calibri"/>
      <family val="2"/>
      <charset val="186"/>
      <scheme val="minor"/>
    </font>
    <font>
      <b/>
      <sz val="11"/>
      <color indexed="56"/>
      <name val="Calibri"/>
      <family val="2"/>
      <charset val="186"/>
    </font>
    <font>
      <b/>
      <sz val="11"/>
      <color theme="3"/>
      <name val="Calibri"/>
      <family val="2"/>
      <charset val="186"/>
      <scheme val="minor"/>
    </font>
    <font>
      <u/>
      <sz val="10"/>
      <color theme="10"/>
      <name val="Arial"/>
      <family val="2"/>
      <charset val="186"/>
    </font>
    <font>
      <sz val="11"/>
      <color indexed="62"/>
      <name val="Calibri"/>
      <family val="2"/>
      <charset val="186"/>
    </font>
    <font>
      <sz val="11"/>
      <color rgb="FF3F3F76"/>
      <name val="Calibri"/>
      <family val="2"/>
      <charset val="186"/>
      <scheme val="minor"/>
    </font>
    <font>
      <sz val="12"/>
      <color rgb="FF3F3F76"/>
      <name val="Times New Roman"/>
      <family val="2"/>
      <charset val="186"/>
    </font>
    <font>
      <sz val="11"/>
      <color rgb="FF3F3F76"/>
      <name val="Calibri"/>
      <family val="2"/>
      <charset val="186"/>
    </font>
    <font>
      <sz val="11"/>
      <color indexed="52"/>
      <name val="Calibri"/>
      <family val="2"/>
      <charset val="186"/>
    </font>
    <font>
      <sz val="11"/>
      <color rgb="FFFA7D00"/>
      <name val="Calibri"/>
      <family val="2"/>
      <charset val="186"/>
      <scheme val="minor"/>
    </font>
    <font>
      <sz val="11"/>
      <color indexed="60"/>
      <name val="Calibri"/>
      <family val="2"/>
      <charset val="186"/>
    </font>
    <font>
      <sz val="11"/>
      <color rgb="FF9C6500"/>
      <name val="Calibri"/>
      <family val="2"/>
      <charset val="186"/>
      <scheme val="minor"/>
    </font>
    <font>
      <sz val="11"/>
      <color rgb="FF9C6500"/>
      <name val="Times New Roman"/>
      <family val="2"/>
      <charset val="186"/>
    </font>
    <font>
      <sz val="11"/>
      <color theme="1"/>
      <name val="Times New Roman"/>
      <family val="2"/>
      <charset val="186"/>
    </font>
    <font>
      <sz val="11"/>
      <color rgb="FF000000"/>
      <name val="Calibri"/>
      <family val="2"/>
      <charset val="186"/>
    </font>
    <font>
      <sz val="11"/>
      <color theme="1"/>
      <name val="Calibri"/>
      <family val="2"/>
      <scheme val="minor"/>
    </font>
    <font>
      <sz val="12"/>
      <color rgb="FF000000"/>
      <name val="Times New Roman"/>
      <family val="1"/>
      <charset val="186"/>
    </font>
    <font>
      <sz val="10"/>
      <color rgb="FF000000"/>
      <name val="Arial"/>
      <family val="2"/>
      <charset val="186"/>
    </font>
    <font>
      <sz val="11"/>
      <color indexed="8"/>
      <name val="Calibri"/>
      <family val="2"/>
    </font>
    <font>
      <sz val="8"/>
      <color indexed="10"/>
      <name val="Tahoma"/>
      <family val="2"/>
      <charset val="186"/>
    </font>
    <font>
      <sz val="11"/>
      <color rgb="FF000000"/>
      <name val="Calibri"/>
      <family val="2"/>
      <charset val="186"/>
      <scheme val="minor"/>
    </font>
    <font>
      <sz val="12"/>
      <color indexed="8"/>
      <name val="Times New Roman"/>
      <family val="2"/>
      <charset val="186"/>
    </font>
    <font>
      <sz val="10"/>
      <name val="Arial"/>
      <family val="2"/>
    </font>
    <font>
      <b/>
      <sz val="11"/>
      <color indexed="63"/>
      <name val="Calibri"/>
      <family val="2"/>
      <charset val="186"/>
    </font>
    <font>
      <b/>
      <sz val="11"/>
      <color rgb="FF3F3F3F"/>
      <name val="Calibri"/>
      <family val="2"/>
      <charset val="186"/>
      <scheme val="minor"/>
    </font>
    <font>
      <sz val="10"/>
      <name val="BaltHelvetica"/>
    </font>
    <font>
      <sz val="10"/>
      <name val="Helv"/>
    </font>
    <font>
      <b/>
      <sz val="18"/>
      <color indexed="56"/>
      <name val="Cambria"/>
      <family val="2"/>
      <charset val="186"/>
    </font>
    <font>
      <b/>
      <sz val="11"/>
      <color indexed="8"/>
      <name val="Calibri"/>
      <family val="2"/>
      <charset val="186"/>
    </font>
    <font>
      <b/>
      <sz val="11"/>
      <color theme="1"/>
      <name val="Calibri"/>
      <family val="2"/>
      <charset val="186"/>
      <scheme val="minor"/>
    </font>
    <font>
      <sz val="10"/>
      <name val="BaltGaramond"/>
      <family val="2"/>
      <charset val="186"/>
    </font>
    <font>
      <sz val="11"/>
      <color indexed="10"/>
      <name val="Calibri"/>
      <family val="2"/>
      <charset val="186"/>
    </font>
    <font>
      <sz val="11"/>
      <color rgb="FFFF0000"/>
      <name val="Calibri"/>
      <family val="2"/>
      <charset val="186"/>
      <scheme val="minor"/>
    </font>
    <font>
      <sz val="10"/>
      <name val="Arial"/>
      <family val="2"/>
      <charset val="186"/>
    </font>
    <font>
      <i/>
      <sz val="10"/>
      <name val="Times New Roman"/>
      <family val="1"/>
      <charset val="186"/>
    </font>
    <font>
      <sz val="10"/>
      <name val="Arial"/>
      <family val="2"/>
      <charset val="186"/>
    </font>
    <font>
      <sz val="10"/>
      <color rgb="FFFF0000"/>
      <name val="Times New Roman"/>
      <family val="1"/>
      <charset val="186"/>
    </font>
    <font>
      <b/>
      <sz val="15"/>
      <color theme="3"/>
      <name val="Arial"/>
      <family val="2"/>
      <charset val="186"/>
    </font>
    <font>
      <b/>
      <sz val="13"/>
      <color theme="3"/>
      <name val="Arial"/>
      <family val="2"/>
      <charset val="186"/>
    </font>
    <font>
      <b/>
      <sz val="11"/>
      <color theme="3"/>
      <name val="Arial"/>
      <family val="2"/>
      <charset val="186"/>
    </font>
    <font>
      <sz val="10"/>
      <color rgb="FF006100"/>
      <name val="Arial"/>
      <family val="2"/>
      <charset val="186"/>
    </font>
    <font>
      <sz val="10"/>
      <color rgb="FF9C0006"/>
      <name val="Arial"/>
      <family val="2"/>
      <charset val="186"/>
    </font>
    <font>
      <sz val="10"/>
      <color rgb="FF9C6500"/>
      <name val="Arial"/>
      <family val="2"/>
      <charset val="186"/>
    </font>
    <font>
      <sz val="10"/>
      <color rgb="FF3F3F76"/>
      <name val="Arial"/>
      <family val="2"/>
      <charset val="186"/>
    </font>
    <font>
      <b/>
      <sz val="10"/>
      <color rgb="FF3F3F3F"/>
      <name val="Arial"/>
      <family val="2"/>
      <charset val="186"/>
    </font>
    <font>
      <b/>
      <sz val="10"/>
      <color rgb="FFFA7D00"/>
      <name val="Arial"/>
      <family val="2"/>
      <charset val="186"/>
    </font>
    <font>
      <sz val="10"/>
      <color rgb="FFFA7D00"/>
      <name val="Arial"/>
      <family val="2"/>
      <charset val="186"/>
    </font>
    <font>
      <b/>
      <sz val="10"/>
      <color theme="0"/>
      <name val="Arial"/>
      <family val="2"/>
      <charset val="186"/>
    </font>
    <font>
      <sz val="10"/>
      <color rgb="FFFF0000"/>
      <name val="Arial"/>
      <family val="2"/>
      <charset val="186"/>
    </font>
    <font>
      <i/>
      <sz val="10"/>
      <color rgb="FF7F7F7F"/>
      <name val="Arial"/>
      <family val="2"/>
      <charset val="186"/>
    </font>
    <font>
      <b/>
      <sz val="10"/>
      <color theme="1"/>
      <name val="Arial"/>
      <family val="2"/>
      <charset val="186"/>
    </font>
    <font>
      <sz val="10"/>
      <color theme="0"/>
      <name val="Arial"/>
      <family val="2"/>
      <charset val="186"/>
    </font>
    <font>
      <sz val="10"/>
      <name val="Arial"/>
      <charset val="186"/>
    </font>
    <font>
      <b/>
      <sz val="10"/>
      <color rgb="FFFF0000"/>
      <name val="Times New Roman"/>
      <family val="1"/>
      <charset val="186"/>
    </font>
    <font>
      <sz val="11"/>
      <name val="Times New Roman"/>
      <family val="1"/>
      <charset val="186"/>
    </font>
    <font>
      <i/>
      <sz val="10"/>
      <color rgb="FFFF0000"/>
      <name val="Times New Roman"/>
      <family val="1"/>
      <charset val="186"/>
    </font>
    <font>
      <sz val="10"/>
      <name val="Arial"/>
    </font>
    <font>
      <b/>
      <sz val="9"/>
      <name val="Times New Roman"/>
      <family val="1"/>
      <charset val="186"/>
    </font>
    <font>
      <b/>
      <sz val="11"/>
      <color indexed="8"/>
      <name val="Times New Roman"/>
      <family val="1"/>
      <charset val="186"/>
    </font>
    <font>
      <sz val="11"/>
      <color indexed="8"/>
      <name val="Times New Roman"/>
      <family val="1"/>
      <charset val="186"/>
    </font>
    <font>
      <i/>
      <sz val="11"/>
      <color theme="1"/>
      <name val="Times New Roman"/>
      <family val="1"/>
      <charset val="186"/>
    </font>
    <font>
      <u/>
      <sz val="10"/>
      <name val="Times New Roman"/>
      <family val="1"/>
      <charset val="186"/>
    </font>
  </fonts>
  <fills count="9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theme="5" tint="0.79998168889431442"/>
        <bgColor indexed="64"/>
      </patternFill>
    </fill>
    <fill>
      <patternFill patternType="solid">
        <fgColor indexed="31"/>
        <bgColor indexed="22"/>
      </patternFill>
    </fill>
    <fill>
      <patternFill patternType="solid">
        <fgColor indexed="31"/>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rgb="FFFFCC99"/>
        <bgColor rgb="FFFFCC99"/>
      </patternFill>
    </fill>
    <fill>
      <patternFill patternType="solid">
        <fgColor indexed="43"/>
        <bgColor indexed="26"/>
      </patternFill>
    </fill>
    <fill>
      <patternFill patternType="solid">
        <fgColor indexed="26"/>
        <bgColor indexed="9"/>
      </patternFill>
    </fill>
    <fill>
      <patternFill patternType="solid">
        <fgColor indexed="2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8" tint="0.59999389629810485"/>
        <bgColor indexed="64"/>
      </patternFill>
    </fill>
    <fill>
      <patternFill patternType="solid">
        <fgColor rgb="FFCCC3A4"/>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tint="0.79998168889431442"/>
        <bgColor indexed="64"/>
      </patternFill>
    </fill>
    <fill>
      <patternFill patternType="solid">
        <fgColor theme="0" tint="-4.9989318521683403E-2"/>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5570">
    <xf numFmtId="0" fontId="0" fillId="0" borderId="0"/>
    <xf numFmtId="0" fontId="3" fillId="0" borderId="0"/>
    <xf numFmtId="0" fontId="3" fillId="0" borderId="0"/>
    <xf numFmtId="0" fontId="3" fillId="0" borderId="0"/>
    <xf numFmtId="0" fontId="10" fillId="0" borderId="0"/>
    <xf numFmtId="0" fontId="3" fillId="0" borderId="0"/>
    <xf numFmtId="0" fontId="10" fillId="0" borderId="0"/>
    <xf numFmtId="0" fontId="3" fillId="0" borderId="0"/>
    <xf numFmtId="0" fontId="3" fillId="0" borderId="0"/>
    <xf numFmtId="0" fontId="14" fillId="37" borderId="0" applyNumberFormat="0" applyBorder="0" applyAlignment="0" applyProtection="0"/>
    <xf numFmtId="0" fontId="10" fillId="10" borderId="0" applyNumberFormat="0" applyBorder="0" applyAlignment="0" applyProtection="0"/>
    <xf numFmtId="0" fontId="14" fillId="38"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4" fillId="37"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4" fillId="39" borderId="0" applyNumberFormat="0" applyBorder="0" applyAlignment="0" applyProtection="0"/>
    <xf numFmtId="0" fontId="10" fillId="14" borderId="0" applyNumberFormat="0" applyBorder="0" applyAlignment="0" applyProtection="0"/>
    <xf numFmtId="0" fontId="14" fillId="40"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4" fillId="39"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4" fillId="41" borderId="0" applyNumberFormat="0" applyBorder="0" applyAlignment="0" applyProtection="0"/>
    <xf numFmtId="0" fontId="10" fillId="18" borderId="0" applyNumberFormat="0" applyBorder="0" applyAlignment="0" applyProtection="0"/>
    <xf numFmtId="0" fontId="14" fillId="42"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4" fillId="41"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4" fillId="43" borderId="0" applyNumberFormat="0" applyBorder="0" applyAlignment="0" applyProtection="0"/>
    <xf numFmtId="0" fontId="10" fillId="22"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4" fillId="43"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4" fillId="45" borderId="0" applyNumberFormat="0" applyBorder="0" applyAlignment="0" applyProtection="0"/>
    <xf numFmtId="0" fontId="10" fillId="26" borderId="0" applyNumberFormat="0" applyBorder="0" applyAlignment="0" applyProtection="0"/>
    <xf numFmtId="0" fontId="14" fillId="46"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4" fillId="45"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4" fillId="47" borderId="0" applyNumberFormat="0" applyBorder="0" applyAlignment="0" applyProtection="0"/>
    <xf numFmtId="0" fontId="10" fillId="30" borderId="0" applyNumberFormat="0" applyBorder="0" applyAlignment="0" applyProtection="0"/>
    <xf numFmtId="0" fontId="14" fillId="48"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4" fillId="47"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4" fillId="49" borderId="0" applyNumberFormat="0" applyBorder="0" applyAlignment="0" applyProtection="0"/>
    <xf numFmtId="0" fontId="10" fillId="11"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4" fillId="49"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4" fillId="51" borderId="0" applyNumberFormat="0" applyBorder="0" applyAlignment="0" applyProtection="0"/>
    <xf numFmtId="0" fontId="10" fillId="15" borderId="0" applyNumberFormat="0" applyBorder="0" applyAlignment="0" applyProtection="0"/>
    <xf numFmtId="0" fontId="14" fillId="52"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4" fillId="5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4" fillId="53" borderId="0" applyNumberFormat="0" applyBorder="0" applyAlignment="0" applyProtection="0"/>
    <xf numFmtId="0" fontId="10" fillId="19" borderId="0" applyNumberFormat="0" applyBorder="0" applyAlignment="0" applyProtection="0"/>
    <xf numFmtId="0" fontId="14" fillId="54"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4" fillId="53"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4" fillId="43" borderId="0" applyNumberFormat="0" applyBorder="0" applyAlignment="0" applyProtection="0"/>
    <xf numFmtId="0" fontId="10" fillId="23"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4" fillId="4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4" fillId="49" borderId="0" applyNumberFormat="0" applyBorder="0" applyAlignment="0" applyProtection="0"/>
    <xf numFmtId="0" fontId="10" fillId="27"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4" fillId="49"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4" fillId="55" borderId="0" applyNumberFormat="0" applyBorder="0" applyAlignment="0" applyProtection="0"/>
    <xf numFmtId="0" fontId="10" fillId="31" borderId="0" applyNumberFormat="0" applyBorder="0" applyAlignment="0" applyProtection="0"/>
    <xf numFmtId="0" fontId="14" fillId="56"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4" fillId="55"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5" fillId="57" borderId="0" applyNumberFormat="0" applyBorder="0" applyAlignment="0" applyProtection="0"/>
    <xf numFmtId="0" fontId="16" fillId="12"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5" fillId="57" borderId="0" applyNumberFormat="0" applyBorder="0" applyAlignment="0" applyProtection="0"/>
    <xf numFmtId="0" fontId="15" fillId="51" borderId="0" applyNumberFormat="0" applyBorder="0" applyAlignment="0" applyProtection="0"/>
    <xf numFmtId="0" fontId="16" fillId="16" borderId="0" applyNumberFormat="0" applyBorder="0" applyAlignment="0" applyProtection="0"/>
    <xf numFmtId="0" fontId="15" fillId="51" borderId="0" applyNumberFormat="0" applyBorder="0" applyAlignment="0" applyProtection="0"/>
    <xf numFmtId="0" fontId="15" fillId="51"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5" fillId="51" borderId="0" applyNumberFormat="0" applyBorder="0" applyAlignment="0" applyProtection="0"/>
    <xf numFmtId="0" fontId="15" fillId="53" borderId="0" applyNumberFormat="0" applyBorder="0" applyAlignment="0" applyProtection="0"/>
    <xf numFmtId="0" fontId="16" fillId="20"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5" fillId="53" borderId="0" applyNumberFormat="0" applyBorder="0" applyAlignment="0" applyProtection="0"/>
    <xf numFmtId="0" fontId="15" fillId="58" borderId="0" applyNumberFormat="0" applyBorder="0" applyAlignment="0" applyProtection="0"/>
    <xf numFmtId="0" fontId="16" fillId="24"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6" fillId="2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6" fillId="32"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6" fillId="9"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6" fillId="13"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6" fillId="17"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5" fillId="63" borderId="0" applyNumberFormat="0" applyBorder="0" applyAlignment="0" applyProtection="0"/>
    <xf numFmtId="0" fontId="15" fillId="58" borderId="0" applyNumberFormat="0" applyBorder="0" applyAlignment="0" applyProtection="0"/>
    <xf numFmtId="0" fontId="16" fillId="21"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6" fillId="25"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5" fillId="59" borderId="0" applyNumberFormat="0" applyBorder="0" applyAlignment="0" applyProtection="0"/>
    <xf numFmtId="0" fontId="15" fillId="64" borderId="0" applyNumberFormat="0" applyBorder="0" applyAlignment="0" applyProtection="0"/>
    <xf numFmtId="0" fontId="16" fillId="29"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5" fillId="64"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9" fillId="6" borderId="4" applyNumberFormat="0" applyAlignment="0" applyProtection="0"/>
    <xf numFmtId="0" fontId="20" fillId="65" borderId="12" applyNumberFormat="0" applyAlignment="0" applyProtection="0"/>
    <xf numFmtId="0" fontId="19" fillId="6" borderId="4" applyNumberFormat="0" applyAlignment="0" applyProtection="0"/>
    <xf numFmtId="0" fontId="19" fillId="6" borderId="4" applyNumberFormat="0" applyAlignment="0" applyProtection="0"/>
    <xf numFmtId="0" fontId="20" fillId="65" borderId="12" applyNumberFormat="0" applyAlignment="0" applyProtection="0"/>
    <xf numFmtId="0" fontId="21" fillId="65" borderId="12" applyNumberFormat="0" applyAlignment="0" applyProtection="0"/>
    <xf numFmtId="0" fontId="20" fillId="65" borderId="12" applyNumberFormat="0" applyAlignment="0" applyProtection="0"/>
    <xf numFmtId="0" fontId="20" fillId="65" borderId="12" applyNumberFormat="0" applyAlignment="0" applyProtection="0"/>
    <xf numFmtId="0" fontId="20" fillId="65" borderId="12" applyNumberFormat="0" applyAlignment="0" applyProtection="0"/>
    <xf numFmtId="0" fontId="22" fillId="6" borderId="4" applyNumberFormat="0" applyAlignment="0" applyProtection="0"/>
    <xf numFmtId="0" fontId="19" fillId="6" borderId="4" applyNumberFormat="0" applyAlignment="0" applyProtection="0"/>
    <xf numFmtId="0" fontId="21" fillId="65" borderId="12" applyNumberFormat="0" applyAlignment="0" applyProtection="0"/>
    <xf numFmtId="0" fontId="19" fillId="6" borderId="4" applyNumberFormat="0" applyAlignment="0" applyProtection="0"/>
    <xf numFmtId="0" fontId="23" fillId="66" borderId="13" applyNumberFormat="0" applyAlignment="0" applyProtection="0"/>
    <xf numFmtId="0" fontId="24" fillId="7" borderId="7" applyNumberFormat="0" applyAlignment="0" applyProtection="0"/>
    <xf numFmtId="0" fontId="23" fillId="66" borderId="13" applyNumberFormat="0" applyAlignment="0" applyProtection="0"/>
    <xf numFmtId="0" fontId="23" fillId="66" borderId="13" applyNumberFormat="0" applyAlignment="0" applyProtection="0"/>
    <xf numFmtId="0" fontId="24" fillId="7" borderId="7" applyNumberFormat="0" applyAlignment="0" applyProtection="0"/>
    <xf numFmtId="0" fontId="24" fillId="7" borderId="7" applyNumberFormat="0" applyAlignment="0" applyProtection="0"/>
    <xf numFmtId="0" fontId="24" fillId="7" borderId="7" applyNumberFormat="0" applyAlignment="0" applyProtection="0"/>
    <xf numFmtId="0" fontId="23" fillId="66" borderId="13" applyNumberFormat="0" applyAlignment="0" applyProtection="0"/>
    <xf numFmtId="165" fontId="3" fillId="0" borderId="0" applyFont="0" applyFill="0" applyBorder="0" applyAlignment="0" applyProtection="0"/>
    <xf numFmtId="170" fontId="25" fillId="0" borderId="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4" fillId="0" borderId="0" applyFont="0" applyFill="0" applyBorder="0" applyAlignment="0" applyProtection="0"/>
    <xf numFmtId="165" fontId="3"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4"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1" fontId="3"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25" fillId="0" borderId="0" applyFont="0" applyFill="0" applyBorder="0" applyAlignment="0" applyProtection="0"/>
    <xf numFmtId="164" fontId="26" fillId="0" borderId="0" applyFont="0" applyFill="0" applyBorder="0" applyAlignment="0" applyProtection="0"/>
    <xf numFmtId="164" fontId="3" fillId="0" borderId="0" applyFont="0" applyFill="0" applyBorder="0" applyAlignment="0" applyProtection="0"/>
    <xf numFmtId="172" fontId="3" fillId="0" borderId="0" applyFill="0" applyBorder="0" applyAlignment="0" applyProtection="0"/>
    <xf numFmtId="172" fontId="3" fillId="0" borderId="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2" fontId="3" fillId="0" borderId="0" applyFill="0" applyBorder="0" applyAlignment="0" applyProtection="0"/>
    <xf numFmtId="172" fontId="3" fillId="0" borderId="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25"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9" fillId="41" borderId="0" applyNumberFormat="0" applyBorder="0" applyAlignment="0" applyProtection="0"/>
    <xf numFmtId="0" fontId="30" fillId="2"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29" fillId="41" borderId="0" applyNumberFormat="0" applyBorder="0" applyAlignment="0" applyProtection="0"/>
    <xf numFmtId="0" fontId="31" fillId="0" borderId="14" applyNumberFormat="0" applyFill="0" applyAlignment="0" applyProtection="0"/>
    <xf numFmtId="0" fontId="32" fillId="0" borderId="1" applyNumberFormat="0" applyFill="0" applyAlignment="0" applyProtection="0"/>
    <xf numFmtId="0" fontId="31" fillId="0" borderId="14" applyNumberFormat="0" applyFill="0" applyAlignment="0" applyProtection="0"/>
    <xf numFmtId="0" fontId="32" fillId="0" borderId="1" applyNumberFormat="0" applyFill="0" applyAlignment="0" applyProtection="0"/>
    <xf numFmtId="0" fontId="32" fillId="0" borderId="1" applyNumberFormat="0" applyFill="0" applyAlignment="0" applyProtection="0"/>
    <xf numFmtId="0" fontId="32" fillId="0" borderId="1" applyNumberFormat="0" applyFill="0" applyAlignment="0" applyProtection="0"/>
    <xf numFmtId="0" fontId="31" fillId="0" borderId="14" applyNumberFormat="0" applyFill="0" applyAlignment="0" applyProtection="0"/>
    <xf numFmtId="0" fontId="33" fillId="0" borderId="15" applyNumberFormat="0" applyFill="0" applyAlignment="0" applyProtection="0"/>
    <xf numFmtId="0" fontId="34" fillId="0" borderId="2" applyNumberFormat="0" applyFill="0" applyAlignment="0" applyProtection="0"/>
    <xf numFmtId="0" fontId="33" fillId="0" borderId="15" applyNumberFormat="0" applyFill="0" applyAlignment="0" applyProtection="0"/>
    <xf numFmtId="0" fontId="34" fillId="0" borderId="2" applyNumberFormat="0" applyFill="0" applyAlignment="0" applyProtection="0"/>
    <xf numFmtId="0" fontId="34" fillId="0" borderId="2" applyNumberFormat="0" applyFill="0" applyAlignment="0" applyProtection="0"/>
    <xf numFmtId="0" fontId="34" fillId="0" borderId="2" applyNumberFormat="0" applyFill="0" applyAlignment="0" applyProtection="0"/>
    <xf numFmtId="0" fontId="33" fillId="0" borderId="15" applyNumberFormat="0" applyFill="0" applyAlignment="0" applyProtection="0"/>
    <xf numFmtId="0" fontId="35" fillId="0" borderId="16" applyNumberFormat="0" applyFill="0" applyAlignment="0" applyProtection="0"/>
    <xf numFmtId="0" fontId="36" fillId="0" borderId="3" applyNumberFormat="0" applyFill="0" applyAlignment="0" applyProtection="0"/>
    <xf numFmtId="0" fontId="35" fillId="0" borderId="16" applyNumberFormat="0" applyFill="0" applyAlignment="0" applyProtection="0"/>
    <xf numFmtId="0" fontId="36" fillId="0" borderId="3" applyNumberFormat="0" applyFill="0" applyAlignment="0" applyProtection="0"/>
    <xf numFmtId="0" fontId="36" fillId="0" borderId="3" applyNumberFormat="0" applyFill="0" applyAlignment="0" applyProtection="0"/>
    <xf numFmtId="0" fontId="36" fillId="0" borderId="3" applyNumberFormat="0" applyFill="0" applyAlignment="0" applyProtection="0"/>
    <xf numFmtId="0" fontId="35" fillId="0" borderId="16"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47" borderId="12" applyNumberFormat="0" applyAlignment="0" applyProtection="0"/>
    <xf numFmtId="0" fontId="39" fillId="5" borderId="4" applyNumberFormat="0" applyAlignment="0" applyProtection="0"/>
    <xf numFmtId="0" fontId="38" fillId="47" borderId="12" applyNumberFormat="0" applyAlignment="0" applyProtection="0"/>
    <xf numFmtId="0" fontId="38" fillId="47" borderId="12" applyNumberFormat="0" applyAlignment="0" applyProtection="0"/>
    <xf numFmtId="0" fontId="39" fillId="5" borderId="4" applyNumberFormat="0" applyAlignment="0" applyProtection="0"/>
    <xf numFmtId="0" fontId="39" fillId="5" borderId="4" applyNumberFormat="0" applyAlignment="0" applyProtection="0"/>
    <xf numFmtId="0" fontId="39" fillId="5" borderId="4" applyNumberFormat="0" applyAlignment="0" applyProtection="0"/>
    <xf numFmtId="0" fontId="38" fillId="47" borderId="12" applyNumberFormat="0" applyAlignment="0" applyProtection="0"/>
    <xf numFmtId="0" fontId="40" fillId="5" borderId="4" applyNumberFormat="0" applyAlignment="0" applyProtection="0"/>
    <xf numFmtId="0" fontId="40" fillId="5" borderId="4" applyNumberFormat="0" applyAlignment="0" applyProtection="0"/>
    <xf numFmtId="0" fontId="41" fillId="67" borderId="4" applyNumberFormat="0" applyAlignment="0" applyProtection="0"/>
    <xf numFmtId="0" fontId="42" fillId="0" borderId="17" applyNumberFormat="0" applyFill="0" applyAlignment="0" applyProtection="0"/>
    <xf numFmtId="0" fontId="43" fillId="0" borderId="6" applyNumberFormat="0" applyFill="0" applyAlignment="0" applyProtection="0"/>
    <xf numFmtId="0" fontId="42" fillId="0" borderId="17" applyNumberFormat="0" applyFill="0" applyAlignment="0" applyProtection="0"/>
    <xf numFmtId="0" fontId="43" fillId="0" borderId="6" applyNumberFormat="0" applyFill="0" applyAlignment="0" applyProtection="0"/>
    <xf numFmtId="0" fontId="43" fillId="0" borderId="6" applyNumberFormat="0" applyFill="0" applyAlignment="0" applyProtection="0"/>
    <xf numFmtId="0" fontId="43" fillId="0" borderId="6" applyNumberFormat="0" applyFill="0" applyAlignment="0" applyProtection="0"/>
    <xf numFmtId="0" fontId="42" fillId="0" borderId="17" applyNumberFormat="0" applyFill="0" applyAlignment="0" applyProtection="0"/>
    <xf numFmtId="0" fontId="44" fillId="68" borderId="0" applyNumberFormat="0" applyBorder="0" applyAlignment="0" applyProtection="0"/>
    <xf numFmtId="0" fontId="45" fillId="4" borderId="0" applyNumberFormat="0" applyBorder="0" applyAlignment="0" applyProtection="0"/>
    <xf numFmtId="0" fontId="44" fillId="68" borderId="0" applyNumberFormat="0" applyBorder="0" applyAlignment="0" applyProtection="0"/>
    <xf numFmtId="0" fontId="44" fillId="68"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4" fillId="68" borderId="0" applyNumberFormat="0" applyBorder="0" applyAlignment="0" applyProtection="0"/>
    <xf numFmtId="0" fontId="46" fillId="4" borderId="0" applyNumberFormat="0" applyBorder="0" applyAlignment="0" applyProtection="0"/>
    <xf numFmtId="0" fontId="3" fillId="0" borderId="0"/>
    <xf numFmtId="0" fontId="3" fillId="0" borderId="0"/>
    <xf numFmtId="0" fontId="26" fillId="0" borderId="0"/>
    <xf numFmtId="0" fontId="26" fillId="0" borderId="0"/>
    <xf numFmtId="0" fontId="3" fillId="0" borderId="0"/>
    <xf numFmtId="0" fontId="25" fillId="0" borderId="0"/>
    <xf numFmtId="0" fontId="3" fillId="0" borderId="0"/>
    <xf numFmtId="0" fontId="26" fillId="0" borderId="0"/>
    <xf numFmtId="0" fontId="26" fillId="0" borderId="0"/>
    <xf numFmtId="0" fontId="26" fillId="0" borderId="0"/>
    <xf numFmtId="0" fontId="26" fillId="0" borderId="0"/>
    <xf numFmtId="0" fontId="26" fillId="0" borderId="0"/>
    <xf numFmtId="0" fontId="3" fillId="0" borderId="0"/>
    <xf numFmtId="0" fontId="3" fillId="0" borderId="0"/>
    <xf numFmtId="0" fontId="3" fillId="0" borderId="0"/>
    <xf numFmtId="0" fontId="26" fillId="0" borderId="0"/>
    <xf numFmtId="0" fontId="26" fillId="0" borderId="0"/>
    <xf numFmtId="0" fontId="26" fillId="0" borderId="0"/>
    <xf numFmtId="0" fontId="3" fillId="0" borderId="0"/>
    <xf numFmtId="0" fontId="47" fillId="0" borderId="0"/>
    <xf numFmtId="0" fontId="26" fillId="0" borderId="0"/>
    <xf numFmtId="0" fontId="26" fillId="0" borderId="0"/>
    <xf numFmtId="0" fontId="26" fillId="0" borderId="0"/>
    <xf numFmtId="0" fontId="26" fillId="0" borderId="0"/>
    <xf numFmtId="0" fontId="3" fillId="0" borderId="0"/>
    <xf numFmtId="0" fontId="3" fillId="0" borderId="0"/>
    <xf numFmtId="0" fontId="3" fillId="0" borderId="0"/>
    <xf numFmtId="0" fontId="26" fillId="0" borderId="0"/>
    <xf numFmtId="0" fontId="3" fillId="0" borderId="0"/>
    <xf numFmtId="0" fontId="26" fillId="0" borderId="0"/>
    <xf numFmtId="0" fontId="26" fillId="0" borderId="0"/>
    <xf numFmtId="0" fontId="25" fillId="0" borderId="0"/>
    <xf numFmtId="0" fontId="3" fillId="0" borderId="0"/>
    <xf numFmtId="0" fontId="3" fillId="0" borderId="0"/>
    <xf numFmtId="0" fontId="3" fillId="0" borderId="0"/>
    <xf numFmtId="0" fontId="25" fillId="0" borderId="0"/>
    <xf numFmtId="0" fontId="3" fillId="0" borderId="0"/>
    <xf numFmtId="0" fontId="3" fillId="0" borderId="0"/>
    <xf numFmtId="0" fontId="25" fillId="0" borderId="0"/>
    <xf numFmtId="0" fontId="25"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0" fillId="0" borderId="0"/>
    <xf numFmtId="0" fontId="3" fillId="0" borderId="0"/>
    <xf numFmtId="0" fontId="49" fillId="0" borderId="0"/>
    <xf numFmtId="0" fontId="10" fillId="0" borderId="0"/>
    <xf numFmtId="0" fontId="10" fillId="0" borderId="0"/>
    <xf numFmtId="0" fontId="48" fillId="0" borderId="0" applyNumberFormat="0" applyFont="0" applyBorder="0" applyProtection="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25" fillId="0" borderId="0"/>
    <xf numFmtId="0" fontId="10" fillId="0" borderId="0"/>
    <xf numFmtId="0" fontId="10" fillId="0" borderId="0"/>
    <xf numFmtId="0" fontId="25" fillId="0" borderId="0"/>
    <xf numFmtId="0" fontId="3"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0" fillId="0" borderId="0" applyNumberFormat="0" applyBorder="0" applyProtection="0"/>
    <xf numFmtId="0" fontId="10" fillId="0" borderId="0"/>
    <xf numFmtId="0" fontId="26" fillId="0" borderId="0"/>
    <xf numFmtId="0" fontId="10" fillId="0" borderId="0"/>
    <xf numFmtId="0" fontId="10" fillId="0" borderId="0"/>
    <xf numFmtId="0" fontId="10" fillId="0" borderId="0"/>
    <xf numFmtId="0" fontId="51" fillId="0" borderId="0" applyNumberFormat="0" applyBorder="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0" fontId="49" fillId="0" borderId="0"/>
    <xf numFmtId="0" fontId="3" fillId="0" borderId="0"/>
    <xf numFmtId="0" fontId="49"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2" fillId="0" borderId="0"/>
    <xf numFmtId="0" fontId="53" fillId="0" borderId="0" applyNumberFormat="0" applyFill="0" applyBorder="0" applyAlignment="0" applyProtection="0"/>
    <xf numFmtId="0" fontId="49" fillId="0" borderId="0"/>
    <xf numFmtId="0" fontId="4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49" fillId="0" borderId="0"/>
    <xf numFmtId="0" fontId="10" fillId="0" borderId="0"/>
    <xf numFmtId="0" fontId="10" fillId="0" borderId="0"/>
    <xf numFmtId="0" fontId="10" fillId="0" borderId="0"/>
    <xf numFmtId="0" fontId="10" fillId="0" borderId="0"/>
    <xf numFmtId="0" fontId="49" fillId="0" borderId="0"/>
    <xf numFmtId="0" fontId="3"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48" fillId="0" borderId="0" applyNumberFormat="0" applyFont="0" applyBorder="0" applyProtection="0"/>
    <xf numFmtId="0" fontId="10" fillId="0" borderId="0"/>
    <xf numFmtId="0" fontId="10" fillId="0" borderId="0"/>
    <xf numFmtId="0" fontId="10" fillId="0" borderId="0"/>
    <xf numFmtId="0" fontId="54" fillId="0" borderId="0"/>
    <xf numFmtId="0" fontId="10" fillId="0" borderId="0"/>
    <xf numFmtId="0" fontId="48" fillId="0" borderId="0" applyNumberFormat="0" applyFont="0" applyBorder="0" applyProtection="0"/>
    <xf numFmtId="0" fontId="10" fillId="0" borderId="0"/>
    <xf numFmtId="0" fontId="10" fillId="0" borderId="0"/>
    <xf numFmtId="0" fontId="14" fillId="0" borderId="0"/>
    <xf numFmtId="0" fontId="49" fillId="0" borderId="0"/>
    <xf numFmtId="0" fontId="10" fillId="0" borderId="0"/>
    <xf numFmtId="0" fontId="4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9" fillId="0" borderId="0"/>
    <xf numFmtId="0" fontId="49" fillId="0" borderId="0"/>
    <xf numFmtId="0" fontId="10" fillId="0" borderId="0"/>
    <xf numFmtId="0" fontId="10" fillId="0" borderId="0"/>
    <xf numFmtId="0" fontId="10" fillId="0" borderId="0"/>
    <xf numFmtId="0" fontId="10" fillId="0" borderId="0"/>
    <xf numFmtId="0" fontId="25" fillId="0" borderId="0"/>
    <xf numFmtId="0" fontId="3" fillId="0" borderId="0"/>
    <xf numFmtId="0" fontId="49" fillId="0" borderId="0"/>
    <xf numFmtId="0" fontId="3" fillId="0" borderId="0"/>
    <xf numFmtId="0" fontId="3" fillId="0" borderId="0"/>
    <xf numFmtId="0" fontId="49" fillId="0" borderId="0"/>
    <xf numFmtId="0" fontId="25" fillId="0" borderId="0"/>
    <xf numFmtId="0" fontId="3" fillId="0" borderId="0"/>
    <xf numFmtId="0" fontId="52" fillId="0" borderId="0"/>
    <xf numFmtId="0" fontId="53" fillId="0" borderId="0" applyNumberFormat="0" applyFill="0" applyBorder="0" applyAlignment="0" applyProtection="0"/>
    <xf numFmtId="0" fontId="52" fillId="0" borderId="0"/>
    <xf numFmtId="0" fontId="3" fillId="0" borderId="0"/>
    <xf numFmtId="0" fontId="52" fillId="0" borderId="0"/>
    <xf numFmtId="0" fontId="3" fillId="0" borderId="0"/>
    <xf numFmtId="0" fontId="25" fillId="0" borderId="0"/>
    <xf numFmtId="0" fontId="3" fillId="0" borderId="0"/>
    <xf numFmtId="0" fontId="25" fillId="0" borderId="0"/>
    <xf numFmtId="0" fontId="49" fillId="0" borderId="0"/>
    <xf numFmtId="0" fontId="3" fillId="0" borderId="0"/>
    <xf numFmtId="0" fontId="3" fillId="0" borderId="0"/>
    <xf numFmtId="0" fontId="4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53" fillId="0" borderId="0" applyNumberFormat="0" applyFill="0" applyBorder="0" applyAlignment="0" applyProtection="0"/>
    <xf numFmtId="0" fontId="14" fillId="0" borderId="0"/>
    <xf numFmtId="0" fontId="26" fillId="0" borderId="0"/>
    <xf numFmtId="0" fontId="10" fillId="0" borderId="0"/>
    <xf numFmtId="0" fontId="10" fillId="0" borderId="0"/>
    <xf numFmtId="0" fontId="10" fillId="0" borderId="0"/>
    <xf numFmtId="0" fontId="10" fillId="0" borderId="0"/>
    <xf numFmtId="0" fontId="2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26" fillId="0" borderId="0"/>
    <xf numFmtId="0" fontId="3" fillId="0" borderId="0"/>
    <xf numFmtId="0" fontId="26" fillId="0" borderId="0"/>
    <xf numFmtId="0" fontId="26" fillId="0" borderId="0"/>
    <xf numFmtId="0" fontId="26" fillId="0" borderId="0"/>
    <xf numFmtId="0" fontId="26" fillId="0" borderId="0"/>
    <xf numFmtId="0" fontId="3" fillId="0" borderId="0"/>
    <xf numFmtId="0" fontId="26" fillId="0" borderId="0"/>
    <xf numFmtId="0" fontId="3" fillId="0" borderId="0"/>
    <xf numFmtId="0" fontId="3" fillId="0" borderId="0"/>
    <xf numFmtId="0" fontId="55" fillId="0" borderId="0"/>
    <xf numFmtId="0" fontId="26" fillId="0" borderId="0"/>
    <xf numFmtId="0" fontId="26" fillId="0" borderId="0"/>
    <xf numFmtId="0" fontId="26" fillId="0" borderId="0"/>
    <xf numFmtId="0" fontId="26" fillId="0" borderId="0"/>
    <xf numFmtId="0" fontId="3" fillId="0" borderId="0"/>
    <xf numFmtId="0" fontId="26" fillId="0" borderId="0"/>
    <xf numFmtId="0" fontId="55" fillId="0" borderId="0"/>
    <xf numFmtId="0" fontId="55" fillId="0" borderId="0"/>
    <xf numFmtId="0" fontId="26" fillId="0" borderId="0"/>
    <xf numFmtId="0" fontId="26" fillId="0" borderId="0"/>
    <xf numFmtId="0" fontId="50" fillId="0" borderId="0" applyNumberFormat="0" applyBorder="0" applyProtection="0"/>
    <xf numFmtId="0" fontId="26" fillId="0" borderId="0"/>
    <xf numFmtId="0" fontId="26" fillId="0" borderId="0"/>
    <xf numFmtId="0" fontId="50" fillId="0" borderId="0" applyNumberFormat="0" applyBorder="0" applyProtection="0"/>
    <xf numFmtId="0" fontId="50" fillId="0" borderId="0" applyNumberFormat="0" applyBorder="0" applyProtection="0"/>
    <xf numFmtId="0" fontId="26" fillId="0" borderId="0"/>
    <xf numFmtId="0" fontId="3" fillId="0" borderId="0"/>
    <xf numFmtId="0" fontId="3" fillId="0" borderId="0"/>
    <xf numFmtId="0" fontId="3" fillId="0" borderId="0"/>
    <xf numFmtId="0" fontId="26" fillId="0" borderId="0"/>
    <xf numFmtId="0" fontId="26" fillId="0" borderId="0"/>
    <xf numFmtId="0" fontId="26" fillId="0" borderId="0"/>
    <xf numFmtId="0" fontId="26" fillId="0" borderId="0"/>
    <xf numFmtId="0" fontId="26" fillId="0" borderId="0"/>
    <xf numFmtId="0" fontId="25" fillId="0" borderId="0"/>
    <xf numFmtId="0" fontId="3" fillId="0" borderId="0"/>
    <xf numFmtId="0" fontId="3" fillId="0" borderId="0"/>
    <xf numFmtId="0" fontId="3" fillId="0" borderId="0"/>
    <xf numFmtId="0" fontId="3" fillId="0" borderId="0"/>
    <xf numFmtId="0" fontId="56" fillId="0" borderId="0"/>
    <xf numFmtId="0" fontId="3" fillId="0" borderId="0"/>
    <xf numFmtId="0" fontId="56" fillId="0" borderId="0"/>
    <xf numFmtId="0" fontId="3" fillId="0" borderId="0"/>
    <xf numFmtId="0" fontId="3"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25" fillId="0" borderId="0"/>
    <xf numFmtId="0" fontId="26" fillId="0" borderId="0"/>
    <xf numFmtId="0" fontId="26"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47" fillId="0" borderId="0"/>
    <xf numFmtId="0" fontId="25" fillId="0" borderId="0"/>
    <xf numFmtId="0" fontId="25" fillId="0" borderId="0"/>
    <xf numFmtId="0" fontId="25" fillId="0" borderId="0"/>
    <xf numFmtId="0" fontId="53" fillId="0" borderId="0" applyNumberFormat="0" applyFill="0" applyBorder="0" applyAlignment="0" applyProtection="0"/>
    <xf numFmtId="0" fontId="53" fillId="0" borderId="0" applyNumberFormat="0" applyFill="0" applyBorder="0" applyAlignment="0" applyProtection="0"/>
    <xf numFmtId="0" fontId="55"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26" fillId="0" borderId="0"/>
    <xf numFmtId="0" fontId="1" fillId="0" borderId="0"/>
    <xf numFmtId="0" fontId="1" fillId="0" borderId="0"/>
    <xf numFmtId="0" fontId="1"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26" fillId="0" borderId="0"/>
    <xf numFmtId="0" fontId="53" fillId="0" borderId="0" applyNumberFormat="0" applyFill="0" applyBorder="0" applyAlignment="0" applyProtection="0"/>
    <xf numFmtId="0" fontId="53" fillId="0" borderId="0" applyNumberFormat="0" applyFill="0" applyBorder="0" applyAlignment="0" applyProtection="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applyNumberFormat="0" applyFill="0" applyBorder="0" applyAlignment="0" applyProtection="0"/>
    <xf numFmtId="0" fontId="1" fillId="0" borderId="0"/>
    <xf numFmtId="0" fontId="1" fillId="0" borderId="0"/>
    <xf numFmtId="0" fontId="1" fillId="0" borderId="0"/>
    <xf numFmtId="0" fontId="1" fillId="0" borderId="0"/>
    <xf numFmtId="0" fontId="5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69" borderId="18" applyNumberFormat="0" applyAlignment="0" applyProtection="0"/>
    <xf numFmtId="0" fontId="10" fillId="8" borderId="8" applyNumberFormat="0" applyFont="0" applyAlignment="0" applyProtection="0"/>
    <xf numFmtId="0" fontId="3" fillId="69" borderId="18" applyNumberFormat="0" applyAlignment="0" applyProtection="0"/>
    <xf numFmtId="0" fontId="3" fillId="69" borderId="18" applyNumberForma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3" fillId="69" borderId="18" applyNumberFormat="0" applyAlignment="0" applyProtection="0"/>
    <xf numFmtId="0" fontId="14" fillId="8" borderId="8" applyNumberFormat="0" applyFont="0" applyAlignment="0" applyProtection="0"/>
    <xf numFmtId="0" fontId="14" fillId="8" borderId="8" applyNumberFormat="0" applyFont="0" applyAlignment="0" applyProtection="0"/>
    <xf numFmtId="0" fontId="10" fillId="8" borderId="8" applyNumberFormat="0" applyFont="0" applyAlignment="0" applyProtection="0"/>
    <xf numFmtId="0" fontId="14"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25" fillId="69" borderId="18" applyNumberForma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25" fillId="69" borderId="18" applyNumberForma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57" fillId="65" borderId="19" applyNumberFormat="0" applyAlignment="0" applyProtection="0"/>
    <xf numFmtId="0" fontId="58" fillId="6" borderId="5" applyNumberFormat="0" applyAlignment="0" applyProtection="0"/>
    <xf numFmtId="0" fontId="57" fillId="65" borderId="19" applyNumberFormat="0" applyAlignment="0" applyProtection="0"/>
    <xf numFmtId="0" fontId="57" fillId="65" borderId="19" applyNumberFormat="0" applyAlignment="0" applyProtection="0"/>
    <xf numFmtId="0" fontId="58" fillId="6" borderId="5" applyNumberFormat="0" applyAlignment="0" applyProtection="0"/>
    <xf numFmtId="0" fontId="58" fillId="6" borderId="5" applyNumberFormat="0" applyAlignment="0" applyProtection="0"/>
    <xf numFmtId="0" fontId="58" fillId="6" borderId="5" applyNumberFormat="0" applyAlignment="0" applyProtection="0"/>
    <xf numFmtId="0" fontId="57" fillId="65" borderId="19" applyNumberFormat="0" applyAlignment="0" applyProtection="0"/>
    <xf numFmtId="0" fontId="59" fillId="0" borderId="0"/>
    <xf numFmtId="9" fontId="3"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60" fillId="0" borderId="0"/>
    <xf numFmtId="0" fontId="56" fillId="0" borderId="0"/>
    <xf numFmtId="0" fontId="56" fillId="0" borderId="0"/>
    <xf numFmtId="0" fontId="56" fillId="0" borderId="0"/>
    <xf numFmtId="0" fontId="56" fillId="0" borderId="0"/>
    <xf numFmtId="0" fontId="56" fillId="0" borderId="0"/>
    <xf numFmtId="0" fontId="56" fillId="0" borderId="0"/>
    <xf numFmtId="0" fontId="61" fillId="0" borderId="0" applyNumberFormat="0" applyFill="0" applyBorder="0" applyAlignment="0" applyProtection="0"/>
    <xf numFmtId="0" fontId="61" fillId="0" borderId="0" applyNumberFormat="0" applyFill="0" applyBorder="0" applyAlignment="0" applyProtection="0"/>
    <xf numFmtId="0" fontId="2" fillId="0" borderId="0" applyNumberFormat="0" applyFill="0" applyBorder="0" applyAlignment="0" applyProtection="0"/>
    <xf numFmtId="0" fontId="62" fillId="0" borderId="20" applyNumberFormat="0" applyFill="0" applyAlignment="0" applyProtection="0"/>
    <xf numFmtId="0" fontId="63" fillId="0" borderId="9" applyNumberFormat="0" applyFill="0" applyAlignment="0" applyProtection="0"/>
    <xf numFmtId="0" fontId="62" fillId="0" borderId="20"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2" fillId="0" borderId="20" applyNumberFormat="0" applyFill="0" applyAlignment="0" applyProtection="0"/>
    <xf numFmtId="173" fontId="64" fillId="70" borderId="0" applyBorder="0" applyProtection="0"/>
    <xf numFmtId="174" fontId="64" fillId="65" borderId="0" applyBorder="0" applyProtection="0"/>
    <xf numFmtId="174" fontId="64" fillId="65" borderId="0" applyBorder="0" applyProtection="0"/>
    <xf numFmtId="174" fontId="64" fillId="65" borderId="0" applyBorder="0" applyProtection="0"/>
    <xf numFmtId="174" fontId="64" fillId="65" borderId="0" applyBorder="0" applyProtection="0"/>
    <xf numFmtId="174" fontId="64" fillId="65" borderId="0" applyBorder="0" applyProtection="0"/>
    <xf numFmtId="0" fontId="65"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2" fillId="0" borderId="0" applyNumberFormat="0" applyFill="0" applyBorder="0" applyAlignment="0" applyProtection="0"/>
    <xf numFmtId="0" fontId="67" fillId="0" borderId="0"/>
    <xf numFmtId="171" fontId="67" fillId="0" borderId="0" applyFont="0" applyFill="0" applyBorder="0" applyAlignment="0" applyProtection="0"/>
    <xf numFmtId="0" fontId="67" fillId="0" borderId="0"/>
    <xf numFmtId="0" fontId="69" fillId="0" borderId="0"/>
    <xf numFmtId="0" fontId="3" fillId="0" borderId="0"/>
    <xf numFmtId="171" fontId="3" fillId="0" borderId="0" applyFont="0" applyFill="0" applyBorder="0" applyAlignment="0" applyProtection="0"/>
    <xf numFmtId="0" fontId="3" fillId="0" borderId="0"/>
    <xf numFmtId="0" fontId="14" fillId="37" borderId="0" applyNumberFormat="0" applyBorder="0" applyAlignment="0" applyProtection="0"/>
    <xf numFmtId="0" fontId="1" fillId="10" borderId="0" applyNumberFormat="0" applyBorder="0" applyAlignment="0" applyProtection="0"/>
    <xf numFmtId="0" fontId="14" fillId="39" borderId="0" applyNumberFormat="0" applyBorder="0" applyAlignment="0" applyProtection="0"/>
    <xf numFmtId="0" fontId="1" fillId="14" borderId="0" applyNumberFormat="0" applyBorder="0" applyAlignment="0" applyProtection="0"/>
    <xf numFmtId="0" fontId="14" fillId="41" borderId="0" applyNumberFormat="0" applyBorder="0" applyAlignment="0" applyProtection="0"/>
    <xf numFmtId="0" fontId="1" fillId="18" borderId="0" applyNumberFormat="0" applyBorder="0" applyAlignment="0" applyProtection="0"/>
    <xf numFmtId="0" fontId="14" fillId="43" borderId="0" applyNumberFormat="0" applyBorder="0" applyAlignment="0" applyProtection="0"/>
    <xf numFmtId="0" fontId="1" fillId="22" borderId="0" applyNumberFormat="0" applyBorder="0" applyAlignment="0" applyProtection="0"/>
    <xf numFmtId="0" fontId="14" fillId="45" borderId="0" applyNumberFormat="0" applyBorder="0" applyAlignment="0" applyProtection="0"/>
    <xf numFmtId="0" fontId="1" fillId="26" borderId="0" applyNumberFormat="0" applyBorder="0" applyAlignment="0" applyProtection="0"/>
    <xf numFmtId="0" fontId="14" fillId="47" borderId="0" applyNumberFormat="0" applyBorder="0" applyAlignment="0" applyProtection="0"/>
    <xf numFmtId="0" fontId="1" fillId="30" borderId="0" applyNumberFormat="0" applyBorder="0" applyAlignment="0" applyProtection="0"/>
    <xf numFmtId="0" fontId="14" fillId="49" borderId="0" applyNumberFormat="0" applyBorder="0" applyAlignment="0" applyProtection="0"/>
    <xf numFmtId="0" fontId="1" fillId="11" borderId="0" applyNumberFormat="0" applyBorder="0" applyAlignment="0" applyProtection="0"/>
    <xf numFmtId="0" fontId="14" fillId="51" borderId="0" applyNumberFormat="0" applyBorder="0" applyAlignment="0" applyProtection="0"/>
    <xf numFmtId="0" fontId="1" fillId="15" borderId="0" applyNumberFormat="0" applyBorder="0" applyAlignment="0" applyProtection="0"/>
    <xf numFmtId="0" fontId="14" fillId="53" borderId="0" applyNumberFormat="0" applyBorder="0" applyAlignment="0" applyProtection="0"/>
    <xf numFmtId="0" fontId="1" fillId="19" borderId="0" applyNumberFormat="0" applyBorder="0" applyAlignment="0" applyProtection="0"/>
    <xf numFmtId="0" fontId="14" fillId="43" borderId="0" applyNumberFormat="0" applyBorder="0" applyAlignment="0" applyProtection="0"/>
    <xf numFmtId="0" fontId="1" fillId="23" borderId="0" applyNumberFormat="0" applyBorder="0" applyAlignment="0" applyProtection="0"/>
    <xf numFmtId="0" fontId="14" fillId="49" borderId="0" applyNumberFormat="0" applyBorder="0" applyAlignment="0" applyProtection="0"/>
    <xf numFmtId="0" fontId="1" fillId="27" borderId="0" applyNumberFormat="0" applyBorder="0" applyAlignment="0" applyProtection="0"/>
    <xf numFmtId="0" fontId="14" fillId="55" borderId="0" applyNumberFormat="0" applyBorder="0" applyAlignment="0" applyProtection="0"/>
    <xf numFmtId="0" fontId="1" fillId="31" borderId="0" applyNumberFormat="0" applyBorder="0" applyAlignment="0" applyProtection="0"/>
    <xf numFmtId="0" fontId="15" fillId="57" borderId="0" applyNumberFormat="0" applyBorder="0" applyAlignment="0" applyProtection="0"/>
    <xf numFmtId="0" fontId="85" fillId="12" borderId="0" applyNumberFormat="0" applyBorder="0" applyAlignment="0" applyProtection="0"/>
    <xf numFmtId="0" fontId="15" fillId="51" borderId="0" applyNumberFormat="0" applyBorder="0" applyAlignment="0" applyProtection="0"/>
    <xf numFmtId="0" fontId="85" fillId="16" borderId="0" applyNumberFormat="0" applyBorder="0" applyAlignment="0" applyProtection="0"/>
    <xf numFmtId="0" fontId="15" fillId="53" borderId="0" applyNumberFormat="0" applyBorder="0" applyAlignment="0" applyProtection="0"/>
    <xf numFmtId="0" fontId="85" fillId="20" borderId="0" applyNumberFormat="0" applyBorder="0" applyAlignment="0" applyProtection="0"/>
    <xf numFmtId="0" fontId="15" fillId="58" borderId="0" applyNumberFormat="0" applyBorder="0" applyAlignment="0" applyProtection="0"/>
    <xf numFmtId="0" fontId="85" fillId="24" borderId="0" applyNumberFormat="0" applyBorder="0" applyAlignment="0" applyProtection="0"/>
    <xf numFmtId="0" fontId="15" fillId="59" borderId="0" applyNumberFormat="0" applyBorder="0" applyAlignment="0" applyProtection="0"/>
    <xf numFmtId="0" fontId="85" fillId="28" borderId="0" applyNumberFormat="0" applyBorder="0" applyAlignment="0" applyProtection="0"/>
    <xf numFmtId="0" fontId="15" fillId="60" borderId="0" applyNumberFormat="0" applyBorder="0" applyAlignment="0" applyProtection="0"/>
    <xf numFmtId="0" fontId="85" fillId="32" borderId="0" applyNumberFormat="0" applyBorder="0" applyAlignment="0" applyProtection="0"/>
    <xf numFmtId="0" fontId="15" fillId="61" borderId="0" applyNumberFormat="0" applyBorder="0" applyAlignment="0" applyProtection="0"/>
    <xf numFmtId="0" fontId="85" fillId="9" borderId="0" applyNumberFormat="0" applyBorder="0" applyAlignment="0" applyProtection="0"/>
    <xf numFmtId="0" fontId="15" fillId="62" borderId="0" applyNumberFormat="0" applyBorder="0" applyAlignment="0" applyProtection="0"/>
    <xf numFmtId="0" fontId="85" fillId="13" borderId="0" applyNumberFormat="0" applyBorder="0" applyAlignment="0" applyProtection="0"/>
    <xf numFmtId="0" fontId="15" fillId="63" borderId="0" applyNumberFormat="0" applyBorder="0" applyAlignment="0" applyProtection="0"/>
    <xf numFmtId="0" fontId="85" fillId="17" borderId="0" applyNumberFormat="0" applyBorder="0" applyAlignment="0" applyProtection="0"/>
    <xf numFmtId="0" fontId="15" fillId="58" borderId="0" applyNumberFormat="0" applyBorder="0" applyAlignment="0" applyProtection="0"/>
    <xf numFmtId="0" fontId="85" fillId="21" borderId="0" applyNumberFormat="0" applyBorder="0" applyAlignment="0" applyProtection="0"/>
    <xf numFmtId="0" fontId="15" fillId="59" borderId="0" applyNumberFormat="0" applyBorder="0" applyAlignment="0" applyProtection="0"/>
    <xf numFmtId="0" fontId="85" fillId="25" borderId="0" applyNumberFormat="0" applyBorder="0" applyAlignment="0" applyProtection="0"/>
    <xf numFmtId="0" fontId="15" fillId="64" borderId="0" applyNumberFormat="0" applyBorder="0" applyAlignment="0" applyProtection="0"/>
    <xf numFmtId="0" fontId="85" fillId="29" borderId="0" applyNumberFormat="0" applyBorder="0" applyAlignment="0" applyProtection="0"/>
    <xf numFmtId="0" fontId="75" fillId="3" borderId="0" applyNumberFormat="0" applyBorder="0" applyAlignment="0" applyProtection="0"/>
    <xf numFmtId="0" fontId="21" fillId="65" borderId="12" applyNumberFormat="0" applyAlignment="0" applyProtection="0"/>
    <xf numFmtId="0" fontId="79" fillId="6" borderId="4" applyNumberFormat="0" applyAlignment="0" applyProtection="0"/>
    <xf numFmtId="0" fontId="19" fillId="6" borderId="4" applyNumberFormat="0" applyAlignment="0" applyProtection="0"/>
    <xf numFmtId="0" fontId="23" fillId="66" borderId="13" applyNumberFormat="0" applyAlignment="0" applyProtection="0"/>
    <xf numFmtId="0" fontId="81" fillId="7" borderId="7" applyNumberFormat="0" applyAlignment="0" applyProtection="0"/>
    <xf numFmtId="0" fontId="27" fillId="0" borderId="0" applyNumberFormat="0" applyFill="0" applyBorder="0" applyAlignment="0" applyProtection="0"/>
    <xf numFmtId="0" fontId="83" fillId="0" borderId="0" applyNumberFormat="0" applyFill="0" applyBorder="0" applyAlignment="0" applyProtection="0"/>
    <xf numFmtId="0" fontId="29" fillId="41" borderId="0" applyNumberFormat="0" applyBorder="0" applyAlignment="0" applyProtection="0"/>
    <xf numFmtId="0" fontId="74" fillId="2" borderId="0" applyNumberFormat="0" applyBorder="0" applyAlignment="0" applyProtection="0"/>
    <xf numFmtId="0" fontId="31" fillId="0" borderId="14" applyNumberFormat="0" applyFill="0" applyAlignment="0" applyProtection="0"/>
    <xf numFmtId="0" fontId="71" fillId="0" borderId="1" applyNumberFormat="0" applyFill="0" applyAlignment="0" applyProtection="0"/>
    <xf numFmtId="0" fontId="33" fillId="0" borderId="15" applyNumberFormat="0" applyFill="0" applyAlignment="0" applyProtection="0"/>
    <xf numFmtId="0" fontId="72" fillId="0" borderId="2" applyNumberFormat="0" applyFill="0" applyAlignment="0" applyProtection="0"/>
    <xf numFmtId="0" fontId="35" fillId="0" borderId="16" applyNumberFormat="0" applyFill="0" applyAlignment="0" applyProtection="0"/>
    <xf numFmtId="0" fontId="73" fillId="0" borderId="3" applyNumberFormat="0" applyFill="0" applyAlignment="0" applyProtection="0"/>
    <xf numFmtId="0" fontId="35" fillId="0" borderId="0" applyNumberFormat="0" applyFill="0" applyBorder="0" applyAlignment="0" applyProtection="0"/>
    <xf numFmtId="0" fontId="73" fillId="0" borderId="0" applyNumberFormat="0" applyFill="0" applyBorder="0" applyAlignment="0" applyProtection="0"/>
    <xf numFmtId="0" fontId="38" fillId="47" borderId="12" applyNumberFormat="0" applyAlignment="0" applyProtection="0"/>
    <xf numFmtId="0" fontId="77" fillId="5" borderId="4" applyNumberFormat="0" applyAlignment="0" applyProtection="0"/>
    <xf numFmtId="0" fontId="40" fillId="5" borderId="4" applyNumberFormat="0" applyAlignment="0" applyProtection="0"/>
    <xf numFmtId="0" fontId="42" fillId="0" borderId="17" applyNumberFormat="0" applyFill="0" applyAlignment="0" applyProtection="0"/>
    <xf numFmtId="0" fontId="80" fillId="0" borderId="6" applyNumberFormat="0" applyFill="0" applyAlignment="0" applyProtection="0"/>
    <xf numFmtId="0" fontId="44" fillId="68" borderId="0" applyNumberFormat="0" applyBorder="0" applyAlignment="0" applyProtection="0"/>
    <xf numFmtId="0" fontId="76" fillId="4" borderId="0" applyNumberFormat="0" applyBorder="0" applyAlignment="0" applyProtection="0"/>
    <xf numFmtId="0" fontId="3" fillId="0" borderId="0"/>
    <xf numFmtId="0" fontId="3" fillId="0" borderId="0"/>
    <xf numFmtId="0" fontId="26" fillId="0" borderId="0"/>
    <xf numFmtId="0" fontId="3" fillId="0" borderId="0"/>
    <xf numFmtId="0" fontId="47" fillId="0" borderId="0"/>
    <xf numFmtId="0" fontId="3" fillId="0" borderId="0"/>
    <xf numFmtId="0" fontId="10"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14" fillId="0" borderId="0"/>
    <xf numFmtId="0" fontId="10" fillId="0" borderId="0"/>
    <xf numFmtId="0" fontId="52" fillId="0" borderId="0"/>
    <xf numFmtId="0" fontId="10" fillId="0" borderId="0"/>
    <xf numFmtId="0" fontId="14" fillId="0" borderId="0"/>
    <xf numFmtId="0" fontId="10" fillId="0" borderId="0"/>
    <xf numFmtId="0" fontId="26" fillId="0" borderId="0"/>
    <xf numFmtId="0" fontId="56" fillId="0" borderId="0"/>
    <xf numFmtId="0" fontId="1" fillId="8" borderId="8" applyNumberFormat="0" applyFont="0" applyAlignment="0" applyProtection="0"/>
    <xf numFmtId="0" fontId="10" fillId="8" borderId="8" applyNumberFormat="0" applyFont="0" applyAlignment="0" applyProtection="0"/>
    <xf numFmtId="0" fontId="57" fillId="65" borderId="19" applyNumberFormat="0" applyAlignment="0" applyProtection="0"/>
    <xf numFmtId="0" fontId="78" fillId="6" borderId="5" applyNumberFormat="0" applyAlignment="0" applyProtection="0"/>
    <xf numFmtId="9" fontId="49" fillId="0" borderId="0" applyFont="0" applyFill="0" applyBorder="0" applyAlignment="0" applyProtection="0"/>
    <xf numFmtId="9" fontId="3" fillId="0" borderId="0" applyFont="0" applyFill="0" applyBorder="0" applyAlignment="0" applyProtection="0"/>
    <xf numFmtId="0" fontId="60" fillId="0" borderId="0"/>
    <xf numFmtId="0" fontId="62" fillId="0" borderId="20" applyNumberFormat="0" applyFill="0" applyAlignment="0" applyProtection="0"/>
    <xf numFmtId="0" fontId="84" fillId="0" borderId="9" applyNumberFormat="0" applyFill="0" applyAlignment="0" applyProtection="0"/>
    <xf numFmtId="173" fontId="64" fillId="70" borderId="0" applyBorder="0" applyProtection="0"/>
    <xf numFmtId="0" fontId="65" fillId="0" borderId="0" applyNumberFormat="0" applyFill="0" applyBorder="0" applyAlignment="0" applyProtection="0"/>
    <xf numFmtId="0" fontId="82" fillId="0" borderId="0" applyNumberFormat="0" applyFill="0" applyBorder="0" applyAlignment="0" applyProtection="0"/>
    <xf numFmtId="0" fontId="86" fillId="0" borderId="0"/>
    <xf numFmtId="0" fontId="10" fillId="0" borderId="0"/>
    <xf numFmtId="0" fontId="90" fillId="0" borderId="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25" fillId="0" borderId="0"/>
    <xf numFmtId="0" fontId="1" fillId="0" borderId="0"/>
    <xf numFmtId="0" fontId="53" fillId="0" borderId="0" pivotButton="1"/>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3"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0" fillId="0" borderId="0"/>
    <xf numFmtId="0" fontId="10" fillId="0" borderId="0"/>
    <xf numFmtId="0" fontId="10" fillId="0" borderId="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5" fillId="81" borderId="0" applyNumberFormat="0" applyBorder="0" applyAlignment="0" applyProtection="0"/>
    <xf numFmtId="0" fontId="15" fillId="52" borderId="0" applyNumberFormat="0" applyBorder="0" applyAlignment="0" applyProtection="0"/>
    <xf numFmtId="0" fontId="15" fillId="54" borderId="0" applyNumberFormat="0" applyBorder="0" applyAlignment="0" applyProtection="0"/>
    <xf numFmtId="0" fontId="15" fillId="82" borderId="0" applyNumberFormat="0" applyBorder="0" applyAlignment="0" applyProtection="0"/>
    <xf numFmtId="0" fontId="15" fillId="83" borderId="0" applyNumberFormat="0" applyBorder="0" applyAlignment="0" applyProtection="0"/>
    <xf numFmtId="0" fontId="15" fillId="84" borderId="0" applyNumberFormat="0" applyBorder="0" applyAlignment="0" applyProtection="0"/>
    <xf numFmtId="0" fontId="15" fillId="85" borderId="0" applyNumberFormat="0" applyBorder="0" applyAlignment="0" applyProtection="0"/>
    <xf numFmtId="0" fontId="15" fillId="86" borderId="0" applyNumberFormat="0" applyBorder="0" applyAlignment="0" applyProtection="0"/>
    <xf numFmtId="0" fontId="15" fillId="87" borderId="0" applyNumberFormat="0" applyBorder="0" applyAlignment="0" applyProtection="0"/>
    <xf numFmtId="0" fontId="15" fillId="82" borderId="0" applyNumberFormat="0" applyBorder="0" applyAlignment="0" applyProtection="0"/>
    <xf numFmtId="0" fontId="15" fillId="83" borderId="0" applyNumberFormat="0" applyBorder="0" applyAlignment="0" applyProtection="0"/>
    <xf numFmtId="0" fontId="15" fillId="88" borderId="0" applyNumberFormat="0" applyBorder="0" applyAlignment="0" applyProtection="0"/>
    <xf numFmtId="0" fontId="18" fillId="40" borderId="0" applyNumberFormat="0" applyBorder="0" applyAlignment="0" applyProtection="0"/>
    <xf numFmtId="0" fontId="21" fillId="89" borderId="12" applyNumberFormat="0" applyAlignment="0" applyProtection="0"/>
    <xf numFmtId="0" fontId="23" fillId="90" borderId="13" applyNumberFormat="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71" fontId="3"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29" fillId="42" borderId="0" applyNumberFormat="0" applyBorder="0" applyAlignment="0" applyProtection="0"/>
    <xf numFmtId="0" fontId="38" fillId="48" borderId="12" applyNumberFormat="0" applyAlignment="0" applyProtection="0"/>
    <xf numFmtId="0" fontId="44" fillId="9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3" fillId="92" borderId="18" applyNumberFormat="0" applyFont="0" applyAlignment="0" applyProtection="0"/>
    <xf numFmtId="0" fontId="3" fillId="92" borderId="1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57" fillId="89" borderId="19" applyNumberFormat="0" applyAlignment="0" applyProtection="0"/>
    <xf numFmtId="0" fontId="1" fillId="0" borderId="0"/>
  </cellStyleXfs>
  <cellXfs count="528">
    <xf numFmtId="0" fontId="0" fillId="0" borderId="0" xfId="0"/>
    <xf numFmtId="0" fontId="4" fillId="0" borderId="0" xfId="1" applyFont="1" applyAlignment="1">
      <alignment horizontal="right"/>
    </xf>
    <xf numFmtId="0" fontId="5" fillId="0" borderId="0" xfId="2" applyFont="1"/>
    <xf numFmtId="0" fontId="5" fillId="0" borderId="0" xfId="1" applyFont="1" applyAlignment="1"/>
    <xf numFmtId="0" fontId="5" fillId="0" borderId="0" xfId="1" applyFont="1" applyBorder="1"/>
    <xf numFmtId="0" fontId="4" fillId="0" borderId="0" xfId="1" applyFont="1"/>
    <xf numFmtId="0" fontId="6" fillId="0" borderId="0" xfId="2" applyFont="1"/>
    <xf numFmtId="0" fontId="4" fillId="0" borderId="0" xfId="1" applyFont="1" applyBorder="1"/>
    <xf numFmtId="0" fontId="7" fillId="0" borderId="10" xfId="1" applyFont="1" applyBorder="1" applyAlignment="1">
      <alignment horizontal="right" textRotation="90"/>
    </xf>
    <xf numFmtId="0" fontId="8" fillId="0" borderId="0" xfId="1" applyFont="1"/>
    <xf numFmtId="167" fontId="4" fillId="0" borderId="10" xfId="1" applyNumberFormat="1" applyFont="1" applyFill="1" applyBorder="1"/>
    <xf numFmtId="0" fontId="4" fillId="0" borderId="10" xfId="1" applyFont="1" applyBorder="1" applyAlignment="1">
      <alignment horizontal="left" wrapText="1"/>
    </xf>
    <xf numFmtId="0" fontId="4" fillId="0" borderId="10" xfId="1" applyFont="1" applyBorder="1" applyAlignment="1">
      <alignment wrapText="1"/>
    </xf>
    <xf numFmtId="0" fontId="4" fillId="0" borderId="10" xfId="1" applyFont="1" applyBorder="1"/>
    <xf numFmtId="0" fontId="9" fillId="33" borderId="10" xfId="1" applyNumberFormat="1" applyFont="1" applyFill="1" applyBorder="1" applyAlignment="1"/>
    <xf numFmtId="167" fontId="9" fillId="33" borderId="10" xfId="1" applyNumberFormat="1" applyFont="1" applyFill="1" applyBorder="1"/>
    <xf numFmtId="0" fontId="4" fillId="33" borderId="10" xfId="1" applyFont="1" applyFill="1" applyBorder="1"/>
    <xf numFmtId="0" fontId="4" fillId="0" borderId="0" xfId="1" applyFont="1" applyBorder="1" applyAlignment="1">
      <alignment horizontal="right"/>
    </xf>
    <xf numFmtId="0" fontId="8" fillId="0" borderId="0" xfId="1" applyNumberFormat="1" applyFont="1" applyFill="1" applyBorder="1" applyAlignment="1">
      <alignment horizontal="left" vertical="center" wrapText="1" indent="4"/>
    </xf>
    <xf numFmtId="0" fontId="8" fillId="0" borderId="0" xfId="1" applyNumberFormat="1" applyFont="1" applyFill="1" applyBorder="1" applyAlignment="1">
      <alignment horizontal="left" vertical="center" wrapText="1" indent="3"/>
    </xf>
    <xf numFmtId="0" fontId="8" fillId="0" borderId="0" xfId="1" applyNumberFormat="1" applyFont="1" applyFill="1" applyBorder="1" applyAlignment="1">
      <alignment horizontal="left" vertical="center" wrapText="1" indent="2"/>
    </xf>
    <xf numFmtId="0" fontId="7" fillId="0" borderId="0" xfId="1" applyNumberFormat="1" applyFont="1" applyFill="1" applyBorder="1" applyAlignment="1">
      <alignment horizontal="left" vertical="center" wrapText="1" indent="1"/>
    </xf>
    <xf numFmtId="0" fontId="7" fillId="0" borderId="0" xfId="1" applyNumberFormat="1" applyFont="1" applyFill="1" applyBorder="1" applyAlignment="1">
      <alignment horizontal="left" vertical="center" wrapText="1" indent="2"/>
    </xf>
    <xf numFmtId="0" fontId="8" fillId="0" borderId="0" xfId="1" applyNumberFormat="1" applyFont="1" applyFill="1" applyBorder="1" applyAlignment="1">
      <alignment horizontal="left" vertical="center" wrapText="1" indent="5"/>
    </xf>
    <xf numFmtId="0" fontId="8" fillId="0" borderId="0" xfId="1" applyNumberFormat="1" applyFont="1" applyFill="1" applyBorder="1" applyAlignment="1">
      <alignment horizontal="left" vertical="center" wrapText="1" indent="6"/>
    </xf>
    <xf numFmtId="0" fontId="8" fillId="0" borderId="0" xfId="1" applyFont="1" applyBorder="1"/>
    <xf numFmtId="0" fontId="9" fillId="0" borderId="10" xfId="2" applyFont="1" applyBorder="1" applyAlignment="1">
      <alignment horizontal="center" vertical="center" wrapText="1"/>
    </xf>
    <xf numFmtId="166" fontId="4" fillId="33" borderId="10" xfId="2" applyNumberFormat="1" applyFont="1" applyFill="1" applyBorder="1" applyAlignment="1">
      <alignment horizontal="center" wrapText="1"/>
    </xf>
    <xf numFmtId="0" fontId="11" fillId="0" borderId="0" xfId="6" applyFont="1" applyAlignment="1">
      <alignment horizontal="left"/>
    </xf>
    <xf numFmtId="0" fontId="13" fillId="0" borderId="10" xfId="6" applyFont="1" applyBorder="1" applyAlignment="1">
      <alignment horizontal="right"/>
    </xf>
    <xf numFmtId="49" fontId="9" fillId="0" borderId="10" xfId="7" applyNumberFormat="1" applyFont="1" applyBorder="1" applyAlignment="1">
      <alignment horizontal="center" wrapText="1"/>
    </xf>
    <xf numFmtId="0" fontId="9" fillId="0" borderId="10" xfId="8" applyFont="1" applyBorder="1" applyAlignment="1">
      <alignment wrapText="1"/>
    </xf>
    <xf numFmtId="0" fontId="7" fillId="0" borderId="10" xfId="7" applyNumberFormat="1" applyFont="1" applyFill="1" applyBorder="1" applyAlignment="1">
      <alignment horizontal="right" wrapText="1"/>
    </xf>
    <xf numFmtId="0" fontId="9" fillId="0" borderId="10" xfId="1" applyNumberFormat="1" applyFont="1" applyFill="1" applyBorder="1" applyAlignment="1"/>
    <xf numFmtId="0" fontId="9" fillId="0" borderId="10" xfId="1" applyFont="1" applyBorder="1" applyAlignment="1">
      <alignment horizontal="center" vertical="center" wrapText="1"/>
    </xf>
    <xf numFmtId="3" fontId="4" fillId="0" borderId="10" xfId="1" applyNumberFormat="1" applyFont="1" applyBorder="1" applyAlignment="1">
      <alignment horizontal="right" wrapText="1"/>
    </xf>
    <xf numFmtId="49" fontId="9" fillId="0" borderId="10" xfId="884" applyNumberFormat="1" applyFont="1" applyBorder="1" applyAlignment="1">
      <alignment horizontal="center" wrapText="1"/>
    </xf>
    <xf numFmtId="0" fontId="9" fillId="0" borderId="11" xfId="726" applyFont="1" applyBorder="1" applyAlignment="1">
      <alignment wrapText="1"/>
    </xf>
    <xf numFmtId="49" fontId="9" fillId="0" borderId="10" xfId="884" applyNumberFormat="1" applyFont="1" applyBorder="1" applyAlignment="1">
      <alignment horizontal="center" wrapText="1"/>
    </xf>
    <xf numFmtId="0" fontId="9" fillId="33" borderId="10" xfId="1" applyNumberFormat="1" applyFont="1" applyFill="1" applyBorder="1" applyAlignment="1">
      <alignment horizontal="right"/>
    </xf>
    <xf numFmtId="0" fontId="6" fillId="71" borderId="10" xfId="1" applyFont="1" applyFill="1" applyBorder="1" applyAlignment="1">
      <alignment horizontal="center" vertical="center" wrapText="1"/>
    </xf>
    <xf numFmtId="0" fontId="7" fillId="71" borderId="10" xfId="1" applyFont="1" applyFill="1" applyBorder="1" applyAlignment="1">
      <alignment horizontal="right" textRotation="90"/>
    </xf>
    <xf numFmtId="0" fontId="4" fillId="73" borderId="10" xfId="1" applyFont="1" applyFill="1" applyBorder="1"/>
    <xf numFmtId="0" fontId="6" fillId="73" borderId="10" xfId="2" applyFont="1" applyFill="1" applyBorder="1" applyAlignment="1">
      <alignment horizontal="center" vertical="center" wrapText="1"/>
    </xf>
    <xf numFmtId="0" fontId="4" fillId="73" borderId="10" xfId="1" applyFont="1" applyFill="1" applyBorder="1" applyAlignment="1">
      <alignment horizontal="right"/>
    </xf>
    <xf numFmtId="167" fontId="9" fillId="0" borderId="10" xfId="1" applyNumberFormat="1" applyFont="1" applyBorder="1"/>
    <xf numFmtId="0" fontId="8" fillId="0" borderId="10" xfId="1" applyNumberFormat="1" applyFont="1" applyFill="1" applyBorder="1" applyAlignment="1">
      <alignment horizontal="left" vertical="center" wrapText="1" indent="4"/>
    </xf>
    <xf numFmtId="0" fontId="4" fillId="0" borderId="10" xfId="1" applyFont="1" applyBorder="1" applyAlignment="1">
      <alignment horizontal="right"/>
    </xf>
    <xf numFmtId="3" fontId="4" fillId="0" borderId="10" xfId="2" applyNumberFormat="1" applyFont="1" applyBorder="1" applyAlignment="1">
      <alignment horizontal="right" wrapText="1"/>
    </xf>
    <xf numFmtId="0" fontId="9" fillId="0" borderId="0" xfId="1" applyFont="1"/>
    <xf numFmtId="49" fontId="9" fillId="0" borderId="10" xfId="7" applyNumberFormat="1" applyFont="1" applyBorder="1" applyAlignment="1">
      <alignment horizontal="center" wrapText="1"/>
    </xf>
    <xf numFmtId="0" fontId="9" fillId="0" borderId="11" xfId="8" applyFont="1" applyBorder="1" applyAlignment="1">
      <alignment wrapText="1"/>
    </xf>
    <xf numFmtId="166" fontId="9" fillId="0" borderId="10" xfId="802" applyNumberFormat="1" applyFont="1" applyFill="1" applyBorder="1" applyAlignment="1">
      <alignment horizontal="center" wrapText="1"/>
    </xf>
    <xf numFmtId="167" fontId="8" fillId="0" borderId="10" xfId="1" applyNumberFormat="1" applyFont="1" applyBorder="1"/>
    <xf numFmtId="166" fontId="9" fillId="0" borderId="10" xfId="802" applyNumberFormat="1" applyFont="1" applyBorder="1" applyAlignment="1">
      <alignment horizontal="center" wrapText="1"/>
    </xf>
    <xf numFmtId="0" fontId="68" fillId="33" borderId="10" xfId="1" applyFont="1" applyFill="1" applyBorder="1" applyAlignment="1">
      <alignment wrapText="1"/>
    </xf>
    <xf numFmtId="166" fontId="9" fillId="33" borderId="10" xfId="1" applyNumberFormat="1" applyFont="1" applyFill="1" applyBorder="1" applyAlignment="1">
      <alignment horizontal="center" wrapText="1"/>
    </xf>
    <xf numFmtId="3" fontId="9" fillId="0" borderId="10" xfId="2" applyNumberFormat="1" applyFont="1" applyBorder="1" applyAlignment="1">
      <alignment horizontal="right" wrapText="1"/>
    </xf>
    <xf numFmtId="167" fontId="9" fillId="0" borderId="10" xfId="2" applyNumberFormat="1" applyFont="1" applyBorder="1" applyAlignment="1"/>
    <xf numFmtId="166" fontId="9" fillId="74" borderId="10" xfId="2" applyNumberFormat="1" applyFont="1" applyFill="1" applyBorder="1" applyAlignment="1">
      <alignment horizontal="center" wrapText="1"/>
    </xf>
    <xf numFmtId="3" fontId="4" fillId="74" borderId="10" xfId="2" applyNumberFormat="1" applyFont="1" applyFill="1" applyBorder="1" applyAlignment="1">
      <alignment horizontal="right" wrapText="1"/>
    </xf>
    <xf numFmtId="167" fontId="4" fillId="74" borderId="10" xfId="2" applyNumberFormat="1" applyFont="1" applyFill="1" applyBorder="1" applyAlignment="1"/>
    <xf numFmtId="3" fontId="9" fillId="0" borderId="10" xfId="1" applyNumberFormat="1" applyFont="1" applyBorder="1" applyAlignment="1">
      <alignment horizontal="right" wrapText="1"/>
    </xf>
    <xf numFmtId="166" fontId="4" fillId="74" borderId="10" xfId="2" applyNumberFormat="1" applyFont="1" applyFill="1" applyBorder="1" applyAlignment="1">
      <alignment horizontal="center" wrapText="1"/>
    </xf>
    <xf numFmtId="0" fontId="12" fillId="0" borderId="22" xfId="6" applyFont="1" applyBorder="1" applyAlignment="1">
      <alignment horizontal="center"/>
    </xf>
    <xf numFmtId="0" fontId="12" fillId="0" borderId="22" xfId="6" applyFont="1" applyBorder="1"/>
    <xf numFmtId="4" fontId="12" fillId="0" borderId="22" xfId="6" applyNumberFormat="1" applyFont="1" applyFill="1" applyBorder="1"/>
    <xf numFmtId="0" fontId="12" fillId="0" borderId="23" xfId="6" applyFont="1" applyBorder="1"/>
    <xf numFmtId="0" fontId="13" fillId="0" borderId="23" xfId="6" applyFont="1" applyBorder="1" applyAlignment="1">
      <alignment horizontal="right"/>
    </xf>
    <xf numFmtId="0" fontId="13" fillId="0" borderId="22" xfId="6" applyFont="1" applyBorder="1" applyAlignment="1">
      <alignment horizontal="right"/>
    </xf>
    <xf numFmtId="4" fontId="13" fillId="0" borderId="22" xfId="6" applyNumberFormat="1" applyFont="1" applyFill="1" applyBorder="1"/>
    <xf numFmtId="0" fontId="12" fillId="0" borderId="23" xfId="6" applyFont="1" applyBorder="1" applyAlignment="1">
      <alignment horizontal="center"/>
    </xf>
    <xf numFmtId="4" fontId="12" fillId="0" borderId="23" xfId="6" applyNumberFormat="1" applyFont="1" applyFill="1" applyBorder="1"/>
    <xf numFmtId="0" fontId="13" fillId="36" borderId="10" xfId="6" applyFont="1" applyFill="1" applyBorder="1" applyAlignment="1">
      <alignment horizontal="right"/>
    </xf>
    <xf numFmtId="169" fontId="13" fillId="36" borderId="10" xfId="6" applyNumberFormat="1" applyFont="1" applyFill="1" applyBorder="1"/>
    <xf numFmtId="167" fontId="4" fillId="0" borderId="0" xfId="1" applyNumberFormat="1" applyFont="1"/>
    <xf numFmtId="0" fontId="12" fillId="0" borderId="22" xfId="6" applyFont="1" applyBorder="1" applyAlignment="1">
      <alignment wrapText="1"/>
    </xf>
    <xf numFmtId="0" fontId="12" fillId="0" borderId="23" xfId="6" applyFont="1" applyBorder="1" applyAlignment="1">
      <alignment wrapText="1"/>
    </xf>
    <xf numFmtId="0" fontId="9" fillId="0" borderId="10" xfId="0" applyFont="1" applyBorder="1" applyAlignment="1">
      <alignment wrapText="1"/>
    </xf>
    <xf numFmtId="0" fontId="4" fillId="0" borderId="0" xfId="1" applyFont="1" applyAlignment="1">
      <alignment horizontal="right"/>
    </xf>
    <xf numFmtId="0" fontId="5" fillId="0" borderId="0" xfId="2" applyFont="1"/>
    <xf numFmtId="0" fontId="5" fillId="0" borderId="0" xfId="1" applyFont="1" applyAlignment="1"/>
    <xf numFmtId="0" fontId="5" fillId="0" borderId="0" xfId="1" applyFont="1" applyBorder="1"/>
    <xf numFmtId="0" fontId="4" fillId="0" borderId="0" xfId="1" applyFont="1"/>
    <xf numFmtId="0" fontId="6" fillId="0" borderId="0" xfId="2" applyFont="1"/>
    <xf numFmtId="0" fontId="4" fillId="0" borderId="0" xfId="1" applyFont="1" applyBorder="1"/>
    <xf numFmtId="0" fontId="8" fillId="0" borderId="0" xfId="1" applyFont="1"/>
    <xf numFmtId="167" fontId="4" fillId="0" borderId="10" xfId="1" applyNumberFormat="1" applyFont="1" applyFill="1" applyBorder="1"/>
    <xf numFmtId="0" fontId="4" fillId="0" borderId="10" xfId="1" applyFont="1" applyBorder="1" applyAlignment="1">
      <alignment horizontal="left" wrapText="1"/>
    </xf>
    <xf numFmtId="167" fontId="4" fillId="0" borderId="10" xfId="1" applyNumberFormat="1" applyFont="1" applyBorder="1"/>
    <xf numFmtId="0" fontId="4" fillId="0" borderId="10" xfId="1" applyFont="1" applyBorder="1" applyAlignment="1">
      <alignment wrapText="1"/>
    </xf>
    <xf numFmtId="0" fontId="4" fillId="0" borderId="10" xfId="1" applyFont="1" applyBorder="1"/>
    <xf numFmtId="0" fontId="9" fillId="33" borderId="10" xfId="1" applyNumberFormat="1" applyFont="1" applyFill="1" applyBorder="1" applyAlignment="1"/>
    <xf numFmtId="167" fontId="9" fillId="33" borderId="10" xfId="1" applyNumberFormat="1" applyFont="1" applyFill="1" applyBorder="1"/>
    <xf numFmtId="0" fontId="4" fillId="33" borderId="10" xfId="1" applyFont="1" applyFill="1" applyBorder="1"/>
    <xf numFmtId="0" fontId="4" fillId="0" borderId="0" xfId="1" applyFont="1" applyBorder="1" applyAlignment="1">
      <alignment horizontal="right"/>
    </xf>
    <xf numFmtId="0" fontId="8" fillId="0" borderId="0" xfId="1" applyNumberFormat="1" applyFont="1" applyFill="1" applyBorder="1" applyAlignment="1">
      <alignment horizontal="left" vertical="center" wrapText="1" indent="4"/>
    </xf>
    <xf numFmtId="0" fontId="8" fillId="0" borderId="0" xfId="1" applyNumberFormat="1" applyFont="1" applyFill="1" applyBorder="1" applyAlignment="1">
      <alignment horizontal="left" vertical="center" wrapText="1" indent="3"/>
    </xf>
    <xf numFmtId="0" fontId="7" fillId="0" borderId="0" xfId="1" applyNumberFormat="1" applyFont="1" applyFill="1" applyBorder="1" applyAlignment="1">
      <alignment horizontal="left" vertical="center" wrapText="1" indent="1"/>
    </xf>
    <xf numFmtId="0" fontId="7" fillId="0" borderId="0" xfId="1" applyNumberFormat="1" applyFont="1" applyFill="1" applyBorder="1" applyAlignment="1">
      <alignment horizontal="left" vertical="center" wrapText="1" indent="2"/>
    </xf>
    <xf numFmtId="0" fontId="8" fillId="0" borderId="0" xfId="1" applyNumberFormat="1" applyFont="1" applyFill="1" applyBorder="1" applyAlignment="1">
      <alignment horizontal="left" vertical="center" wrapText="1" indent="5"/>
    </xf>
    <xf numFmtId="0" fontId="8" fillId="0" borderId="0" xfId="1" applyFont="1" applyBorder="1"/>
    <xf numFmtId="166" fontId="9" fillId="0" borderId="10" xfId="2" applyNumberFormat="1" applyFont="1" applyBorder="1" applyAlignment="1">
      <alignment horizontal="center" wrapText="1"/>
    </xf>
    <xf numFmtId="0" fontId="4" fillId="0" borderId="10" xfId="4" applyFont="1" applyBorder="1" applyAlignment="1">
      <alignment horizontal="left" wrapText="1"/>
    </xf>
    <xf numFmtId="167" fontId="9" fillId="33" borderId="10" xfId="2" applyNumberFormat="1" applyFont="1" applyFill="1" applyBorder="1" applyAlignment="1"/>
    <xf numFmtId="167" fontId="4" fillId="0" borderId="10" xfId="2" applyNumberFormat="1" applyFont="1" applyBorder="1" applyAlignment="1"/>
    <xf numFmtId="166" fontId="4" fillId="34" borderId="10" xfId="2" applyNumberFormat="1" applyFont="1" applyFill="1" applyBorder="1" applyAlignment="1">
      <alignment horizontal="center" wrapText="1"/>
    </xf>
    <xf numFmtId="0" fontId="4" fillId="0" borderId="10" xfId="2" applyFont="1" applyBorder="1" applyAlignment="1">
      <alignment wrapText="1"/>
    </xf>
    <xf numFmtId="167" fontId="9" fillId="34" borderId="10" xfId="2" applyNumberFormat="1" applyFont="1" applyFill="1" applyBorder="1" applyAlignment="1"/>
    <xf numFmtId="166" fontId="9" fillId="0" borderId="10" xfId="1" applyNumberFormat="1" applyFont="1" applyBorder="1" applyAlignment="1">
      <alignment horizontal="center" wrapText="1"/>
    </xf>
    <xf numFmtId="0" fontId="7" fillId="0" borderId="10" xfId="1" applyNumberFormat="1" applyFont="1" applyFill="1" applyBorder="1" applyAlignment="1">
      <alignment horizontal="left" wrapText="1"/>
    </xf>
    <xf numFmtId="167" fontId="4" fillId="0" borderId="10" xfId="1" applyNumberFormat="1" applyFont="1" applyBorder="1" applyAlignment="1">
      <alignment horizontal="center"/>
    </xf>
    <xf numFmtId="168" fontId="9" fillId="33" borderId="10" xfId="2" applyNumberFormat="1" applyFont="1" applyFill="1" applyBorder="1" applyAlignment="1">
      <alignment horizontal="center" wrapText="1"/>
    </xf>
    <xf numFmtId="0" fontId="9" fillId="33" borderId="10" xfId="2" applyNumberFormat="1" applyFont="1" applyFill="1" applyBorder="1" applyAlignment="1">
      <alignment horizontal="right" wrapText="1"/>
    </xf>
    <xf numFmtId="4" fontId="13" fillId="36" borderId="10" xfId="6" applyNumberFormat="1" applyFont="1" applyFill="1" applyBorder="1"/>
    <xf numFmtId="0" fontId="12" fillId="0" borderId="10" xfId="6" applyFont="1" applyBorder="1" applyAlignment="1">
      <alignment wrapText="1"/>
    </xf>
    <xf numFmtId="0" fontId="9" fillId="0" borderId="0" xfId="0" applyFont="1" applyAlignment="1">
      <alignment wrapText="1"/>
    </xf>
    <xf numFmtId="49" fontId="9" fillId="0" borderId="10" xfId="884" applyNumberFormat="1" applyFont="1" applyBorder="1" applyAlignment="1">
      <alignment horizontal="center" wrapText="1"/>
    </xf>
    <xf numFmtId="0" fontId="9" fillId="0" borderId="11" xfId="726" applyFont="1" applyBorder="1" applyAlignment="1">
      <alignment wrapText="1"/>
    </xf>
    <xf numFmtId="0" fontId="7" fillId="71" borderId="10" xfId="1" applyFont="1" applyFill="1" applyBorder="1" applyAlignment="1">
      <alignment horizontal="center" vertical="center" wrapText="1"/>
    </xf>
    <xf numFmtId="166" fontId="9" fillId="0" borderId="10" xfId="3" applyNumberFormat="1" applyFont="1" applyFill="1" applyBorder="1" applyAlignment="1">
      <alignment wrapText="1"/>
    </xf>
    <xf numFmtId="166" fontId="9" fillId="0" borderId="10" xfId="3" applyNumberFormat="1" applyFont="1" applyBorder="1" applyAlignment="1">
      <alignment horizontal="center" wrapText="1"/>
    </xf>
    <xf numFmtId="0" fontId="70" fillId="0" borderId="10" xfId="1" applyFont="1" applyBorder="1" applyAlignment="1">
      <alignment wrapText="1"/>
    </xf>
    <xf numFmtId="0" fontId="12" fillId="0" borderId="0" xfId="6" applyFont="1"/>
    <xf numFmtId="0" fontId="12" fillId="0" borderId="10" xfId="6" applyFont="1" applyBorder="1" applyAlignment="1">
      <alignment horizontal="center"/>
    </xf>
    <xf numFmtId="4" fontId="12" fillId="0" borderId="10" xfId="6" applyNumberFormat="1" applyFont="1" applyBorder="1"/>
    <xf numFmtId="4" fontId="12" fillId="0" borderId="10" xfId="6" applyNumberFormat="1" applyFont="1" applyFill="1" applyBorder="1"/>
    <xf numFmtId="0" fontId="12" fillId="0" borderId="10" xfId="6" applyFont="1" applyFill="1" applyBorder="1" applyAlignment="1">
      <alignment wrapText="1"/>
    </xf>
    <xf numFmtId="0" fontId="12" fillId="0" borderId="10" xfId="6" applyFont="1" applyBorder="1"/>
    <xf numFmtId="167" fontId="4" fillId="0" borderId="0" xfId="1" applyNumberFormat="1" applyFont="1" applyBorder="1"/>
    <xf numFmtId="49" fontId="9" fillId="0" borderId="10" xfId="884" applyNumberFormat="1" applyFont="1" applyBorder="1" applyAlignment="1">
      <alignment horizontal="center" wrapText="1"/>
    </xf>
    <xf numFmtId="0" fontId="70" fillId="33" borderId="10" xfId="1" applyFont="1" applyFill="1" applyBorder="1"/>
    <xf numFmtId="0" fontId="4" fillId="0" borderId="10" xfId="1360" applyFont="1" applyBorder="1" applyAlignment="1">
      <alignment horizontal="left" wrapText="1"/>
    </xf>
    <xf numFmtId="0" fontId="6" fillId="75" borderId="10" xfId="2" applyFont="1" applyFill="1" applyBorder="1" applyAlignment="1">
      <alignment horizontal="center" vertical="center" wrapText="1"/>
    </xf>
    <xf numFmtId="0" fontId="7" fillId="75" borderId="10" xfId="1" applyFont="1" applyFill="1" applyBorder="1" applyAlignment="1">
      <alignment horizontal="center" vertical="center" wrapText="1"/>
    </xf>
    <xf numFmtId="0" fontId="4" fillId="75" borderId="10" xfId="1" applyFont="1" applyFill="1" applyBorder="1" applyAlignment="1">
      <alignment horizontal="right"/>
    </xf>
    <xf numFmtId="0" fontId="70" fillId="0" borderId="10" xfId="4" applyFont="1" applyBorder="1" applyAlignment="1">
      <alignment horizontal="left" wrapText="1"/>
    </xf>
    <xf numFmtId="49" fontId="9" fillId="0" borderId="10" xfId="3" applyNumberFormat="1" applyFont="1" applyBorder="1" applyAlignment="1">
      <alignment horizontal="center" wrapText="1"/>
    </xf>
    <xf numFmtId="0" fontId="7" fillId="71" borderId="10" xfId="1" applyFont="1" applyFill="1" applyBorder="1" applyAlignment="1">
      <alignment horizontal="center" vertical="center" wrapText="1"/>
    </xf>
    <xf numFmtId="0" fontId="9" fillId="0" borderId="10" xfId="802" applyNumberFormat="1" applyFont="1" applyFill="1" applyBorder="1" applyAlignment="1">
      <alignment horizontal="center" wrapText="1"/>
    </xf>
    <xf numFmtId="166" fontId="9" fillId="0" borderId="10" xfId="3" applyNumberFormat="1" applyFont="1" applyFill="1" applyBorder="1" applyAlignment="1">
      <alignment wrapText="1"/>
    </xf>
    <xf numFmtId="166" fontId="9" fillId="0" borderId="10" xfId="3" applyNumberFormat="1" applyFont="1" applyBorder="1" applyAlignment="1">
      <alignment horizontal="center" wrapText="1"/>
    </xf>
    <xf numFmtId="169" fontId="13" fillId="36" borderId="23" xfId="6" applyNumberFormat="1" applyFont="1" applyFill="1" applyBorder="1"/>
    <xf numFmtId="0" fontId="88" fillId="0" borderId="10" xfId="3" applyFont="1" applyBorder="1" applyAlignment="1">
      <alignment wrapText="1"/>
    </xf>
    <xf numFmtId="49" fontId="13" fillId="0" borderId="10" xfId="6" applyNumberFormat="1" applyFont="1" applyBorder="1" applyAlignment="1">
      <alignment horizontal="center"/>
    </xf>
    <xf numFmtId="0" fontId="13" fillId="0" borderId="10" xfId="6" applyFont="1" applyBorder="1" applyAlignment="1">
      <alignment horizontal="center"/>
    </xf>
    <xf numFmtId="0" fontId="13" fillId="0" borderId="10" xfId="6" applyFont="1" applyBorder="1"/>
    <xf numFmtId="167" fontId="87" fillId="33" borderId="10" xfId="2" applyNumberFormat="1" applyFont="1" applyFill="1" applyBorder="1" applyAlignment="1"/>
    <xf numFmtId="167" fontId="70" fillId="0" borderId="10" xfId="5" applyNumberFormat="1" applyFont="1" applyBorder="1" applyAlignment="1"/>
    <xf numFmtId="0" fontId="70" fillId="33" borderId="10" xfId="4" applyFont="1" applyFill="1" applyBorder="1" applyAlignment="1">
      <alignment vertical="center" wrapText="1"/>
    </xf>
    <xf numFmtId="0" fontId="70" fillId="0" borderId="10" xfId="5" applyFont="1" applyBorder="1" applyAlignment="1">
      <alignment horizontal="left" wrapText="1"/>
    </xf>
    <xf numFmtId="0" fontId="70" fillId="33" borderId="10" xfId="5" applyFont="1" applyFill="1" applyBorder="1" applyAlignment="1">
      <alignment horizontal="left" wrapText="1"/>
    </xf>
    <xf numFmtId="0" fontId="4" fillId="71" borderId="10" xfId="3" applyNumberFormat="1" applyFont="1" applyFill="1" applyBorder="1" applyAlignment="1" applyProtection="1">
      <alignment horizontal="center" vertical="center" wrapText="1"/>
    </xf>
    <xf numFmtId="0" fontId="13" fillId="0" borderId="0" xfId="728" applyFont="1"/>
    <xf numFmtId="0" fontId="12" fillId="0" borderId="0" xfId="728" applyFont="1"/>
    <xf numFmtId="0" fontId="12" fillId="0" borderId="0" xfId="728" applyFont="1" applyAlignment="1">
      <alignment horizontal="center"/>
    </xf>
    <xf numFmtId="0" fontId="12" fillId="0" borderId="0" xfId="728" applyFont="1" applyAlignment="1">
      <alignment horizontal="center" wrapText="1"/>
    </xf>
    <xf numFmtId="0" fontId="13" fillId="0" borderId="0" xfId="728" applyFont="1" applyAlignment="1">
      <alignment horizontal="center"/>
    </xf>
    <xf numFmtId="0" fontId="13" fillId="0" borderId="10" xfId="728" applyFont="1" applyBorder="1" applyAlignment="1">
      <alignment horizontal="center" vertical="center"/>
    </xf>
    <xf numFmtId="0" fontId="13" fillId="0" borderId="10" xfId="728" applyFont="1" applyBorder="1" applyAlignment="1">
      <alignment horizontal="center" vertical="center" wrapText="1"/>
    </xf>
    <xf numFmtId="0" fontId="12" fillId="0" borderId="0" xfId="728" applyFont="1" applyAlignment="1">
      <alignment vertical="center"/>
    </xf>
    <xf numFmtId="0" fontId="12" fillId="0" borderId="10" xfId="728" applyFont="1" applyFill="1" applyBorder="1" applyAlignment="1">
      <alignment horizontal="center"/>
    </xf>
    <xf numFmtId="0" fontId="12" fillId="0" borderId="10" xfId="728" applyFont="1" applyBorder="1" applyAlignment="1">
      <alignment horizontal="left" wrapText="1"/>
    </xf>
    <xf numFmtId="3" fontId="12" fillId="0" borderId="10" xfId="728" applyNumberFormat="1" applyFont="1" applyBorder="1" applyAlignment="1">
      <alignment horizontal="center"/>
    </xf>
    <xf numFmtId="169" fontId="12" fillId="0" borderId="10" xfId="728" applyNumberFormat="1" applyFont="1" applyBorder="1" applyAlignment="1">
      <alignment horizontal="center"/>
    </xf>
    <xf numFmtId="3" fontId="13" fillId="36" borderId="10" xfId="728" applyNumberFormat="1" applyFont="1" applyFill="1" applyBorder="1" applyAlignment="1">
      <alignment horizontal="center"/>
    </xf>
    <xf numFmtId="3" fontId="12" fillId="0" borderId="0" xfId="728" applyNumberFormat="1" applyFont="1"/>
    <xf numFmtId="0" fontId="12" fillId="0" borderId="10" xfId="728" applyFont="1" applyBorder="1" applyAlignment="1">
      <alignment horizontal="justify"/>
    </xf>
    <xf numFmtId="3" fontId="13" fillId="36" borderId="10" xfId="3" applyNumberFormat="1" applyFont="1" applyFill="1" applyBorder="1" applyAlignment="1">
      <alignment horizontal="center"/>
    </xf>
    <xf numFmtId="4" fontId="12" fillId="0" borderId="0" xfId="728" applyNumberFormat="1" applyFont="1"/>
    <xf numFmtId="169" fontId="12" fillId="78" borderId="10" xfId="728" applyNumberFormat="1" applyFont="1" applyFill="1" applyBorder="1" applyAlignment="1">
      <alignment horizontal="center"/>
    </xf>
    <xf numFmtId="0" fontId="13" fillId="79" borderId="10" xfId="728" applyFont="1" applyFill="1" applyBorder="1" applyAlignment="1">
      <alignment horizontal="center"/>
    </xf>
    <xf numFmtId="0" fontId="12" fillId="79" borderId="10" xfId="728" applyFont="1" applyFill="1" applyBorder="1" applyAlignment="1">
      <alignment horizontal="justify"/>
    </xf>
    <xf numFmtId="3" fontId="12" fillId="79" borderId="10" xfId="728" applyNumberFormat="1" applyFont="1" applyFill="1" applyBorder="1" applyAlignment="1">
      <alignment horizontal="center"/>
    </xf>
    <xf numFmtId="169" fontId="12" fillId="79" borderId="10" xfId="728" applyNumberFormat="1" applyFont="1" applyFill="1" applyBorder="1" applyAlignment="1">
      <alignment horizontal="center"/>
    </xf>
    <xf numFmtId="3" fontId="13" fillId="79" borderId="10" xfId="728" applyNumberFormat="1" applyFont="1" applyFill="1" applyBorder="1" applyAlignment="1">
      <alignment horizontal="center"/>
    </xf>
    <xf numFmtId="169" fontId="12" fillId="72" borderId="10" xfId="728" applyNumberFormat="1" applyFont="1" applyFill="1" applyBorder="1" applyAlignment="1">
      <alignment horizontal="center"/>
    </xf>
    <xf numFmtId="0" fontId="12" fillId="79" borderId="10" xfId="728" applyFont="1" applyFill="1" applyBorder="1" applyAlignment="1">
      <alignment horizontal="center"/>
    </xf>
    <xf numFmtId="0" fontId="12" fillId="79" borderId="10" xfId="728" applyFont="1" applyFill="1" applyBorder="1" applyAlignment="1">
      <alignment wrapText="1"/>
    </xf>
    <xf numFmtId="3" fontId="88" fillId="0" borderId="10" xfId="728" applyNumberFormat="1" applyFont="1" applyBorder="1" applyAlignment="1">
      <alignment horizontal="center"/>
    </xf>
    <xf numFmtId="0" fontId="12" fillId="80" borderId="10" xfId="728" applyFont="1" applyFill="1" applyBorder="1" applyAlignment="1">
      <alignment horizontal="center"/>
    </xf>
    <xf numFmtId="0" fontId="12" fillId="80" borderId="10" xfId="728" applyFont="1" applyFill="1" applyBorder="1" applyAlignment="1">
      <alignment horizontal="justify"/>
    </xf>
    <xf numFmtId="3" fontId="88" fillId="80" borderId="10" xfId="728" applyNumberFormat="1" applyFont="1" applyFill="1" applyBorder="1" applyAlignment="1">
      <alignment horizontal="center"/>
    </xf>
    <xf numFmtId="169" fontId="12" fillId="80" borderId="10" xfId="728" applyNumberFormat="1" applyFont="1" applyFill="1" applyBorder="1" applyAlignment="1">
      <alignment horizontal="center"/>
    </xf>
    <xf numFmtId="3" fontId="13" fillId="80" borderId="10" xfId="728" applyNumberFormat="1" applyFont="1" applyFill="1" applyBorder="1" applyAlignment="1">
      <alignment horizontal="center"/>
    </xf>
    <xf numFmtId="0" fontId="12" fillId="0" borderId="10" xfId="728" applyFont="1" applyFill="1" applyBorder="1" applyAlignment="1">
      <alignment horizontal="justify"/>
    </xf>
    <xf numFmtId="3" fontId="12" fillId="0" borderId="10" xfId="728" applyNumberFormat="1" applyFont="1" applyFill="1" applyBorder="1" applyAlignment="1">
      <alignment horizontal="center"/>
    </xf>
    <xf numFmtId="169" fontId="12" fillId="0" borderId="10" xfId="728" applyNumberFormat="1" applyFont="1" applyFill="1" applyBorder="1" applyAlignment="1">
      <alignment horizontal="center"/>
    </xf>
    <xf numFmtId="3" fontId="13" fillId="0" borderId="10" xfId="728" applyNumberFormat="1" applyFont="1" applyFill="1" applyBorder="1" applyAlignment="1">
      <alignment horizontal="center"/>
    </xf>
    <xf numFmtId="0" fontId="12" fillId="0" borderId="0" xfId="728" applyFont="1" applyFill="1"/>
    <xf numFmtId="0" fontId="12" fillId="0" borderId="10" xfId="728" applyFont="1" applyFill="1" applyBorder="1"/>
    <xf numFmtId="0" fontId="13" fillId="0" borderId="10" xfId="728" applyFont="1" applyBorder="1" applyAlignment="1">
      <alignment horizontal="right"/>
    </xf>
    <xf numFmtId="3" fontId="13" fillId="0" borderId="10" xfId="728" applyNumberFormat="1" applyFont="1" applyBorder="1" applyAlignment="1">
      <alignment horizontal="center"/>
    </xf>
    <xf numFmtId="0" fontId="12" fillId="0" borderId="10" xfId="728" applyFont="1" applyBorder="1" applyAlignment="1">
      <alignment horizontal="center"/>
    </xf>
    <xf numFmtId="0" fontId="12" fillId="0" borderId="10" xfId="728" applyFont="1" applyBorder="1" applyAlignment="1">
      <alignment horizontal="center" wrapText="1"/>
    </xf>
    <xf numFmtId="3" fontId="13" fillId="0" borderId="0" xfId="728" applyNumberFormat="1" applyFont="1" applyAlignment="1">
      <alignment horizontal="center"/>
    </xf>
    <xf numFmtId="0" fontId="87" fillId="0" borderId="0" xfId="1" applyFont="1"/>
    <xf numFmtId="167" fontId="9" fillId="0" borderId="10" xfId="2" applyNumberFormat="1" applyFont="1" applyFill="1" applyBorder="1" applyAlignment="1"/>
    <xf numFmtId="166" fontId="9" fillId="0" borderId="10" xfId="2" applyNumberFormat="1" applyFont="1" applyFill="1" applyBorder="1" applyAlignment="1">
      <alignment horizontal="center" wrapText="1"/>
    </xf>
    <xf numFmtId="3" fontId="9" fillId="0" borderId="10" xfId="2" applyNumberFormat="1" applyFont="1" applyFill="1" applyBorder="1" applyAlignment="1">
      <alignment horizontal="right" wrapText="1"/>
    </xf>
    <xf numFmtId="166" fontId="4" fillId="0" borderId="10" xfId="2" applyNumberFormat="1" applyFont="1" applyFill="1" applyBorder="1" applyAlignment="1">
      <alignment horizontal="center" wrapText="1"/>
    </xf>
    <xf numFmtId="166" fontId="8" fillId="0" borderId="10" xfId="2" applyNumberFormat="1" applyFont="1" applyFill="1" applyBorder="1" applyAlignment="1">
      <alignment horizontal="left" wrapText="1"/>
    </xf>
    <xf numFmtId="49" fontId="9" fillId="0" borderId="10" xfId="3" applyNumberFormat="1" applyFont="1" applyFill="1" applyBorder="1" applyAlignment="1">
      <alignment horizontal="center" wrapText="1"/>
    </xf>
    <xf numFmtId="167" fontId="4" fillId="0" borderId="10" xfId="5" applyNumberFormat="1" applyFont="1" applyFill="1" applyBorder="1" applyAlignment="1"/>
    <xf numFmtId="166" fontId="9" fillId="0" borderId="10" xfId="1" applyNumberFormat="1" applyFont="1" applyFill="1" applyBorder="1" applyAlignment="1">
      <alignment horizontal="center" wrapText="1"/>
    </xf>
    <xf numFmtId="167" fontId="9" fillId="0" borderId="10" xfId="1" applyNumberFormat="1" applyFont="1" applyFill="1" applyBorder="1" applyAlignment="1">
      <alignment horizontal="right"/>
    </xf>
    <xf numFmtId="3" fontId="9" fillId="0" borderId="10" xfId="1" applyNumberFormat="1" applyFont="1" applyFill="1" applyBorder="1" applyAlignment="1">
      <alignment horizontal="right" wrapText="1"/>
    </xf>
    <xf numFmtId="0" fontId="5" fillId="0" borderId="0" xfId="1" applyFont="1" applyBorder="1" applyAlignment="1">
      <alignment vertical="center"/>
    </xf>
    <xf numFmtId="0" fontId="4" fillId="0" borderId="0" xfId="1" applyFont="1" applyBorder="1" applyAlignment="1">
      <alignment vertical="center"/>
    </xf>
    <xf numFmtId="167" fontId="4" fillId="0" borderId="10" xfId="1" applyNumberFormat="1" applyFont="1" applyBorder="1" applyAlignment="1"/>
    <xf numFmtId="167" fontId="4" fillId="0" borderId="10" xfId="1" applyNumberFormat="1" applyFont="1" applyFill="1" applyBorder="1" applyAlignment="1"/>
    <xf numFmtId="0" fontId="9" fillId="0" borderId="10" xfId="1" applyNumberFormat="1" applyFont="1" applyFill="1" applyBorder="1" applyAlignment="1" applyProtection="1">
      <alignment wrapText="1"/>
    </xf>
    <xf numFmtId="0" fontId="4" fillId="33" borderId="10" xfId="1" applyFont="1" applyFill="1" applyBorder="1" applyAlignment="1"/>
    <xf numFmtId="0" fontId="6" fillId="75" borderId="10" xfId="2" applyFont="1" applyFill="1" applyBorder="1" applyAlignment="1">
      <alignment horizontal="center" wrapText="1"/>
    </xf>
    <xf numFmtId="0" fontId="7" fillId="75" borderId="10" xfId="1" applyFont="1" applyFill="1" applyBorder="1" applyAlignment="1">
      <alignment horizontal="center" wrapText="1"/>
    </xf>
    <xf numFmtId="0" fontId="8" fillId="0" borderId="10" xfId="1" applyNumberFormat="1" applyFont="1" applyFill="1" applyBorder="1" applyAlignment="1">
      <alignment horizontal="left" wrapText="1"/>
    </xf>
    <xf numFmtId="167" fontId="9" fillId="0" borderId="10" xfId="1" applyNumberFormat="1" applyFont="1" applyBorder="1" applyAlignment="1"/>
    <xf numFmtId="0" fontId="12" fillId="0" borderId="10" xfId="728" applyFont="1" applyBorder="1" applyAlignment="1">
      <alignment horizontal="center" vertical="center" wrapText="1"/>
    </xf>
    <xf numFmtId="0" fontId="12" fillId="0" borderId="10" xfId="728" applyFont="1" applyBorder="1" applyAlignment="1">
      <alignment horizontal="center" vertical="center"/>
    </xf>
    <xf numFmtId="0" fontId="12" fillId="0" borderId="10" xfId="728" applyFont="1" applyBorder="1" applyAlignment="1">
      <alignment vertical="center"/>
    </xf>
    <xf numFmtId="0" fontId="12" fillId="0" borderId="10" xfId="728" applyFont="1" applyBorder="1" applyAlignment="1">
      <alignment vertical="center" wrapText="1"/>
    </xf>
    <xf numFmtId="0" fontId="12" fillId="0" borderId="10" xfId="728" applyFont="1" applyBorder="1"/>
    <xf numFmtId="0" fontId="12" fillId="77" borderId="10" xfId="728" applyFont="1" applyFill="1" applyBorder="1" applyAlignment="1">
      <alignment wrapText="1"/>
    </xf>
    <xf numFmtId="0" fontId="12" fillId="33" borderId="10" xfId="728" applyFont="1" applyFill="1" applyBorder="1"/>
    <xf numFmtId="0" fontId="12" fillId="78" borderId="10" xfId="728" applyFont="1" applyFill="1" applyBorder="1" applyAlignment="1">
      <alignment wrapText="1"/>
    </xf>
    <xf numFmtId="2" fontId="12" fillId="0" borderId="10" xfId="728" applyNumberFormat="1" applyFont="1" applyBorder="1"/>
    <xf numFmtId="0" fontId="12" fillId="79" borderId="10" xfId="728" applyFont="1" applyFill="1" applyBorder="1" applyAlignment="1">
      <alignment horizontal="center" wrapText="1"/>
    </xf>
    <xf numFmtId="0" fontId="12" fillId="79" borderId="10" xfId="728" applyFont="1" applyFill="1" applyBorder="1"/>
    <xf numFmtId="14" fontId="12" fillId="0" borderId="10" xfId="728" applyNumberFormat="1" applyFont="1" applyBorder="1" applyAlignment="1">
      <alignment horizontal="center"/>
    </xf>
    <xf numFmtId="0" fontId="13" fillId="0" borderId="10" xfId="728" applyFont="1" applyBorder="1" applyAlignment="1">
      <alignment horizontal="center"/>
    </xf>
    <xf numFmtId="2" fontId="13" fillId="0" borderId="10" xfId="728" applyNumberFormat="1" applyFont="1" applyBorder="1" applyAlignment="1">
      <alignment horizontal="center"/>
    </xf>
    <xf numFmtId="2" fontId="12" fillId="79" borderId="10" xfId="728" applyNumberFormat="1" applyFont="1" applyFill="1" applyBorder="1" applyAlignment="1">
      <alignment horizontal="center"/>
    </xf>
    <xf numFmtId="0" fontId="12" fillId="80" borderId="10" xfId="728" applyFont="1" applyFill="1" applyBorder="1" applyAlignment="1">
      <alignment horizontal="center" wrapText="1"/>
    </xf>
    <xf numFmtId="0" fontId="13" fillId="80" borderId="10" xfId="728" applyFont="1" applyFill="1" applyBorder="1" applyAlignment="1">
      <alignment horizontal="center"/>
    </xf>
    <xf numFmtId="0" fontId="12" fillId="80" borderId="10" xfId="728" applyFont="1" applyFill="1" applyBorder="1"/>
    <xf numFmtId="0" fontId="12" fillId="0" borderId="10" xfId="728" applyFont="1" applyFill="1" applyBorder="1" applyAlignment="1">
      <alignment horizontal="center" wrapText="1"/>
    </xf>
    <xf numFmtId="0" fontId="13" fillId="0" borderId="10" xfId="728" applyFont="1" applyFill="1" applyBorder="1" applyAlignment="1">
      <alignment horizontal="center"/>
    </xf>
    <xf numFmtId="0" fontId="12" fillId="0" borderId="10" xfId="728" applyFont="1" applyBorder="1" applyAlignment="1">
      <alignment horizontal="right"/>
    </xf>
    <xf numFmtId="0" fontId="13" fillId="33" borderId="10" xfId="728" applyFont="1" applyFill="1" applyBorder="1"/>
    <xf numFmtId="0" fontId="93" fillId="0" borderId="10" xfId="728" applyFont="1" applyBorder="1" applyAlignment="1">
      <alignment wrapText="1"/>
    </xf>
    <xf numFmtId="4" fontId="13" fillId="0" borderId="10" xfId="728" applyNumberFormat="1" applyFont="1" applyBorder="1" applyAlignment="1">
      <alignment horizontal="center"/>
    </xf>
    <xf numFmtId="169" fontId="13" fillId="0" borderId="10" xfId="728" applyNumberFormat="1" applyFont="1" applyBorder="1" applyAlignment="1">
      <alignment horizontal="center"/>
    </xf>
    <xf numFmtId="169" fontId="12" fillId="0" borderId="10" xfId="728" applyNumberFormat="1" applyFont="1" applyBorder="1"/>
    <xf numFmtId="167" fontId="4" fillId="0" borderId="10" xfId="5" applyNumberFormat="1" applyFont="1" applyBorder="1" applyAlignment="1"/>
    <xf numFmtId="167" fontId="70" fillId="0" borderId="10" xfId="5" applyNumberFormat="1" applyFont="1" applyFill="1" applyBorder="1" applyAlignment="1"/>
    <xf numFmtId="167" fontId="4" fillId="35" borderId="10" xfId="1" applyNumberFormat="1" applyFont="1" applyFill="1" applyBorder="1" applyAlignment="1"/>
    <xf numFmtId="167" fontId="9" fillId="0" borderId="10" xfId="5" applyNumberFormat="1" applyFont="1" applyFill="1" applyBorder="1" applyAlignment="1"/>
    <xf numFmtId="167" fontId="9" fillId="0" borderId="10" xfId="1" applyNumberFormat="1" applyFont="1" applyFill="1" applyBorder="1" applyAlignment="1"/>
    <xf numFmtId="0" fontId="68" fillId="0" borderId="10" xfId="1" applyFont="1" applyBorder="1" applyAlignment="1"/>
    <xf numFmtId="0" fontId="89" fillId="35" borderId="10" xfId="1" applyFont="1" applyFill="1" applyBorder="1" applyAlignment="1">
      <alignment wrapText="1"/>
    </xf>
    <xf numFmtId="49" fontId="91" fillId="0" borderId="10" xfId="3" applyNumberFormat="1" applyFont="1" applyBorder="1" applyAlignment="1">
      <alignment horizontal="center" wrapText="1"/>
    </xf>
    <xf numFmtId="167" fontId="4" fillId="0" borderId="22" xfId="1" applyNumberFormat="1" applyFont="1" applyBorder="1"/>
    <xf numFmtId="0" fontId="4" fillId="0" borderId="23" xfId="1" applyFont="1" applyBorder="1"/>
    <xf numFmtId="167" fontId="4" fillId="0" borderId="23" xfId="1" applyNumberFormat="1" applyFont="1" applyBorder="1"/>
    <xf numFmtId="167" fontId="91" fillId="0" borderId="10" xfId="1" applyNumberFormat="1" applyFont="1" applyBorder="1"/>
    <xf numFmtId="167" fontId="91" fillId="33" borderId="10" xfId="1" applyNumberFormat="1" applyFont="1" applyFill="1" applyBorder="1"/>
    <xf numFmtId="0" fontId="4" fillId="71" borderId="0" xfId="1" applyFont="1" applyFill="1"/>
    <xf numFmtId="49" fontId="91" fillId="71" borderId="10" xfId="3" applyNumberFormat="1" applyFont="1" applyFill="1" applyBorder="1" applyAlignment="1">
      <alignment horizontal="center" wrapText="1"/>
    </xf>
    <xf numFmtId="167" fontId="91" fillId="71" borderId="10" xfId="1" applyNumberFormat="1" applyFont="1" applyFill="1" applyBorder="1"/>
    <xf numFmtId="167" fontId="4" fillId="71" borderId="10" xfId="1" applyNumberFormat="1" applyFont="1" applyFill="1" applyBorder="1"/>
    <xf numFmtId="0" fontId="4" fillId="71" borderId="23" xfId="1" applyFont="1" applyFill="1" applyBorder="1"/>
    <xf numFmtId="167" fontId="4" fillId="71" borderId="22" xfId="1" applyNumberFormat="1" applyFont="1" applyFill="1" applyBorder="1"/>
    <xf numFmtId="167" fontId="9" fillId="71" borderId="10" xfId="1" applyNumberFormat="1" applyFont="1" applyFill="1" applyBorder="1"/>
    <xf numFmtId="49" fontId="91" fillId="71" borderId="11" xfId="3" applyNumberFormat="1" applyFont="1" applyFill="1" applyBorder="1" applyAlignment="1">
      <alignment horizontal="center" wrapText="1"/>
    </xf>
    <xf numFmtId="167" fontId="91" fillId="71" borderId="11" xfId="1" applyNumberFormat="1" applyFont="1" applyFill="1" applyBorder="1"/>
    <xf numFmtId="167" fontId="4" fillId="71" borderId="11" xfId="1" applyNumberFormat="1" applyFont="1" applyFill="1" applyBorder="1"/>
    <xf numFmtId="167" fontId="4" fillId="71" borderId="25" xfId="1" applyNumberFormat="1" applyFont="1" applyFill="1" applyBorder="1"/>
    <xf numFmtId="167" fontId="4" fillId="71" borderId="26" xfId="1" applyNumberFormat="1" applyFont="1" applyFill="1" applyBorder="1"/>
    <xf numFmtId="167" fontId="4" fillId="71" borderId="23" xfId="1" applyNumberFormat="1" applyFont="1" applyFill="1" applyBorder="1"/>
    <xf numFmtId="49" fontId="9" fillId="78" borderId="10" xfId="3" applyNumberFormat="1" applyFont="1" applyFill="1" applyBorder="1" applyAlignment="1">
      <alignment horizontal="center" wrapText="1"/>
    </xf>
    <xf numFmtId="49" fontId="91" fillId="78" borderId="10" xfId="3" applyNumberFormat="1" applyFont="1" applyFill="1" applyBorder="1" applyAlignment="1">
      <alignment horizontal="center" wrapText="1"/>
    </xf>
    <xf numFmtId="167" fontId="91" fillId="0" borderId="27" xfId="1" applyNumberFormat="1" applyFont="1" applyBorder="1"/>
    <xf numFmtId="3" fontId="9" fillId="33" borderId="10" xfId="2" applyNumberFormat="1" applyFont="1" applyFill="1" applyBorder="1" applyAlignment="1">
      <alignment horizontal="right" wrapText="1"/>
    </xf>
    <xf numFmtId="167" fontId="9" fillId="33" borderId="10" xfId="1" applyNumberFormat="1" applyFont="1" applyFill="1" applyBorder="1" applyAlignment="1"/>
    <xf numFmtId="167" fontId="9" fillId="33" borderId="10" xfId="5" applyNumberFormat="1" applyFont="1" applyFill="1" applyBorder="1" applyAlignment="1"/>
    <xf numFmtId="49" fontId="9" fillId="33" borderId="10" xfId="3" applyNumberFormat="1" applyFont="1" applyFill="1" applyBorder="1" applyAlignment="1">
      <alignment horizontal="center" wrapText="1"/>
    </xf>
    <xf numFmtId="167" fontId="87" fillId="34" borderId="10" xfId="2" applyNumberFormat="1" applyFont="1" applyFill="1" applyBorder="1" applyAlignment="1">
      <alignment wrapText="1"/>
    </xf>
    <xf numFmtId="0" fontId="70" fillId="0" borderId="10" xfId="1" applyFont="1" applyBorder="1" applyAlignment="1"/>
    <xf numFmtId="0" fontId="70" fillId="0" borderId="10" xfId="1360" applyFont="1" applyFill="1" applyBorder="1" applyAlignment="1">
      <alignment vertical="center" wrapText="1"/>
    </xf>
    <xf numFmtId="0" fontId="70" fillId="0" borderId="10" xfId="1360" applyFont="1" applyFill="1" applyBorder="1" applyAlignment="1">
      <alignment horizontal="left" wrapText="1"/>
    </xf>
    <xf numFmtId="0" fontId="70" fillId="0" borderId="10" xfId="5" applyFont="1" applyFill="1" applyBorder="1" applyAlignment="1">
      <alignment wrapText="1"/>
    </xf>
    <xf numFmtId="0" fontId="70" fillId="0" borderId="10" xfId="5" applyFont="1" applyFill="1" applyBorder="1" applyAlignment="1">
      <alignment vertical="center" wrapText="1"/>
    </xf>
    <xf numFmtId="0" fontId="70" fillId="74" borderId="10" xfId="1360" applyFont="1" applyFill="1" applyBorder="1" applyAlignment="1">
      <alignment vertical="center" wrapText="1"/>
    </xf>
    <xf numFmtId="0" fontId="70" fillId="35" borderId="10" xfId="4" applyFont="1" applyFill="1" applyBorder="1" applyAlignment="1">
      <alignment horizontal="left" wrapText="1"/>
    </xf>
    <xf numFmtId="0" fontId="70" fillId="35" borderId="10" xfId="1" quotePrefix="1" applyFont="1" applyFill="1" applyBorder="1" applyAlignment="1">
      <alignment wrapText="1"/>
    </xf>
    <xf numFmtId="0" fontId="94" fillId="0" borderId="0" xfId="6" applyFont="1"/>
    <xf numFmtId="167" fontId="4" fillId="74" borderId="10" xfId="2" applyNumberFormat="1" applyFont="1" applyFill="1" applyBorder="1" applyAlignment="1">
      <alignment horizontal="right" wrapText="1"/>
    </xf>
    <xf numFmtId="0" fontId="9" fillId="33" borderId="10" xfId="1" applyFont="1" applyFill="1" applyBorder="1" applyAlignment="1">
      <alignment wrapText="1"/>
    </xf>
    <xf numFmtId="0" fontId="9" fillId="33" borderId="10" xfId="1" applyFont="1" applyFill="1" applyBorder="1"/>
    <xf numFmtId="167" fontId="5" fillId="0" borderId="0" xfId="1" applyNumberFormat="1" applyFont="1" applyAlignment="1"/>
    <xf numFmtId="167" fontId="7" fillId="71" borderId="10" xfId="1" applyNumberFormat="1" applyFont="1" applyFill="1" applyBorder="1" applyAlignment="1">
      <alignment horizontal="center" vertical="center" wrapText="1"/>
    </xf>
    <xf numFmtId="167" fontId="7" fillId="75" borderId="10" xfId="1" applyNumberFormat="1" applyFont="1" applyFill="1" applyBorder="1" applyAlignment="1">
      <alignment horizontal="center" wrapText="1"/>
    </xf>
    <xf numFmtId="0" fontId="4" fillId="0" borderId="10" xfId="5" applyFont="1" applyBorder="1" applyAlignment="1">
      <alignment horizontal="left" wrapText="1"/>
    </xf>
    <xf numFmtId="0" fontId="4" fillId="35" borderId="10" xfId="1" applyFont="1" applyFill="1" applyBorder="1" applyAlignment="1">
      <alignment wrapText="1"/>
    </xf>
    <xf numFmtId="0" fontId="4" fillId="35" borderId="10" xfId="4" applyFont="1" applyFill="1" applyBorder="1" applyAlignment="1">
      <alignment horizontal="left" wrapText="1"/>
    </xf>
    <xf numFmtId="167" fontId="4" fillId="0" borderId="10" xfId="1" applyNumberFormat="1" applyFont="1" applyBorder="1"/>
    <xf numFmtId="167" fontId="4" fillId="0" borderId="10" xfId="2" applyNumberFormat="1" applyFont="1" applyBorder="1" applyAlignment="1"/>
    <xf numFmtId="3" fontId="4" fillId="0" borderId="10" xfId="2" applyNumberFormat="1" applyFont="1" applyBorder="1" applyAlignment="1">
      <alignment horizontal="right" wrapText="1"/>
    </xf>
    <xf numFmtId="0" fontId="4" fillId="0" borderId="10" xfId="4" applyFont="1" applyBorder="1" applyAlignment="1">
      <alignment horizontal="left" wrapText="1"/>
    </xf>
    <xf numFmtId="0" fontId="4" fillId="0" borderId="10" xfId="4" applyFont="1" applyBorder="1" applyAlignment="1">
      <alignment horizontal="left" wrapText="1"/>
    </xf>
    <xf numFmtId="0" fontId="4" fillId="0" borderId="10" xfId="4" applyFont="1" applyBorder="1" applyAlignment="1">
      <alignment horizontal="left" wrapText="1"/>
    </xf>
    <xf numFmtId="0" fontId="4" fillId="0" borderId="10" xfId="5" applyFont="1" applyBorder="1" applyAlignment="1">
      <alignment wrapText="1"/>
    </xf>
    <xf numFmtId="0" fontId="4" fillId="0" borderId="10" xfId="1" applyFont="1" applyBorder="1"/>
    <xf numFmtId="0" fontId="4" fillId="0" borderId="0" xfId="1" applyFont="1"/>
    <xf numFmtId="0" fontId="4" fillId="71" borderId="0" xfId="1" applyFont="1" applyFill="1"/>
    <xf numFmtId="166" fontId="9" fillId="0" borderId="10" xfId="1" applyNumberFormat="1" applyFont="1" applyBorder="1" applyAlignment="1">
      <alignment horizontal="center" wrapText="1"/>
    </xf>
    <xf numFmtId="0" fontId="4" fillId="0" borderId="10" xfId="4" applyFont="1" applyBorder="1" applyAlignment="1">
      <alignment horizontal="left" wrapText="1"/>
    </xf>
    <xf numFmtId="3" fontId="4" fillId="0" borderId="10" xfId="1" applyNumberFormat="1" applyFont="1" applyBorder="1" applyAlignment="1">
      <alignment horizontal="right" wrapText="1"/>
    </xf>
    <xf numFmtId="167" fontId="4" fillId="0" borderId="10" xfId="5" applyNumberFormat="1" applyFont="1" applyBorder="1" applyAlignment="1"/>
    <xf numFmtId="3" fontId="4" fillId="0" borderId="10" xfId="1" applyNumberFormat="1" applyFont="1" applyBorder="1" applyAlignment="1">
      <alignment horizontal="right" wrapText="1"/>
    </xf>
    <xf numFmtId="0" fontId="4" fillId="0" borderId="10" xfId="5" applyFont="1" applyBorder="1" applyAlignment="1">
      <alignment horizontal="left" wrapText="1"/>
    </xf>
    <xf numFmtId="0" fontId="70" fillId="0" borderId="10" xfId="1" applyFont="1" applyBorder="1" applyAlignment="1">
      <alignment horizontal="left" wrapText="1"/>
    </xf>
    <xf numFmtId="0" fontId="70" fillId="0" borderId="10" xfId="2094" applyFont="1" applyBorder="1" applyAlignment="1">
      <alignment horizontal="left" wrapText="1"/>
    </xf>
    <xf numFmtId="0" fontId="70" fillId="0" borderId="10" xfId="2096" applyFont="1" applyBorder="1" applyAlignment="1">
      <alignment horizontal="left" wrapText="1"/>
    </xf>
    <xf numFmtId="0" fontId="70" fillId="0" borderId="10" xfId="1" applyFont="1" applyBorder="1" applyAlignment="1">
      <alignment vertical="center" wrapText="1"/>
    </xf>
    <xf numFmtId="0" fontId="9" fillId="0" borderId="10" xfId="7" applyNumberFormat="1" applyFont="1" applyFill="1" applyBorder="1" applyAlignment="1">
      <alignment horizontal="right" wrapText="1"/>
    </xf>
    <xf numFmtId="0" fontId="9" fillId="0" borderId="10" xfId="884" applyNumberFormat="1" applyFont="1" applyFill="1" applyBorder="1" applyAlignment="1">
      <alignment horizontal="right" wrapText="1"/>
    </xf>
    <xf numFmtId="0" fontId="9" fillId="0" borderId="10" xfId="802" applyNumberFormat="1" applyFont="1" applyFill="1" applyBorder="1" applyAlignment="1">
      <alignment horizontal="right" wrapText="1"/>
    </xf>
    <xf numFmtId="0" fontId="8" fillId="0" borderId="10" xfId="1" applyNumberFormat="1" applyFont="1" applyFill="1" applyBorder="1" applyAlignment="1">
      <alignment horizontal="left" vertical="center" wrapText="1" indent="3"/>
    </xf>
    <xf numFmtId="0" fontId="4" fillId="0" borderId="0" xfId="3" applyFont="1"/>
    <xf numFmtId="0" fontId="4" fillId="71" borderId="10" xfId="1955" applyNumberFormat="1" applyFont="1" applyFill="1" applyBorder="1" applyAlignment="1" applyProtection="1">
      <alignment horizontal="center" vertical="center" wrapText="1"/>
    </xf>
    <xf numFmtId="0" fontId="4" fillId="77" borderId="10" xfId="3" applyNumberFormat="1" applyFont="1" applyFill="1" applyBorder="1" applyAlignment="1" applyProtection="1">
      <alignment horizontal="left" vertical="top" wrapText="1"/>
    </xf>
    <xf numFmtId="0" fontId="4" fillId="77" borderId="10" xfId="3" applyNumberFormat="1" applyFont="1" applyFill="1" applyBorder="1" applyAlignment="1" applyProtection="1">
      <alignment horizontal="right" vertical="top" wrapText="1"/>
    </xf>
    <xf numFmtId="2" fontId="4" fillId="77" borderId="10" xfId="3" applyNumberFormat="1" applyFont="1" applyFill="1" applyBorder="1" applyAlignment="1" applyProtection="1">
      <alignment horizontal="left" vertical="top" wrapText="1"/>
    </xf>
    <xf numFmtId="0" fontId="9" fillId="77" borderId="10" xfId="3" applyNumberFormat="1" applyFont="1" applyFill="1" applyBorder="1" applyAlignment="1" applyProtection="1">
      <alignment horizontal="left" vertical="top" wrapText="1"/>
    </xf>
    <xf numFmtId="0" fontId="9" fillId="77" borderId="10" xfId="3" applyNumberFormat="1" applyFont="1" applyFill="1" applyBorder="1" applyAlignment="1" applyProtection="1">
      <alignment horizontal="right" vertical="top" wrapText="1"/>
    </xf>
    <xf numFmtId="2" fontId="9" fillId="77" borderId="10" xfId="3" applyNumberFormat="1" applyFont="1" applyFill="1" applyBorder="1" applyAlignment="1" applyProtection="1">
      <alignment horizontal="left" vertical="top" wrapText="1"/>
    </xf>
    <xf numFmtId="0" fontId="4" fillId="79" borderId="10" xfId="3" applyNumberFormat="1" applyFont="1" applyFill="1" applyBorder="1" applyAlignment="1" applyProtection="1">
      <alignment horizontal="left" vertical="center" wrapText="1"/>
    </xf>
    <xf numFmtId="0" fontId="4" fillId="79" borderId="10" xfId="3" applyNumberFormat="1" applyFont="1" applyFill="1" applyBorder="1" applyAlignment="1" applyProtection="1">
      <alignment horizontal="left" vertical="top" wrapText="1"/>
    </xf>
    <xf numFmtId="2" fontId="4" fillId="79" borderId="10" xfId="3" applyNumberFormat="1" applyFont="1" applyFill="1" applyBorder="1" applyAlignment="1" applyProtection="1">
      <alignment horizontal="left" vertical="top" wrapText="1"/>
    </xf>
    <xf numFmtId="0" fontId="4" fillId="79" borderId="10" xfId="3" applyNumberFormat="1" applyFont="1" applyFill="1" applyBorder="1" applyAlignment="1" applyProtection="1">
      <alignment horizontal="left" wrapText="1"/>
    </xf>
    <xf numFmtId="0" fontId="9" fillId="79" borderId="10" xfId="3" applyNumberFormat="1" applyFont="1" applyFill="1" applyBorder="1" applyAlignment="1" applyProtection="1">
      <alignment horizontal="right" vertical="top" wrapText="1"/>
    </xf>
    <xf numFmtId="0" fontId="9" fillId="79" borderId="10" xfId="3" applyNumberFormat="1" applyFont="1" applyFill="1" applyBorder="1" applyAlignment="1" applyProtection="1">
      <alignment horizontal="left" vertical="top" wrapText="1"/>
    </xf>
    <xf numFmtId="2" fontId="9" fillId="79" borderId="10" xfId="3" applyNumberFormat="1" applyFont="1" applyFill="1" applyBorder="1" applyAlignment="1" applyProtection="1">
      <alignment horizontal="left" vertical="top" wrapText="1"/>
    </xf>
    <xf numFmtId="0" fontId="4" fillId="76" borderId="10" xfId="3" applyNumberFormat="1" applyFont="1" applyFill="1" applyBorder="1" applyAlignment="1" applyProtection="1">
      <alignment horizontal="left" vertical="center" wrapText="1"/>
    </xf>
    <xf numFmtId="0" fontId="4" fillId="76" borderId="10" xfId="3" applyNumberFormat="1" applyFont="1" applyFill="1" applyBorder="1" applyAlignment="1" applyProtection="1">
      <alignment horizontal="left" vertical="top" wrapText="1"/>
    </xf>
    <xf numFmtId="2" fontId="4" fillId="76" borderId="10" xfId="3" applyNumberFormat="1" applyFont="1" applyFill="1" applyBorder="1" applyAlignment="1" applyProtection="1">
      <alignment horizontal="left" vertical="top" wrapText="1"/>
    </xf>
    <xf numFmtId="0" fontId="9" fillId="76" borderId="10" xfId="3" applyNumberFormat="1" applyFont="1" applyFill="1" applyBorder="1" applyAlignment="1" applyProtection="1">
      <alignment horizontal="right" vertical="top" wrapText="1"/>
    </xf>
    <xf numFmtId="0" fontId="9" fillId="76" borderId="10" xfId="3" applyNumberFormat="1" applyFont="1" applyFill="1" applyBorder="1" applyAlignment="1" applyProtection="1">
      <alignment horizontal="left" vertical="top" wrapText="1"/>
    </xf>
    <xf numFmtId="0" fontId="4" fillId="93" borderId="10" xfId="3" applyNumberFormat="1" applyFont="1" applyFill="1" applyBorder="1" applyAlignment="1" applyProtection="1">
      <alignment horizontal="left" vertical="center" wrapText="1"/>
    </xf>
    <xf numFmtId="0" fontId="4" fillId="93" borderId="10" xfId="3" applyNumberFormat="1" applyFont="1" applyFill="1" applyBorder="1" applyAlignment="1" applyProtection="1">
      <alignment horizontal="left" vertical="top" wrapText="1"/>
    </xf>
    <xf numFmtId="2" fontId="4" fillId="93" borderId="10" xfId="3" applyNumberFormat="1" applyFont="1" applyFill="1" applyBorder="1" applyAlignment="1" applyProtection="1">
      <alignment horizontal="left" vertical="top" wrapText="1"/>
    </xf>
    <xf numFmtId="0" fontId="9" fillId="93" borderId="10" xfId="3" applyNumberFormat="1" applyFont="1" applyFill="1" applyBorder="1" applyAlignment="1" applyProtection="1">
      <alignment horizontal="right" vertical="top" wrapText="1"/>
    </xf>
    <xf numFmtId="0" fontId="9" fillId="93" borderId="10" xfId="3" applyNumberFormat="1" applyFont="1" applyFill="1" applyBorder="1" applyAlignment="1" applyProtection="1">
      <alignment horizontal="left" vertical="top" wrapText="1"/>
    </xf>
    <xf numFmtId="0" fontId="4" fillId="36" borderId="10" xfId="3" applyNumberFormat="1" applyFont="1" applyFill="1" applyBorder="1" applyAlignment="1" applyProtection="1">
      <alignment horizontal="left" vertical="center" wrapText="1"/>
    </xf>
    <xf numFmtId="0" fontId="4" fillId="36" borderId="10" xfId="3" applyNumberFormat="1" applyFont="1" applyFill="1" applyBorder="1" applyAlignment="1" applyProtection="1">
      <alignment horizontal="left" vertical="top" wrapText="1"/>
    </xf>
    <xf numFmtId="2" fontId="4" fillId="36" borderId="10" xfId="3" applyNumberFormat="1" applyFont="1" applyFill="1" applyBorder="1" applyAlignment="1" applyProtection="1">
      <alignment horizontal="left" vertical="top" wrapText="1"/>
    </xf>
    <xf numFmtId="0" fontId="9" fillId="36" borderId="10" xfId="3" applyNumberFormat="1" applyFont="1" applyFill="1" applyBorder="1" applyAlignment="1" applyProtection="1">
      <alignment horizontal="right" vertical="top" wrapText="1"/>
    </xf>
    <xf numFmtId="0" fontId="9" fillId="36" borderId="10" xfId="3" applyNumberFormat="1" applyFont="1" applyFill="1" applyBorder="1" applyAlignment="1" applyProtection="1">
      <alignment horizontal="left" vertical="top" wrapText="1"/>
    </xf>
    <xf numFmtId="0" fontId="4" fillId="94" borderId="10" xfId="3" applyNumberFormat="1" applyFont="1" applyFill="1" applyBorder="1" applyAlignment="1" applyProtection="1">
      <alignment horizontal="left" vertical="center" wrapText="1"/>
    </xf>
    <xf numFmtId="0" fontId="4" fillId="94" borderId="10" xfId="3" applyNumberFormat="1" applyFont="1" applyFill="1" applyBorder="1" applyAlignment="1" applyProtection="1">
      <alignment horizontal="left" vertical="top" wrapText="1"/>
    </xf>
    <xf numFmtId="2" fontId="4" fillId="94" borderId="10" xfId="3" applyNumberFormat="1" applyFont="1" applyFill="1" applyBorder="1" applyAlignment="1" applyProtection="1">
      <alignment horizontal="left" vertical="top" wrapText="1"/>
    </xf>
    <xf numFmtId="0" fontId="9" fillId="94" borderId="10" xfId="3" applyNumberFormat="1" applyFont="1" applyFill="1" applyBorder="1" applyAlignment="1" applyProtection="1">
      <alignment horizontal="right" vertical="top" wrapText="1"/>
    </xf>
    <xf numFmtId="0" fontId="9" fillId="94" borderId="10" xfId="3" applyNumberFormat="1" applyFont="1" applyFill="1" applyBorder="1" applyAlignment="1" applyProtection="1">
      <alignment horizontal="left" vertical="top" wrapText="1"/>
    </xf>
    <xf numFmtId="0" fontId="9" fillId="0" borderId="10" xfId="1955" applyNumberFormat="1" applyFont="1" applyFill="1" applyBorder="1" applyAlignment="1" applyProtection="1">
      <alignment horizontal="right" wrapText="1"/>
    </xf>
    <xf numFmtId="167" fontId="4" fillId="0" borderId="22" xfId="1" applyNumberFormat="1" applyFont="1" applyFill="1" applyBorder="1"/>
    <xf numFmtId="0" fontId="4" fillId="0" borderId="0" xfId="1" applyFont="1" applyFill="1"/>
    <xf numFmtId="49" fontId="91" fillId="0" borderId="10" xfId="3" applyNumberFormat="1" applyFont="1" applyFill="1" applyBorder="1" applyAlignment="1">
      <alignment horizontal="center" wrapText="1"/>
    </xf>
    <xf numFmtId="167" fontId="91" fillId="0" borderId="10" xfId="1" applyNumberFormat="1" applyFont="1" applyFill="1" applyBorder="1"/>
    <xf numFmtId="167" fontId="4" fillId="0" borderId="23" xfId="1" applyNumberFormat="1" applyFont="1" applyFill="1" applyBorder="1"/>
    <xf numFmtId="167" fontId="9" fillId="0" borderId="10" xfId="1" applyNumberFormat="1" applyFont="1" applyFill="1" applyBorder="1"/>
    <xf numFmtId="167" fontId="8" fillId="0" borderId="10" xfId="1" applyNumberFormat="1" applyFont="1" applyFill="1" applyBorder="1"/>
    <xf numFmtId="0" fontId="4" fillId="0" borderId="10" xfId="1" applyFont="1" applyFill="1" applyBorder="1"/>
    <xf numFmtId="0" fontId="4" fillId="0" borderId="23" xfId="1" applyFont="1" applyFill="1" applyBorder="1"/>
    <xf numFmtId="0" fontId="12" fillId="0" borderId="21" xfId="6" applyFont="1" applyBorder="1" applyAlignment="1">
      <alignment horizontal="center"/>
    </xf>
    <xf numFmtId="4" fontId="13" fillId="36" borderId="21" xfId="6" applyNumberFormat="1" applyFont="1" applyFill="1" applyBorder="1"/>
    <xf numFmtId="0" fontId="12" fillId="0" borderId="21" xfId="6" applyFont="1" applyBorder="1"/>
    <xf numFmtId="0" fontId="4" fillId="36" borderId="10" xfId="3" applyNumberFormat="1" applyFont="1" applyFill="1" applyBorder="1" applyAlignment="1" applyProtection="1">
      <alignment horizontal="left" wrapText="1"/>
    </xf>
    <xf numFmtId="2" fontId="4" fillId="36" borderId="10" xfId="3" applyNumberFormat="1" applyFont="1" applyFill="1" applyBorder="1" applyAlignment="1" applyProtection="1">
      <alignment horizontal="left" wrapText="1"/>
    </xf>
    <xf numFmtId="0" fontId="4" fillId="94" borderId="10" xfId="3" applyNumberFormat="1" applyFont="1" applyFill="1" applyBorder="1" applyAlignment="1" applyProtection="1">
      <alignment horizontal="left" wrapText="1"/>
    </xf>
    <xf numFmtId="2" fontId="4" fillId="94" borderId="10" xfId="3" applyNumberFormat="1" applyFont="1" applyFill="1" applyBorder="1" applyAlignment="1" applyProtection="1">
      <alignment horizontal="left" wrapText="1"/>
    </xf>
    <xf numFmtId="0" fontId="4" fillId="93" borderId="10" xfId="3" applyNumberFormat="1" applyFont="1" applyFill="1" applyBorder="1" applyAlignment="1" applyProtection="1">
      <alignment horizontal="left" wrapText="1"/>
    </xf>
    <xf numFmtId="169" fontId="4" fillId="0" borderId="0" xfId="3" applyNumberFormat="1" applyFont="1"/>
    <xf numFmtId="167" fontId="4" fillId="79" borderId="10" xfId="3" applyNumberFormat="1" applyFont="1" applyFill="1" applyBorder="1" applyAlignment="1" applyProtection="1"/>
    <xf numFmtId="167" fontId="9" fillId="79" borderId="10" xfId="3" applyNumberFormat="1" applyFont="1" applyFill="1" applyBorder="1" applyAlignment="1" applyProtection="1"/>
    <xf numFmtId="167" fontId="4" fillId="76" borderId="10" xfId="3" applyNumberFormat="1" applyFont="1" applyFill="1" applyBorder="1" applyAlignment="1" applyProtection="1"/>
    <xf numFmtId="167" fontId="9" fillId="76" borderId="10" xfId="3" applyNumberFormat="1" applyFont="1" applyFill="1" applyBorder="1" applyAlignment="1" applyProtection="1"/>
    <xf numFmtId="167" fontId="4" fillId="93" borderId="10" xfId="3" applyNumberFormat="1" applyFont="1" applyFill="1" applyBorder="1" applyAlignment="1" applyProtection="1"/>
    <xf numFmtId="167" fontId="9" fillId="93" borderId="10" xfId="3" applyNumberFormat="1" applyFont="1" applyFill="1" applyBorder="1" applyAlignment="1" applyProtection="1"/>
    <xf numFmtId="167" fontId="4" fillId="36" borderId="10" xfId="3" applyNumberFormat="1" applyFont="1" applyFill="1" applyBorder="1" applyAlignment="1" applyProtection="1"/>
    <xf numFmtId="167" fontId="9" fillId="36" borderId="10" xfId="3" applyNumberFormat="1" applyFont="1" applyFill="1" applyBorder="1" applyAlignment="1" applyProtection="1"/>
    <xf numFmtId="167" fontId="4" fillId="94" borderId="10" xfId="3" applyNumberFormat="1" applyFont="1" applyFill="1" applyBorder="1" applyAlignment="1" applyProtection="1"/>
    <xf numFmtId="167" fontId="4" fillId="0" borderId="10" xfId="3" applyNumberFormat="1" applyFont="1" applyFill="1" applyBorder="1" applyAlignment="1" applyProtection="1"/>
    <xf numFmtId="167" fontId="9" fillId="94" borderId="10" xfId="3" applyNumberFormat="1" applyFont="1" applyFill="1" applyBorder="1" applyAlignment="1" applyProtection="1"/>
    <xf numFmtId="167" fontId="9" fillId="0" borderId="10" xfId="3" applyNumberFormat="1" applyFont="1" applyFill="1" applyBorder="1" applyAlignment="1" applyProtection="1"/>
    <xf numFmtId="0" fontId="70" fillId="0" borderId="10" xfId="1" applyFont="1" applyBorder="1"/>
    <xf numFmtId="0" fontId="4" fillId="0" borderId="10" xfId="4" applyFont="1" applyFill="1" applyBorder="1" applyAlignment="1">
      <alignment horizontal="left" wrapText="1"/>
    </xf>
    <xf numFmtId="0" fontId="7" fillId="0" borderId="0" xfId="1" applyFont="1"/>
    <xf numFmtId="49" fontId="4" fillId="0" borderId="10" xfId="1008" applyNumberFormat="1" applyFont="1" applyFill="1" applyBorder="1" applyAlignment="1" applyProtection="1">
      <alignment horizontal="left" wrapText="1"/>
      <protection locked="0"/>
    </xf>
    <xf numFmtId="0" fontId="4" fillId="0" borderId="10" xfId="2094" applyFont="1" applyBorder="1" applyAlignment="1">
      <alignment horizontal="left" vertical="center" wrapText="1"/>
    </xf>
    <xf numFmtId="0" fontId="4" fillId="0" borderId="10" xfId="2095" applyFont="1" applyBorder="1" applyAlignment="1">
      <alignment horizontal="left" vertical="center" wrapText="1"/>
    </xf>
    <xf numFmtId="0" fontId="4" fillId="35" borderId="10" xfId="1360" applyFont="1" applyFill="1" applyBorder="1" applyAlignment="1">
      <alignment vertical="center" wrapText="1"/>
    </xf>
    <xf numFmtId="0" fontId="4" fillId="0" borderId="10" xfId="1360" applyFont="1" applyBorder="1" applyAlignment="1">
      <alignment vertical="center" wrapText="1"/>
    </xf>
    <xf numFmtId="0" fontId="70" fillId="0" borderId="10" xfId="1360" applyFont="1" applyBorder="1" applyAlignment="1">
      <alignment vertical="center" wrapText="1"/>
    </xf>
    <xf numFmtId="0" fontId="4" fillId="0" borderId="10" xfId="1360" applyFont="1" applyBorder="1" applyAlignment="1">
      <alignment horizontal="left" vertical="center" wrapText="1"/>
    </xf>
    <xf numFmtId="0" fontId="4" fillId="74" borderId="10" xfId="1360" applyFont="1" applyFill="1" applyBorder="1" applyAlignment="1">
      <alignment vertical="center" wrapText="1"/>
    </xf>
    <xf numFmtId="0" fontId="4" fillId="0" borderId="10" xfId="1360" applyFont="1" applyFill="1" applyBorder="1" applyAlignment="1">
      <alignment horizontal="left" wrapText="1"/>
    </xf>
    <xf numFmtId="0" fontId="4" fillId="74" borderId="10" xfId="1360" applyFont="1" applyFill="1" applyBorder="1" applyAlignment="1">
      <alignment horizontal="left" wrapText="1"/>
    </xf>
    <xf numFmtId="0" fontId="4" fillId="0" borderId="10" xfId="1360" applyFont="1" applyFill="1" applyBorder="1" applyAlignment="1">
      <alignment vertical="center" wrapText="1"/>
    </xf>
    <xf numFmtId="167" fontId="4" fillId="0" borderId="10" xfId="2" applyNumberFormat="1" applyFont="1" applyFill="1" applyBorder="1" applyAlignment="1">
      <alignment horizontal="left" wrapText="1"/>
    </xf>
    <xf numFmtId="0" fontId="4" fillId="74" borderId="10" xfId="1360" applyFont="1" applyFill="1" applyBorder="1" applyAlignment="1">
      <alignment wrapText="1"/>
    </xf>
    <xf numFmtId="0" fontId="4" fillId="0" borderId="10" xfId="2" applyFont="1" applyFill="1" applyBorder="1" applyAlignment="1">
      <alignment wrapText="1"/>
    </xf>
    <xf numFmtId="0" fontId="4" fillId="74" borderId="10" xfId="5" applyFont="1" applyFill="1" applyBorder="1" applyAlignment="1">
      <alignment vertical="center" wrapText="1"/>
    </xf>
    <xf numFmtId="167" fontId="9" fillId="0" borderId="10" xfId="2" applyNumberFormat="1" applyFont="1" applyFill="1" applyBorder="1" applyAlignment="1">
      <alignment wrapText="1"/>
    </xf>
    <xf numFmtId="167" fontId="4" fillId="35" borderId="10" xfId="1" applyNumberFormat="1" applyFont="1" applyFill="1" applyBorder="1" applyAlignment="1"/>
    <xf numFmtId="167" fontId="12" fillId="35" borderId="10" xfId="1" applyNumberFormat="1" applyFont="1" applyFill="1" applyBorder="1" applyAlignment="1"/>
    <xf numFmtId="0" fontId="70" fillId="0" borderId="10" xfId="1" applyFont="1" applyBorder="1" applyAlignment="1">
      <alignment wrapText="1"/>
    </xf>
    <xf numFmtId="0" fontId="4" fillId="0" borderId="10" xfId="1" applyFont="1" applyBorder="1" applyAlignment="1">
      <alignment wrapText="1"/>
    </xf>
    <xf numFmtId="0" fontId="4" fillId="0" borderId="10" xfId="4" applyFont="1" applyBorder="1" applyAlignment="1">
      <alignment horizontal="left" wrapText="1"/>
    </xf>
    <xf numFmtId="0" fontId="70" fillId="0" borderId="10" xfId="4" applyFont="1" applyBorder="1" applyAlignment="1">
      <alignment horizontal="left" wrapText="1"/>
    </xf>
    <xf numFmtId="0" fontId="70" fillId="0" borderId="10" xfId="4" applyFont="1" applyBorder="1" applyAlignment="1">
      <alignment wrapText="1"/>
    </xf>
    <xf numFmtId="0" fontId="4" fillId="0" borderId="10" xfId="4" applyFont="1" applyBorder="1" applyAlignment="1">
      <alignment wrapText="1"/>
    </xf>
    <xf numFmtId="167" fontId="4" fillId="0" borderId="10" xfId="1" applyNumberFormat="1" applyFont="1" applyBorder="1"/>
    <xf numFmtId="167" fontId="4" fillId="0" borderId="10" xfId="2" applyNumberFormat="1" applyFont="1" applyBorder="1" applyAlignment="1"/>
    <xf numFmtId="0" fontId="70" fillId="0" borderId="10" xfId="4" applyFont="1" applyBorder="1" applyAlignment="1">
      <alignment horizontal="left" wrapText="1"/>
    </xf>
    <xf numFmtId="0" fontId="70" fillId="0" borderId="10" xfId="1" applyFont="1" applyBorder="1"/>
    <xf numFmtId="0" fontId="4" fillId="0" borderId="10" xfId="4" applyFont="1" applyBorder="1" applyAlignment="1">
      <alignment horizontal="left" wrapText="1"/>
    </xf>
    <xf numFmtId="0" fontId="4" fillId="0" borderId="10" xfId="4" applyFont="1" applyBorder="1" applyAlignment="1">
      <alignment horizontal="left" wrapText="1"/>
    </xf>
    <xf numFmtId="0" fontId="4" fillId="0" borderId="10" xfId="4" applyFont="1" applyBorder="1" applyAlignment="1">
      <alignment horizontal="left" wrapText="1"/>
    </xf>
    <xf numFmtId="167" fontId="4" fillId="0" borderId="10" xfId="2" applyNumberFormat="1" applyFont="1" applyBorder="1" applyAlignment="1"/>
    <xf numFmtId="167" fontId="4" fillId="0" borderId="10" xfId="5" applyNumberFormat="1" applyFont="1" applyBorder="1" applyAlignment="1"/>
    <xf numFmtId="0" fontId="4" fillId="0" borderId="10" xfId="5" applyFont="1" applyBorder="1" applyAlignment="1">
      <alignment wrapText="1"/>
    </xf>
    <xf numFmtId="0" fontId="4" fillId="0" borderId="10" xfId="4" applyFont="1" applyBorder="1" applyAlignment="1">
      <alignment horizontal="left" wrapText="1"/>
    </xf>
    <xf numFmtId="0" fontId="70" fillId="0" borderId="10" xfId="4" applyFont="1" applyBorder="1" applyAlignment="1">
      <alignment horizontal="left" wrapText="1"/>
    </xf>
    <xf numFmtId="0" fontId="4" fillId="0" borderId="10" xfId="4" applyFont="1" applyBorder="1" applyAlignment="1">
      <alignment horizontal="left" wrapText="1"/>
    </xf>
    <xf numFmtId="0" fontId="4" fillId="0" borderId="10" xfId="4" applyFont="1" applyBorder="1" applyAlignment="1">
      <alignment horizontal="left" wrapText="1"/>
    </xf>
    <xf numFmtId="0" fontId="70" fillId="0" borderId="10" xfId="4" applyFont="1" applyBorder="1" applyAlignment="1">
      <alignment horizontal="left" wrapText="1"/>
    </xf>
    <xf numFmtId="167" fontId="4" fillId="0" borderId="10" xfId="5" applyNumberFormat="1" applyFont="1" applyBorder="1" applyAlignment="1"/>
    <xf numFmtId="0" fontId="4" fillId="0" borderId="10" xfId="5" applyFont="1" applyBorder="1" applyAlignment="1">
      <alignment horizontal="left" wrapText="1"/>
    </xf>
    <xf numFmtId="167" fontId="4" fillId="0" borderId="10" xfId="5" applyNumberFormat="1" applyFont="1" applyBorder="1" applyAlignment="1"/>
    <xf numFmtId="0" fontId="4" fillId="0" borderId="10" xfId="1" applyFont="1" applyBorder="1" applyAlignment="1">
      <alignment wrapText="1"/>
    </xf>
    <xf numFmtId="0" fontId="4" fillId="0" borderId="10" xfId="4" applyFont="1" applyBorder="1" applyAlignment="1">
      <alignment horizontal="left" wrapText="1"/>
    </xf>
    <xf numFmtId="0" fontId="4" fillId="0" borderId="0" xfId="1" applyFont="1" applyAlignment="1">
      <alignment horizontal="right"/>
    </xf>
    <xf numFmtId="0" fontId="5" fillId="0" borderId="0" xfId="2" applyFont="1"/>
    <xf numFmtId="0" fontId="5" fillId="0" borderId="0" xfId="1" applyFont="1" applyAlignment="1"/>
    <xf numFmtId="0" fontId="5" fillId="0" borderId="0" xfId="1" applyFont="1" applyBorder="1"/>
    <xf numFmtId="0" fontId="4" fillId="0" borderId="0" xfId="1" applyFont="1"/>
    <xf numFmtId="0" fontId="6" fillId="0" borderId="0" xfId="2" applyFont="1"/>
    <xf numFmtId="0" fontId="4" fillId="0" borderId="0" xfId="1" applyFont="1" applyBorder="1"/>
    <xf numFmtId="0" fontId="4" fillId="0" borderId="10" xfId="1" applyFont="1" applyBorder="1"/>
    <xf numFmtId="0" fontId="7" fillId="71" borderId="10" xfId="1" applyFont="1" applyFill="1" applyBorder="1" applyAlignment="1">
      <alignment horizontal="right" textRotation="90"/>
    </xf>
    <xf numFmtId="0" fontId="6" fillId="71" borderId="10" xfId="1" applyFont="1" applyFill="1" applyBorder="1" applyAlignment="1">
      <alignment horizontal="center" vertical="center" wrapText="1"/>
    </xf>
    <xf numFmtId="0" fontId="7" fillId="71" borderId="10" xfId="1" applyFont="1" applyFill="1" applyBorder="1" applyAlignment="1">
      <alignment horizontal="center" vertical="center" wrapText="1"/>
    </xf>
    <xf numFmtId="0" fontId="8" fillId="0" borderId="0" xfId="1" applyFont="1"/>
    <xf numFmtId="166" fontId="9" fillId="0" borderId="10" xfId="3" applyNumberFormat="1" applyFont="1" applyBorder="1" applyAlignment="1">
      <alignment horizontal="center" wrapText="1"/>
    </xf>
    <xf numFmtId="166" fontId="9" fillId="0" borderId="10" xfId="3" applyNumberFormat="1" applyFont="1" applyFill="1" applyBorder="1" applyAlignment="1">
      <alignment wrapText="1"/>
    </xf>
    <xf numFmtId="167" fontId="4" fillId="0" borderId="10" xfId="1" applyNumberFormat="1" applyFont="1" applyFill="1" applyBorder="1"/>
    <xf numFmtId="167" fontId="4" fillId="0" borderId="10" xfId="1" applyNumberFormat="1" applyFont="1" applyBorder="1"/>
    <xf numFmtId="49" fontId="9" fillId="0" borderId="10" xfId="3" applyNumberFormat="1" applyFont="1" applyBorder="1" applyAlignment="1">
      <alignment horizontal="center" wrapText="1"/>
    </xf>
    <xf numFmtId="0" fontId="70" fillId="0" borderId="10" xfId="1" applyFont="1" applyBorder="1" applyAlignment="1">
      <alignment wrapText="1"/>
    </xf>
    <xf numFmtId="0" fontId="9" fillId="0" borderId="10" xfId="0" applyFont="1" applyBorder="1" applyAlignment="1">
      <alignment wrapText="1"/>
    </xf>
    <xf numFmtId="0" fontId="4" fillId="0" borderId="10" xfId="1" applyFont="1" applyBorder="1" applyAlignment="1">
      <alignment wrapText="1"/>
    </xf>
    <xf numFmtId="0" fontId="9" fillId="33" borderId="10" xfId="1" applyNumberFormat="1" applyFont="1" applyFill="1" applyBorder="1" applyAlignment="1"/>
    <xf numFmtId="0" fontId="9" fillId="33" borderId="10" xfId="1" applyNumberFormat="1" applyFont="1" applyFill="1" applyBorder="1" applyAlignment="1">
      <alignment horizontal="right"/>
    </xf>
    <xf numFmtId="167" fontId="9" fillId="33" borderId="10" xfId="1" applyNumberFormat="1" applyFont="1" applyFill="1" applyBorder="1"/>
    <xf numFmtId="0" fontId="4" fillId="33" borderId="10" xfId="1" applyFont="1" applyFill="1" applyBorder="1"/>
    <xf numFmtId="0" fontId="9" fillId="0" borderId="0" xfId="1" applyFont="1"/>
    <xf numFmtId="167" fontId="4" fillId="0" borderId="10" xfId="2" applyNumberFormat="1" applyFont="1" applyBorder="1" applyAlignment="1"/>
    <xf numFmtId="0" fontId="4" fillId="0" borderId="10" xfId="2" applyFont="1" applyBorder="1" applyAlignment="1">
      <alignment wrapText="1"/>
    </xf>
    <xf numFmtId="166" fontId="9" fillId="0" borderId="10" xfId="2" applyNumberFormat="1" applyFont="1" applyBorder="1" applyAlignment="1">
      <alignment horizontal="center" wrapText="1"/>
    </xf>
    <xf numFmtId="0" fontId="4" fillId="0" borderId="10" xfId="4" applyFont="1" applyBorder="1" applyAlignment="1">
      <alignment horizontal="left" wrapText="1"/>
    </xf>
    <xf numFmtId="167" fontId="9" fillId="0" borderId="10" xfId="1" applyNumberFormat="1" applyFont="1" applyBorder="1"/>
    <xf numFmtId="167" fontId="9" fillId="33" borderId="10" xfId="2" applyNumberFormat="1" applyFont="1" applyFill="1" applyBorder="1" applyAlignment="1"/>
    <xf numFmtId="167" fontId="4" fillId="0" borderId="10" xfId="1" applyNumberFormat="1" applyFont="1" applyBorder="1" applyAlignment="1">
      <alignment horizontal="center"/>
    </xf>
    <xf numFmtId="166" fontId="9" fillId="0" borderId="10" xfId="1" applyNumberFormat="1" applyFont="1" applyBorder="1" applyAlignment="1">
      <alignment horizontal="center" wrapText="1"/>
    </xf>
    <xf numFmtId="167" fontId="4" fillId="0" borderId="10" xfId="5" applyNumberFormat="1" applyFont="1" applyBorder="1" applyAlignment="1"/>
    <xf numFmtId="167" fontId="9" fillId="33" borderId="10" xfId="1" applyNumberFormat="1" applyFont="1" applyFill="1" applyBorder="1" applyAlignment="1"/>
    <xf numFmtId="168" fontId="9" fillId="33" borderId="10" xfId="2" applyNumberFormat="1" applyFont="1" applyFill="1" applyBorder="1" applyAlignment="1">
      <alignment horizontal="center" wrapText="1"/>
    </xf>
    <xf numFmtId="0" fontId="9" fillId="33" borderId="10" xfId="2" applyNumberFormat="1" applyFont="1" applyFill="1" applyBorder="1" applyAlignment="1">
      <alignment horizontal="right" wrapText="1"/>
    </xf>
    <xf numFmtId="0" fontId="4" fillId="0" borderId="10" xfId="1" applyFont="1" applyBorder="1" applyAlignment="1">
      <alignment horizontal="right"/>
    </xf>
    <xf numFmtId="0" fontId="8" fillId="0" borderId="10" xfId="1" applyNumberFormat="1" applyFont="1" applyFill="1" applyBorder="1" applyAlignment="1">
      <alignment horizontal="left" vertical="center" wrapText="1" indent="4"/>
    </xf>
    <xf numFmtId="0" fontId="4" fillId="0" borderId="0" xfId="1" applyFont="1" applyBorder="1" applyAlignment="1">
      <alignment horizontal="right"/>
    </xf>
    <xf numFmtId="0" fontId="8" fillId="0" borderId="0" xfId="1" applyNumberFormat="1" applyFont="1" applyFill="1" applyBorder="1" applyAlignment="1">
      <alignment horizontal="left" vertical="center" wrapText="1" indent="5"/>
    </xf>
    <xf numFmtId="167" fontId="4" fillId="0" borderId="0" xfId="1" applyNumberFormat="1" applyFont="1"/>
    <xf numFmtId="0" fontId="8" fillId="0" borderId="0" xfId="1" applyNumberFormat="1" applyFont="1" applyFill="1" applyBorder="1" applyAlignment="1">
      <alignment horizontal="left" vertical="center" wrapText="1" indent="4"/>
    </xf>
    <xf numFmtId="0" fontId="7" fillId="0" borderId="0" xfId="1" applyNumberFormat="1" applyFont="1" applyFill="1" applyBorder="1" applyAlignment="1">
      <alignment horizontal="left" vertical="center" wrapText="1" indent="2"/>
    </xf>
    <xf numFmtId="0" fontId="8" fillId="0" borderId="0" xfId="1" applyNumberFormat="1" applyFont="1" applyFill="1" applyBorder="1" applyAlignment="1">
      <alignment horizontal="left" vertical="center" wrapText="1" indent="3"/>
    </xf>
    <xf numFmtId="0" fontId="7" fillId="0" borderId="0" xfId="1" applyNumberFormat="1" applyFont="1" applyFill="1" applyBorder="1" applyAlignment="1">
      <alignment horizontal="left" vertical="center" wrapText="1" indent="1"/>
    </xf>
    <xf numFmtId="0" fontId="8" fillId="0" borderId="0" xfId="1" applyFont="1" applyBorder="1"/>
    <xf numFmtId="0" fontId="70" fillId="0" borderId="10" xfId="1" applyFont="1" applyBorder="1" applyAlignment="1">
      <alignment horizontal="left" wrapText="1"/>
    </xf>
    <xf numFmtId="0" fontId="4" fillId="75" borderId="10" xfId="1" applyFont="1" applyFill="1" applyBorder="1" applyAlignment="1">
      <alignment horizontal="right"/>
    </xf>
    <xf numFmtId="0" fontId="6" fillId="75" borderId="10" xfId="2" applyFont="1" applyFill="1" applyBorder="1" applyAlignment="1">
      <alignment horizontal="center" vertical="center" wrapText="1"/>
    </xf>
    <xf numFmtId="0" fontId="7" fillId="75" borderId="10" xfId="1" applyFont="1" applyFill="1" applyBorder="1" applyAlignment="1">
      <alignment horizontal="center" vertical="center" wrapText="1"/>
    </xf>
    <xf numFmtId="166" fontId="4" fillId="34" borderId="10" xfId="2" applyNumberFormat="1" applyFont="1" applyFill="1" applyBorder="1" applyAlignment="1">
      <alignment horizontal="center" wrapText="1"/>
    </xf>
    <xf numFmtId="167" fontId="9" fillId="34" borderId="10" xfId="2" applyNumberFormat="1" applyFont="1" applyFill="1" applyBorder="1" applyAlignment="1"/>
    <xf numFmtId="0" fontId="4" fillId="0" borderId="10" xfId="5" applyFont="1" applyBorder="1" applyAlignment="1">
      <alignment wrapText="1"/>
    </xf>
    <xf numFmtId="0" fontId="4" fillId="35" borderId="10" xfId="4" applyFont="1" applyFill="1" applyBorder="1" applyAlignment="1">
      <alignment horizontal="left" wrapText="1"/>
    </xf>
    <xf numFmtId="0" fontId="4" fillId="0" borderId="10" xfId="1360" applyFont="1" applyBorder="1" applyAlignment="1">
      <alignment wrapText="1"/>
    </xf>
    <xf numFmtId="0" fontId="4" fillId="0" borderId="0" xfId="1" applyFont="1" applyAlignment="1">
      <alignment wrapText="1"/>
    </xf>
    <xf numFmtId="167" fontId="9" fillId="33" borderId="10" xfId="2" applyNumberFormat="1" applyFont="1" applyFill="1" applyBorder="1" applyAlignment="1">
      <alignment wrapText="1"/>
    </xf>
    <xf numFmtId="0" fontId="70" fillId="0" borderId="10" xfId="5" applyFont="1" applyBorder="1" applyAlignment="1">
      <alignment wrapText="1"/>
    </xf>
    <xf numFmtId="0" fontId="4" fillId="0" borderId="10" xfId="2094" applyFont="1" applyBorder="1" applyAlignment="1">
      <alignment horizontal="left" wrapText="1"/>
    </xf>
    <xf numFmtId="0" fontId="4" fillId="0" borderId="10" xfId="2095" applyFont="1" applyBorder="1" applyAlignment="1">
      <alignment horizontal="left" wrapText="1"/>
    </xf>
    <xf numFmtId="0" fontId="12" fillId="0" borderId="10" xfId="6" applyFont="1" applyBorder="1" applyAlignment="1">
      <alignment wrapText="1"/>
    </xf>
    <xf numFmtId="0" fontId="12" fillId="0" borderId="0" xfId="6" applyFont="1"/>
    <xf numFmtId="0" fontId="12" fillId="0" borderId="10" xfId="6" applyFont="1" applyBorder="1"/>
    <xf numFmtId="0" fontId="12" fillId="0" borderId="10" xfId="6" applyFont="1" applyBorder="1" applyAlignment="1">
      <alignment horizontal="center"/>
    </xf>
    <xf numFmtId="0" fontId="12" fillId="0" borderId="10" xfId="6" applyFont="1" applyBorder="1" applyAlignment="1">
      <alignment wrapText="1"/>
    </xf>
    <xf numFmtId="4" fontId="12" fillId="0" borderId="10" xfId="6" applyNumberFormat="1" applyFont="1" applyFill="1" applyBorder="1"/>
    <xf numFmtId="0" fontId="9" fillId="33" borderId="10" xfId="2" applyNumberFormat="1" applyFont="1" applyFill="1" applyBorder="1" applyAlignment="1">
      <alignment horizontal="right" wrapText="1"/>
    </xf>
    <xf numFmtId="167" fontId="4" fillId="33" borderId="10" xfId="2" applyNumberFormat="1" applyFont="1" applyFill="1" applyBorder="1" applyAlignment="1">
      <alignment horizontal="left" vertical="top" wrapText="1"/>
    </xf>
    <xf numFmtId="167" fontId="4" fillId="33" borderId="10" xfId="2" applyNumberFormat="1" applyFont="1" applyFill="1" applyBorder="1" applyAlignment="1">
      <alignment wrapText="1"/>
    </xf>
    <xf numFmtId="0" fontId="70" fillId="0" borderId="21" xfId="1" applyFont="1" applyBorder="1" applyAlignment="1">
      <alignment horizontal="center" wrapText="1"/>
    </xf>
    <xf numFmtId="0" fontId="70" fillId="0" borderId="24" xfId="1" applyFont="1" applyBorder="1" applyAlignment="1">
      <alignment horizontal="center"/>
    </xf>
    <xf numFmtId="0" fontId="70" fillId="0" borderId="22" xfId="1" applyFont="1" applyBorder="1" applyAlignment="1">
      <alignment horizontal="center"/>
    </xf>
    <xf numFmtId="167" fontId="4" fillId="74" borderId="21" xfId="2" applyNumberFormat="1" applyFont="1" applyFill="1" applyBorder="1" applyAlignment="1">
      <alignment horizontal="right"/>
    </xf>
    <xf numFmtId="167" fontId="4" fillId="74" borderId="24" xfId="2" applyNumberFormat="1" applyFont="1" applyFill="1" applyBorder="1" applyAlignment="1">
      <alignment horizontal="right"/>
    </xf>
    <xf numFmtId="167" fontId="4" fillId="74" borderId="22" xfId="2" applyNumberFormat="1" applyFont="1" applyFill="1" applyBorder="1" applyAlignment="1">
      <alignment horizontal="right"/>
    </xf>
    <xf numFmtId="0" fontId="4" fillId="74" borderId="21" xfId="1360" applyFont="1" applyFill="1" applyBorder="1" applyAlignment="1">
      <alignment horizontal="left" vertical="center" wrapText="1"/>
    </xf>
    <xf numFmtId="0" fontId="4" fillId="74" borderId="24" xfId="1360" applyFont="1" applyFill="1" applyBorder="1" applyAlignment="1">
      <alignment horizontal="left" vertical="center" wrapText="1"/>
    </xf>
    <xf numFmtId="0" fontId="4" fillId="74" borderId="22" xfId="1360" applyFont="1" applyFill="1" applyBorder="1" applyAlignment="1">
      <alignment horizontal="left" vertical="center" wrapText="1"/>
    </xf>
    <xf numFmtId="0" fontId="70" fillId="0" borderId="21" xfId="5" applyFont="1" applyFill="1" applyBorder="1" applyAlignment="1">
      <alignment horizontal="left" vertical="center" wrapText="1"/>
    </xf>
    <xf numFmtId="0" fontId="70" fillId="0" borderId="22" xfId="5" applyFont="1" applyFill="1" applyBorder="1" applyAlignment="1">
      <alignment horizontal="left" vertical="center" wrapText="1"/>
    </xf>
    <xf numFmtId="0" fontId="4" fillId="0" borderId="21" xfId="1" applyFont="1" applyBorder="1" applyAlignment="1">
      <alignment horizontal="left" wrapText="1"/>
    </xf>
    <xf numFmtId="0" fontId="4" fillId="0" borderId="24" xfId="1" applyFont="1" applyBorder="1" applyAlignment="1">
      <alignment horizontal="left" wrapText="1"/>
    </xf>
    <xf numFmtId="0" fontId="4" fillId="0" borderId="22" xfId="1" applyFont="1" applyBorder="1" applyAlignment="1">
      <alignment horizontal="left" wrapText="1"/>
    </xf>
    <xf numFmtId="0" fontId="4" fillId="0" borderId="21" xfId="1360" applyFont="1" applyBorder="1" applyAlignment="1">
      <alignment horizontal="left" vertical="top" wrapText="1"/>
    </xf>
    <xf numFmtId="0" fontId="4" fillId="0" borderId="22" xfId="1360" applyFont="1" applyBorder="1" applyAlignment="1">
      <alignment horizontal="left" vertical="top" wrapText="1"/>
    </xf>
    <xf numFmtId="0" fontId="4" fillId="0" borderId="21" xfId="5" applyFont="1" applyFill="1" applyBorder="1" applyAlignment="1">
      <alignment horizontal="left" wrapText="1"/>
    </xf>
    <xf numFmtId="0" fontId="4" fillId="0" borderId="24" xfId="5" applyFont="1" applyFill="1" applyBorder="1" applyAlignment="1">
      <alignment horizontal="left" wrapText="1"/>
    </xf>
    <xf numFmtId="0" fontId="4" fillId="0" borderId="22" xfId="5" applyFont="1" applyFill="1" applyBorder="1" applyAlignment="1">
      <alignment horizontal="left" wrapText="1"/>
    </xf>
    <xf numFmtId="166" fontId="4" fillId="74" borderId="21" xfId="2" applyNumberFormat="1" applyFont="1" applyFill="1" applyBorder="1" applyAlignment="1">
      <alignment horizontal="left" vertical="center" wrapText="1"/>
    </xf>
    <xf numFmtId="166" fontId="4" fillId="74" borderId="24" xfId="2" applyNumberFormat="1" applyFont="1" applyFill="1" applyBorder="1" applyAlignment="1">
      <alignment horizontal="left" vertical="center" wrapText="1"/>
    </xf>
    <xf numFmtId="166" fontId="4" fillId="74" borderId="22" xfId="2" applyNumberFormat="1" applyFont="1" applyFill="1" applyBorder="1" applyAlignment="1">
      <alignment horizontal="left" vertical="center" wrapText="1"/>
    </xf>
    <xf numFmtId="0" fontId="4" fillId="0" borderId="21" xfId="4" applyFont="1" applyBorder="1" applyAlignment="1">
      <alignment horizontal="left" wrapText="1"/>
    </xf>
    <xf numFmtId="0" fontId="4" fillId="0" borderId="24" xfId="4" applyFont="1" applyBorder="1" applyAlignment="1">
      <alignment horizontal="left" wrapText="1"/>
    </xf>
    <xf numFmtId="0" fontId="4" fillId="0" borderId="22" xfId="4" applyFont="1" applyBorder="1" applyAlignment="1">
      <alignment horizontal="left" wrapText="1"/>
    </xf>
    <xf numFmtId="0" fontId="12" fillId="0" borderId="10" xfId="728" applyFont="1" applyFill="1" applyBorder="1" applyAlignment="1">
      <alignment horizontal="center" wrapText="1"/>
    </xf>
  </cellXfs>
  <cellStyles count="15570">
    <cellStyle name="20% - Accent1 2" xfId="9"/>
    <cellStyle name="20% - Accent1 2 2" xfId="10"/>
    <cellStyle name="20% - Accent1 2 2 10" xfId="1362"/>
    <cellStyle name="20% - Accent1 2 2 10 2" xfId="2097"/>
    <cellStyle name="20% - Accent1 2 2 10 2 2" xfId="2098"/>
    <cellStyle name="20% - Accent1 2 2 10 2 2 2" xfId="2099"/>
    <cellStyle name="20% - Accent1 2 2 10 2 3" xfId="2100"/>
    <cellStyle name="20% - Accent1 2 2 10 3" xfId="2101"/>
    <cellStyle name="20% - Accent1 2 2 10 3 2" xfId="2102"/>
    <cellStyle name="20% - Accent1 2 2 10 4" xfId="2103"/>
    <cellStyle name="20% - Accent1 2 2 10 4 2" xfId="2104"/>
    <cellStyle name="20% - Accent1 2 2 10 5" xfId="2105"/>
    <cellStyle name="20% - Accent1 2 2 10 5 2" xfId="2106"/>
    <cellStyle name="20% - Accent1 2 2 10 6" xfId="2107"/>
    <cellStyle name="20% - Accent1 2 2 10 6 2" xfId="2108"/>
    <cellStyle name="20% - Accent1 2 2 10 7" xfId="2109"/>
    <cellStyle name="20% - Accent1 2 2 11" xfId="1363"/>
    <cellStyle name="20% - Accent1 2 2 11 2" xfId="2110"/>
    <cellStyle name="20% - Accent1 2 2 11 2 2" xfId="2111"/>
    <cellStyle name="20% - Accent1 2 2 11 2 2 2" xfId="2112"/>
    <cellStyle name="20% - Accent1 2 2 11 2 3" xfId="2113"/>
    <cellStyle name="20% - Accent1 2 2 11 3" xfId="2114"/>
    <cellStyle name="20% - Accent1 2 2 11 3 2" xfId="2115"/>
    <cellStyle name="20% - Accent1 2 2 11 4" xfId="2116"/>
    <cellStyle name="20% - Accent1 2 2 11 4 2" xfId="2117"/>
    <cellStyle name="20% - Accent1 2 2 11 5" xfId="2118"/>
    <cellStyle name="20% - Accent1 2 2 11 5 2" xfId="2119"/>
    <cellStyle name="20% - Accent1 2 2 11 6" xfId="2120"/>
    <cellStyle name="20% - Accent1 2 2 11 6 2" xfId="2121"/>
    <cellStyle name="20% - Accent1 2 2 11 7" xfId="2122"/>
    <cellStyle name="20% - Accent1 2 2 12" xfId="1364"/>
    <cellStyle name="20% - Accent1 2 2 12 2" xfId="2123"/>
    <cellStyle name="20% - Accent1 2 2 12 2 2" xfId="2124"/>
    <cellStyle name="20% - Accent1 2 2 12 2 2 2" xfId="2125"/>
    <cellStyle name="20% - Accent1 2 2 12 2 3" xfId="2126"/>
    <cellStyle name="20% - Accent1 2 2 12 3" xfId="2127"/>
    <cellStyle name="20% - Accent1 2 2 12 3 2" xfId="2128"/>
    <cellStyle name="20% - Accent1 2 2 12 4" xfId="2129"/>
    <cellStyle name="20% - Accent1 2 2 12 4 2" xfId="2130"/>
    <cellStyle name="20% - Accent1 2 2 12 5" xfId="2131"/>
    <cellStyle name="20% - Accent1 2 2 12 5 2" xfId="2132"/>
    <cellStyle name="20% - Accent1 2 2 12 6" xfId="2133"/>
    <cellStyle name="20% - Accent1 2 2 12 6 2" xfId="2134"/>
    <cellStyle name="20% - Accent1 2 2 12 7" xfId="2135"/>
    <cellStyle name="20% - Accent1 2 2 13" xfId="2136"/>
    <cellStyle name="20% - Accent1 2 2 2" xfId="11"/>
    <cellStyle name="20% - Accent1 2 2 2 2" xfId="12"/>
    <cellStyle name="20% - Accent1 2 2 2 2 2" xfId="13"/>
    <cellStyle name="20% - Accent1 2 2 2 3" xfId="14"/>
    <cellStyle name="20% - Accent1 2 2 2 4" xfId="15"/>
    <cellStyle name="20% - Accent1 2 2 2 4 10" xfId="2137"/>
    <cellStyle name="20% - Accent1 2 2 2 4 10 2" xfId="2138"/>
    <cellStyle name="20% - Accent1 2 2 2 4 11" xfId="2139"/>
    <cellStyle name="20% - Accent1 2 2 2 4 11 2" xfId="2140"/>
    <cellStyle name="20% - Accent1 2 2 2 4 12" xfId="2141"/>
    <cellStyle name="20% - Accent1 2 2 2 4 12 2" xfId="2142"/>
    <cellStyle name="20% - Accent1 2 2 2 4 13" xfId="2143"/>
    <cellStyle name="20% - Accent1 2 2 2 4 2" xfId="16"/>
    <cellStyle name="20% - Accent1 2 2 2 4 2 2" xfId="1365"/>
    <cellStyle name="20% - Accent1 2 2 2 4 2 2 2" xfId="2144"/>
    <cellStyle name="20% - Accent1 2 2 2 4 2 2 2 2" xfId="2145"/>
    <cellStyle name="20% - Accent1 2 2 2 4 2 2 2 2 2" xfId="2146"/>
    <cellStyle name="20% - Accent1 2 2 2 4 2 2 2 3" xfId="2147"/>
    <cellStyle name="20% - Accent1 2 2 2 4 2 2 3" xfId="2148"/>
    <cellStyle name="20% - Accent1 2 2 2 4 2 2 3 2" xfId="2149"/>
    <cellStyle name="20% - Accent1 2 2 2 4 2 2 4" xfId="2150"/>
    <cellStyle name="20% - Accent1 2 2 2 4 2 2 4 2" xfId="2151"/>
    <cellStyle name="20% - Accent1 2 2 2 4 2 2 5" xfId="2152"/>
    <cellStyle name="20% - Accent1 2 2 2 4 2 2 5 2" xfId="2153"/>
    <cellStyle name="20% - Accent1 2 2 2 4 2 2 6" xfId="2154"/>
    <cellStyle name="20% - Accent1 2 2 2 4 2 2 6 2" xfId="2155"/>
    <cellStyle name="20% - Accent1 2 2 2 4 2 2 7" xfId="2156"/>
    <cellStyle name="20% - Accent1 2 2 2 4 2 3" xfId="2157"/>
    <cellStyle name="20% - Accent1 2 2 2 4 2 3 2" xfId="2158"/>
    <cellStyle name="20% - Accent1 2 2 2 4 2 3 2 2" xfId="2159"/>
    <cellStyle name="20% - Accent1 2 2 2 4 2 3 3" xfId="2160"/>
    <cellStyle name="20% - Accent1 2 2 2 4 2 4" xfId="2161"/>
    <cellStyle name="20% - Accent1 2 2 2 4 2 4 2" xfId="2162"/>
    <cellStyle name="20% - Accent1 2 2 2 4 2 5" xfId="2163"/>
    <cellStyle name="20% - Accent1 2 2 2 4 2 5 2" xfId="2164"/>
    <cellStyle name="20% - Accent1 2 2 2 4 2 6" xfId="2165"/>
    <cellStyle name="20% - Accent1 2 2 2 4 2 6 2" xfId="2166"/>
    <cellStyle name="20% - Accent1 2 2 2 4 2 7" xfId="2167"/>
    <cellStyle name="20% - Accent1 2 2 2 4 2 7 2" xfId="2168"/>
    <cellStyle name="20% - Accent1 2 2 2 4 2 8" xfId="2169"/>
    <cellStyle name="20% - Accent1 2 2 2 4 3" xfId="17"/>
    <cellStyle name="20% - Accent1 2 2 2 4 3 2" xfId="1366"/>
    <cellStyle name="20% - Accent1 2 2 2 4 3 2 2" xfId="2170"/>
    <cellStyle name="20% - Accent1 2 2 2 4 3 2 2 2" xfId="2171"/>
    <cellStyle name="20% - Accent1 2 2 2 4 3 2 2 2 2" xfId="2172"/>
    <cellStyle name="20% - Accent1 2 2 2 4 3 2 2 3" xfId="2173"/>
    <cellStyle name="20% - Accent1 2 2 2 4 3 2 3" xfId="2174"/>
    <cellStyle name="20% - Accent1 2 2 2 4 3 2 3 2" xfId="2175"/>
    <cellStyle name="20% - Accent1 2 2 2 4 3 2 4" xfId="2176"/>
    <cellStyle name="20% - Accent1 2 2 2 4 3 2 4 2" xfId="2177"/>
    <cellStyle name="20% - Accent1 2 2 2 4 3 2 5" xfId="2178"/>
    <cellStyle name="20% - Accent1 2 2 2 4 3 2 5 2" xfId="2179"/>
    <cellStyle name="20% - Accent1 2 2 2 4 3 2 6" xfId="2180"/>
    <cellStyle name="20% - Accent1 2 2 2 4 3 2 6 2" xfId="2181"/>
    <cellStyle name="20% - Accent1 2 2 2 4 3 2 7" xfId="2182"/>
    <cellStyle name="20% - Accent1 2 2 2 4 3 3" xfId="2183"/>
    <cellStyle name="20% - Accent1 2 2 2 4 3 3 2" xfId="2184"/>
    <cellStyle name="20% - Accent1 2 2 2 4 3 3 2 2" xfId="2185"/>
    <cellStyle name="20% - Accent1 2 2 2 4 3 3 3" xfId="2186"/>
    <cellStyle name="20% - Accent1 2 2 2 4 3 4" xfId="2187"/>
    <cellStyle name="20% - Accent1 2 2 2 4 3 4 2" xfId="2188"/>
    <cellStyle name="20% - Accent1 2 2 2 4 3 5" xfId="2189"/>
    <cellStyle name="20% - Accent1 2 2 2 4 3 5 2" xfId="2190"/>
    <cellStyle name="20% - Accent1 2 2 2 4 3 6" xfId="2191"/>
    <cellStyle name="20% - Accent1 2 2 2 4 3 6 2" xfId="2192"/>
    <cellStyle name="20% - Accent1 2 2 2 4 3 7" xfId="2193"/>
    <cellStyle name="20% - Accent1 2 2 2 4 3 7 2" xfId="2194"/>
    <cellStyle name="20% - Accent1 2 2 2 4 3 8" xfId="2195"/>
    <cellStyle name="20% - Accent1 2 2 2 4 4" xfId="18"/>
    <cellStyle name="20% - Accent1 2 2 2 4 4 2" xfId="1367"/>
    <cellStyle name="20% - Accent1 2 2 2 4 4 2 2" xfId="2196"/>
    <cellStyle name="20% - Accent1 2 2 2 4 4 2 2 2" xfId="2197"/>
    <cellStyle name="20% - Accent1 2 2 2 4 4 2 2 2 2" xfId="2198"/>
    <cellStyle name="20% - Accent1 2 2 2 4 4 2 2 3" xfId="2199"/>
    <cellStyle name="20% - Accent1 2 2 2 4 4 2 3" xfId="2200"/>
    <cellStyle name="20% - Accent1 2 2 2 4 4 2 3 2" xfId="2201"/>
    <cellStyle name="20% - Accent1 2 2 2 4 4 2 4" xfId="2202"/>
    <cellStyle name="20% - Accent1 2 2 2 4 4 2 4 2" xfId="2203"/>
    <cellStyle name="20% - Accent1 2 2 2 4 4 2 5" xfId="2204"/>
    <cellStyle name="20% - Accent1 2 2 2 4 4 2 5 2" xfId="2205"/>
    <cellStyle name="20% - Accent1 2 2 2 4 4 2 6" xfId="2206"/>
    <cellStyle name="20% - Accent1 2 2 2 4 4 2 6 2" xfId="2207"/>
    <cellStyle name="20% - Accent1 2 2 2 4 4 2 7" xfId="2208"/>
    <cellStyle name="20% - Accent1 2 2 2 4 4 3" xfId="2209"/>
    <cellStyle name="20% - Accent1 2 2 2 4 4 3 2" xfId="2210"/>
    <cellStyle name="20% - Accent1 2 2 2 4 4 3 2 2" xfId="2211"/>
    <cellStyle name="20% - Accent1 2 2 2 4 4 3 3" xfId="2212"/>
    <cellStyle name="20% - Accent1 2 2 2 4 4 4" xfId="2213"/>
    <cellStyle name="20% - Accent1 2 2 2 4 4 4 2" xfId="2214"/>
    <cellStyle name="20% - Accent1 2 2 2 4 4 5" xfId="2215"/>
    <cellStyle name="20% - Accent1 2 2 2 4 4 5 2" xfId="2216"/>
    <cellStyle name="20% - Accent1 2 2 2 4 4 6" xfId="2217"/>
    <cellStyle name="20% - Accent1 2 2 2 4 4 6 2" xfId="2218"/>
    <cellStyle name="20% - Accent1 2 2 2 4 4 7" xfId="2219"/>
    <cellStyle name="20% - Accent1 2 2 2 4 4 7 2" xfId="2220"/>
    <cellStyle name="20% - Accent1 2 2 2 4 4 8" xfId="2221"/>
    <cellStyle name="20% - Accent1 2 2 2 4 5" xfId="1368"/>
    <cellStyle name="20% - Accent1 2 2 2 4 5 2" xfId="2222"/>
    <cellStyle name="20% - Accent1 2 2 2 4 5 2 2" xfId="2223"/>
    <cellStyle name="20% - Accent1 2 2 2 4 5 2 2 2" xfId="2224"/>
    <cellStyle name="20% - Accent1 2 2 2 4 5 2 3" xfId="2225"/>
    <cellStyle name="20% - Accent1 2 2 2 4 5 3" xfId="2226"/>
    <cellStyle name="20% - Accent1 2 2 2 4 5 3 2" xfId="2227"/>
    <cellStyle name="20% - Accent1 2 2 2 4 5 4" xfId="2228"/>
    <cellStyle name="20% - Accent1 2 2 2 4 5 4 2" xfId="2229"/>
    <cellStyle name="20% - Accent1 2 2 2 4 5 5" xfId="2230"/>
    <cellStyle name="20% - Accent1 2 2 2 4 5 5 2" xfId="2231"/>
    <cellStyle name="20% - Accent1 2 2 2 4 5 6" xfId="2232"/>
    <cellStyle name="20% - Accent1 2 2 2 4 5 6 2" xfId="2233"/>
    <cellStyle name="20% - Accent1 2 2 2 4 5 7" xfId="2234"/>
    <cellStyle name="20% - Accent1 2 2 2 4 6" xfId="1369"/>
    <cellStyle name="20% - Accent1 2 2 2 4 6 2" xfId="2235"/>
    <cellStyle name="20% - Accent1 2 2 2 4 6 2 2" xfId="2236"/>
    <cellStyle name="20% - Accent1 2 2 2 4 6 2 2 2" xfId="2237"/>
    <cellStyle name="20% - Accent1 2 2 2 4 6 2 3" xfId="2238"/>
    <cellStyle name="20% - Accent1 2 2 2 4 6 3" xfId="2239"/>
    <cellStyle name="20% - Accent1 2 2 2 4 6 3 2" xfId="2240"/>
    <cellStyle name="20% - Accent1 2 2 2 4 6 4" xfId="2241"/>
    <cellStyle name="20% - Accent1 2 2 2 4 6 4 2" xfId="2242"/>
    <cellStyle name="20% - Accent1 2 2 2 4 6 5" xfId="2243"/>
    <cellStyle name="20% - Accent1 2 2 2 4 6 5 2" xfId="2244"/>
    <cellStyle name="20% - Accent1 2 2 2 4 6 6" xfId="2245"/>
    <cellStyle name="20% - Accent1 2 2 2 4 6 6 2" xfId="2246"/>
    <cellStyle name="20% - Accent1 2 2 2 4 6 7" xfId="2247"/>
    <cellStyle name="20% - Accent1 2 2 2 4 7" xfId="1370"/>
    <cellStyle name="20% - Accent1 2 2 2 4 7 2" xfId="2248"/>
    <cellStyle name="20% - Accent1 2 2 2 4 7 2 2" xfId="2249"/>
    <cellStyle name="20% - Accent1 2 2 2 4 7 2 2 2" xfId="2250"/>
    <cellStyle name="20% - Accent1 2 2 2 4 7 2 3" xfId="2251"/>
    <cellStyle name="20% - Accent1 2 2 2 4 7 3" xfId="2252"/>
    <cellStyle name="20% - Accent1 2 2 2 4 7 3 2" xfId="2253"/>
    <cellStyle name="20% - Accent1 2 2 2 4 7 4" xfId="2254"/>
    <cellStyle name="20% - Accent1 2 2 2 4 7 4 2" xfId="2255"/>
    <cellStyle name="20% - Accent1 2 2 2 4 7 5" xfId="2256"/>
    <cellStyle name="20% - Accent1 2 2 2 4 7 5 2" xfId="2257"/>
    <cellStyle name="20% - Accent1 2 2 2 4 7 6" xfId="2258"/>
    <cellStyle name="20% - Accent1 2 2 2 4 7 6 2" xfId="2259"/>
    <cellStyle name="20% - Accent1 2 2 2 4 7 7" xfId="2260"/>
    <cellStyle name="20% - Accent1 2 2 2 4 8" xfId="2261"/>
    <cellStyle name="20% - Accent1 2 2 2 4 8 2" xfId="2262"/>
    <cellStyle name="20% - Accent1 2 2 2 4 8 2 2" xfId="2263"/>
    <cellStyle name="20% - Accent1 2 2 2 4 8 3" xfId="2264"/>
    <cellStyle name="20% - Accent1 2 2 2 4 9" xfId="2265"/>
    <cellStyle name="20% - Accent1 2 2 2 4 9 2" xfId="2266"/>
    <cellStyle name="20% - Accent1 2 2 2 5" xfId="19"/>
    <cellStyle name="20% - Accent1 2 2 3" xfId="20"/>
    <cellStyle name="20% - Accent1 2 2 3 2" xfId="21"/>
    <cellStyle name="20% - Accent1 2 2 3 2 2" xfId="22"/>
    <cellStyle name="20% - Accent1 2 2 3 3" xfId="23"/>
    <cellStyle name="20% - Accent1 2 2 4" xfId="24"/>
    <cellStyle name="20% - Accent1 2 2 4 2" xfId="25"/>
    <cellStyle name="20% - Accent1 2 2 5" xfId="26"/>
    <cellStyle name="20% - Accent1 2 2 5 10" xfId="2267"/>
    <cellStyle name="20% - Accent1 2 2 5 10 2" xfId="2268"/>
    <cellStyle name="20% - Accent1 2 2 5 11" xfId="2269"/>
    <cellStyle name="20% - Accent1 2 2 5 11 2" xfId="2270"/>
    <cellStyle name="20% - Accent1 2 2 5 12" xfId="2271"/>
    <cellStyle name="20% - Accent1 2 2 5 12 2" xfId="2272"/>
    <cellStyle name="20% - Accent1 2 2 5 13" xfId="2273"/>
    <cellStyle name="20% - Accent1 2 2 5 2" xfId="27"/>
    <cellStyle name="20% - Accent1 2 2 5 2 2" xfId="1371"/>
    <cellStyle name="20% - Accent1 2 2 5 2 2 2" xfId="2274"/>
    <cellStyle name="20% - Accent1 2 2 5 2 2 2 2" xfId="2275"/>
    <cellStyle name="20% - Accent1 2 2 5 2 2 2 2 2" xfId="2276"/>
    <cellStyle name="20% - Accent1 2 2 5 2 2 2 3" xfId="2277"/>
    <cellStyle name="20% - Accent1 2 2 5 2 2 3" xfId="2278"/>
    <cellStyle name="20% - Accent1 2 2 5 2 2 3 2" xfId="2279"/>
    <cellStyle name="20% - Accent1 2 2 5 2 2 4" xfId="2280"/>
    <cellStyle name="20% - Accent1 2 2 5 2 2 4 2" xfId="2281"/>
    <cellStyle name="20% - Accent1 2 2 5 2 2 5" xfId="2282"/>
    <cellStyle name="20% - Accent1 2 2 5 2 2 5 2" xfId="2283"/>
    <cellStyle name="20% - Accent1 2 2 5 2 2 6" xfId="2284"/>
    <cellStyle name="20% - Accent1 2 2 5 2 2 6 2" xfId="2285"/>
    <cellStyle name="20% - Accent1 2 2 5 2 2 7" xfId="2286"/>
    <cellStyle name="20% - Accent1 2 2 5 2 3" xfId="2287"/>
    <cellStyle name="20% - Accent1 2 2 5 2 3 2" xfId="2288"/>
    <cellStyle name="20% - Accent1 2 2 5 2 3 2 2" xfId="2289"/>
    <cellStyle name="20% - Accent1 2 2 5 2 3 3" xfId="2290"/>
    <cellStyle name="20% - Accent1 2 2 5 2 4" xfId="2291"/>
    <cellStyle name="20% - Accent1 2 2 5 2 4 2" xfId="2292"/>
    <cellStyle name="20% - Accent1 2 2 5 2 5" xfId="2293"/>
    <cellStyle name="20% - Accent1 2 2 5 2 5 2" xfId="2294"/>
    <cellStyle name="20% - Accent1 2 2 5 2 6" xfId="2295"/>
    <cellStyle name="20% - Accent1 2 2 5 2 6 2" xfId="2296"/>
    <cellStyle name="20% - Accent1 2 2 5 2 7" xfId="2297"/>
    <cellStyle name="20% - Accent1 2 2 5 2 7 2" xfId="2298"/>
    <cellStyle name="20% - Accent1 2 2 5 2 8" xfId="2299"/>
    <cellStyle name="20% - Accent1 2 2 5 3" xfId="28"/>
    <cellStyle name="20% - Accent1 2 2 5 3 2" xfId="1372"/>
    <cellStyle name="20% - Accent1 2 2 5 3 2 2" xfId="2300"/>
    <cellStyle name="20% - Accent1 2 2 5 3 2 2 2" xfId="2301"/>
    <cellStyle name="20% - Accent1 2 2 5 3 2 2 2 2" xfId="2302"/>
    <cellStyle name="20% - Accent1 2 2 5 3 2 2 3" xfId="2303"/>
    <cellStyle name="20% - Accent1 2 2 5 3 2 3" xfId="2304"/>
    <cellStyle name="20% - Accent1 2 2 5 3 2 3 2" xfId="2305"/>
    <cellStyle name="20% - Accent1 2 2 5 3 2 4" xfId="2306"/>
    <cellStyle name="20% - Accent1 2 2 5 3 2 4 2" xfId="2307"/>
    <cellStyle name="20% - Accent1 2 2 5 3 2 5" xfId="2308"/>
    <cellStyle name="20% - Accent1 2 2 5 3 2 5 2" xfId="2309"/>
    <cellStyle name="20% - Accent1 2 2 5 3 2 6" xfId="2310"/>
    <cellStyle name="20% - Accent1 2 2 5 3 2 6 2" xfId="2311"/>
    <cellStyle name="20% - Accent1 2 2 5 3 2 7" xfId="2312"/>
    <cellStyle name="20% - Accent1 2 2 5 3 3" xfId="2313"/>
    <cellStyle name="20% - Accent1 2 2 5 3 3 2" xfId="2314"/>
    <cellStyle name="20% - Accent1 2 2 5 3 3 2 2" xfId="2315"/>
    <cellStyle name="20% - Accent1 2 2 5 3 3 3" xfId="2316"/>
    <cellStyle name="20% - Accent1 2 2 5 3 4" xfId="2317"/>
    <cellStyle name="20% - Accent1 2 2 5 3 4 2" xfId="2318"/>
    <cellStyle name="20% - Accent1 2 2 5 3 5" xfId="2319"/>
    <cellStyle name="20% - Accent1 2 2 5 3 5 2" xfId="2320"/>
    <cellStyle name="20% - Accent1 2 2 5 3 6" xfId="2321"/>
    <cellStyle name="20% - Accent1 2 2 5 3 6 2" xfId="2322"/>
    <cellStyle name="20% - Accent1 2 2 5 3 7" xfId="2323"/>
    <cellStyle name="20% - Accent1 2 2 5 3 7 2" xfId="2324"/>
    <cellStyle name="20% - Accent1 2 2 5 3 8" xfId="2325"/>
    <cellStyle name="20% - Accent1 2 2 5 4" xfId="29"/>
    <cellStyle name="20% - Accent1 2 2 5 4 2" xfId="1373"/>
    <cellStyle name="20% - Accent1 2 2 5 4 2 2" xfId="2326"/>
    <cellStyle name="20% - Accent1 2 2 5 4 2 2 2" xfId="2327"/>
    <cellStyle name="20% - Accent1 2 2 5 4 2 2 2 2" xfId="2328"/>
    <cellStyle name="20% - Accent1 2 2 5 4 2 2 3" xfId="2329"/>
    <cellStyle name="20% - Accent1 2 2 5 4 2 3" xfId="2330"/>
    <cellStyle name="20% - Accent1 2 2 5 4 2 3 2" xfId="2331"/>
    <cellStyle name="20% - Accent1 2 2 5 4 2 4" xfId="2332"/>
    <cellStyle name="20% - Accent1 2 2 5 4 2 4 2" xfId="2333"/>
    <cellStyle name="20% - Accent1 2 2 5 4 2 5" xfId="2334"/>
    <cellStyle name="20% - Accent1 2 2 5 4 2 5 2" xfId="2335"/>
    <cellStyle name="20% - Accent1 2 2 5 4 2 6" xfId="2336"/>
    <cellStyle name="20% - Accent1 2 2 5 4 2 6 2" xfId="2337"/>
    <cellStyle name="20% - Accent1 2 2 5 4 2 7" xfId="2338"/>
    <cellStyle name="20% - Accent1 2 2 5 4 3" xfId="2339"/>
    <cellStyle name="20% - Accent1 2 2 5 4 3 2" xfId="2340"/>
    <cellStyle name="20% - Accent1 2 2 5 4 3 2 2" xfId="2341"/>
    <cellStyle name="20% - Accent1 2 2 5 4 3 3" xfId="2342"/>
    <cellStyle name="20% - Accent1 2 2 5 4 4" xfId="2343"/>
    <cellStyle name="20% - Accent1 2 2 5 4 4 2" xfId="2344"/>
    <cellStyle name="20% - Accent1 2 2 5 4 5" xfId="2345"/>
    <cellStyle name="20% - Accent1 2 2 5 4 5 2" xfId="2346"/>
    <cellStyle name="20% - Accent1 2 2 5 4 6" xfId="2347"/>
    <cellStyle name="20% - Accent1 2 2 5 4 6 2" xfId="2348"/>
    <cellStyle name="20% - Accent1 2 2 5 4 7" xfId="2349"/>
    <cellStyle name="20% - Accent1 2 2 5 4 7 2" xfId="2350"/>
    <cellStyle name="20% - Accent1 2 2 5 4 8" xfId="2351"/>
    <cellStyle name="20% - Accent1 2 2 5 5" xfId="1374"/>
    <cellStyle name="20% - Accent1 2 2 5 5 2" xfId="2352"/>
    <cellStyle name="20% - Accent1 2 2 5 5 2 2" xfId="2353"/>
    <cellStyle name="20% - Accent1 2 2 5 5 2 2 2" xfId="2354"/>
    <cellStyle name="20% - Accent1 2 2 5 5 2 3" xfId="2355"/>
    <cellStyle name="20% - Accent1 2 2 5 5 3" xfId="2356"/>
    <cellStyle name="20% - Accent1 2 2 5 5 3 2" xfId="2357"/>
    <cellStyle name="20% - Accent1 2 2 5 5 4" xfId="2358"/>
    <cellStyle name="20% - Accent1 2 2 5 5 4 2" xfId="2359"/>
    <cellStyle name="20% - Accent1 2 2 5 5 5" xfId="2360"/>
    <cellStyle name="20% - Accent1 2 2 5 5 5 2" xfId="2361"/>
    <cellStyle name="20% - Accent1 2 2 5 5 6" xfId="2362"/>
    <cellStyle name="20% - Accent1 2 2 5 5 6 2" xfId="2363"/>
    <cellStyle name="20% - Accent1 2 2 5 5 7" xfId="2364"/>
    <cellStyle name="20% - Accent1 2 2 5 6" xfId="1375"/>
    <cellStyle name="20% - Accent1 2 2 5 6 2" xfId="2365"/>
    <cellStyle name="20% - Accent1 2 2 5 6 2 2" xfId="2366"/>
    <cellStyle name="20% - Accent1 2 2 5 6 2 2 2" xfId="2367"/>
    <cellStyle name="20% - Accent1 2 2 5 6 2 3" xfId="2368"/>
    <cellStyle name="20% - Accent1 2 2 5 6 3" xfId="2369"/>
    <cellStyle name="20% - Accent1 2 2 5 6 3 2" xfId="2370"/>
    <cellStyle name="20% - Accent1 2 2 5 6 4" xfId="2371"/>
    <cellStyle name="20% - Accent1 2 2 5 6 4 2" xfId="2372"/>
    <cellStyle name="20% - Accent1 2 2 5 6 5" xfId="2373"/>
    <cellStyle name="20% - Accent1 2 2 5 6 5 2" xfId="2374"/>
    <cellStyle name="20% - Accent1 2 2 5 6 6" xfId="2375"/>
    <cellStyle name="20% - Accent1 2 2 5 6 6 2" xfId="2376"/>
    <cellStyle name="20% - Accent1 2 2 5 6 7" xfId="2377"/>
    <cellStyle name="20% - Accent1 2 2 5 7" xfId="1376"/>
    <cellStyle name="20% - Accent1 2 2 5 7 2" xfId="2378"/>
    <cellStyle name="20% - Accent1 2 2 5 7 2 2" xfId="2379"/>
    <cellStyle name="20% - Accent1 2 2 5 7 2 2 2" xfId="2380"/>
    <cellStyle name="20% - Accent1 2 2 5 7 2 3" xfId="2381"/>
    <cellStyle name="20% - Accent1 2 2 5 7 3" xfId="2382"/>
    <cellStyle name="20% - Accent1 2 2 5 7 3 2" xfId="2383"/>
    <cellStyle name="20% - Accent1 2 2 5 7 4" xfId="2384"/>
    <cellStyle name="20% - Accent1 2 2 5 7 4 2" xfId="2385"/>
    <cellStyle name="20% - Accent1 2 2 5 7 5" xfId="2386"/>
    <cellStyle name="20% - Accent1 2 2 5 7 5 2" xfId="2387"/>
    <cellStyle name="20% - Accent1 2 2 5 7 6" xfId="2388"/>
    <cellStyle name="20% - Accent1 2 2 5 7 6 2" xfId="2389"/>
    <cellStyle name="20% - Accent1 2 2 5 7 7" xfId="2390"/>
    <cellStyle name="20% - Accent1 2 2 5 8" xfId="2391"/>
    <cellStyle name="20% - Accent1 2 2 5 8 2" xfId="2392"/>
    <cellStyle name="20% - Accent1 2 2 5 8 2 2" xfId="2393"/>
    <cellStyle name="20% - Accent1 2 2 5 8 3" xfId="2394"/>
    <cellStyle name="20% - Accent1 2 2 5 9" xfId="2395"/>
    <cellStyle name="20% - Accent1 2 2 5 9 2" xfId="2396"/>
    <cellStyle name="20% - Accent1 2 2 6" xfId="30"/>
    <cellStyle name="20% - Accent1 2 2 6 10" xfId="2397"/>
    <cellStyle name="20% - Accent1 2 2 6 10 2" xfId="2398"/>
    <cellStyle name="20% - Accent1 2 2 6 11" xfId="2399"/>
    <cellStyle name="20% - Accent1 2 2 6 11 2" xfId="2400"/>
    <cellStyle name="20% - Accent1 2 2 6 12" xfId="2401"/>
    <cellStyle name="20% - Accent1 2 2 6 12 2" xfId="2402"/>
    <cellStyle name="20% - Accent1 2 2 6 13" xfId="2403"/>
    <cellStyle name="20% - Accent1 2 2 6 2" xfId="31"/>
    <cellStyle name="20% - Accent1 2 2 6 2 2" xfId="1377"/>
    <cellStyle name="20% - Accent1 2 2 6 2 2 2" xfId="2404"/>
    <cellStyle name="20% - Accent1 2 2 6 2 2 2 2" xfId="2405"/>
    <cellStyle name="20% - Accent1 2 2 6 2 2 2 2 2" xfId="2406"/>
    <cellStyle name="20% - Accent1 2 2 6 2 2 2 3" xfId="2407"/>
    <cellStyle name="20% - Accent1 2 2 6 2 2 3" xfId="2408"/>
    <cellStyle name="20% - Accent1 2 2 6 2 2 3 2" xfId="2409"/>
    <cellStyle name="20% - Accent1 2 2 6 2 2 4" xfId="2410"/>
    <cellStyle name="20% - Accent1 2 2 6 2 2 4 2" xfId="2411"/>
    <cellStyle name="20% - Accent1 2 2 6 2 2 5" xfId="2412"/>
    <cellStyle name="20% - Accent1 2 2 6 2 2 5 2" xfId="2413"/>
    <cellStyle name="20% - Accent1 2 2 6 2 2 6" xfId="2414"/>
    <cellStyle name="20% - Accent1 2 2 6 2 2 6 2" xfId="2415"/>
    <cellStyle name="20% - Accent1 2 2 6 2 2 7" xfId="2416"/>
    <cellStyle name="20% - Accent1 2 2 6 2 3" xfId="2417"/>
    <cellStyle name="20% - Accent1 2 2 6 2 3 2" xfId="2418"/>
    <cellStyle name="20% - Accent1 2 2 6 2 3 2 2" xfId="2419"/>
    <cellStyle name="20% - Accent1 2 2 6 2 3 3" xfId="2420"/>
    <cellStyle name="20% - Accent1 2 2 6 2 4" xfId="2421"/>
    <cellStyle name="20% - Accent1 2 2 6 2 4 2" xfId="2422"/>
    <cellStyle name="20% - Accent1 2 2 6 2 5" xfId="2423"/>
    <cellStyle name="20% - Accent1 2 2 6 2 5 2" xfId="2424"/>
    <cellStyle name="20% - Accent1 2 2 6 2 6" xfId="2425"/>
    <cellStyle name="20% - Accent1 2 2 6 2 6 2" xfId="2426"/>
    <cellStyle name="20% - Accent1 2 2 6 2 7" xfId="2427"/>
    <cellStyle name="20% - Accent1 2 2 6 2 7 2" xfId="2428"/>
    <cellStyle name="20% - Accent1 2 2 6 2 8" xfId="2429"/>
    <cellStyle name="20% - Accent1 2 2 6 3" xfId="32"/>
    <cellStyle name="20% - Accent1 2 2 6 3 2" xfId="1378"/>
    <cellStyle name="20% - Accent1 2 2 6 3 2 2" xfId="2430"/>
    <cellStyle name="20% - Accent1 2 2 6 3 2 2 2" xfId="2431"/>
    <cellStyle name="20% - Accent1 2 2 6 3 2 2 2 2" xfId="2432"/>
    <cellStyle name="20% - Accent1 2 2 6 3 2 2 3" xfId="2433"/>
    <cellStyle name="20% - Accent1 2 2 6 3 2 3" xfId="2434"/>
    <cellStyle name="20% - Accent1 2 2 6 3 2 3 2" xfId="2435"/>
    <cellStyle name="20% - Accent1 2 2 6 3 2 4" xfId="2436"/>
    <cellStyle name="20% - Accent1 2 2 6 3 2 4 2" xfId="2437"/>
    <cellStyle name="20% - Accent1 2 2 6 3 2 5" xfId="2438"/>
    <cellStyle name="20% - Accent1 2 2 6 3 2 5 2" xfId="2439"/>
    <cellStyle name="20% - Accent1 2 2 6 3 2 6" xfId="2440"/>
    <cellStyle name="20% - Accent1 2 2 6 3 2 6 2" xfId="2441"/>
    <cellStyle name="20% - Accent1 2 2 6 3 2 7" xfId="2442"/>
    <cellStyle name="20% - Accent1 2 2 6 3 3" xfId="2443"/>
    <cellStyle name="20% - Accent1 2 2 6 3 3 2" xfId="2444"/>
    <cellStyle name="20% - Accent1 2 2 6 3 3 2 2" xfId="2445"/>
    <cellStyle name="20% - Accent1 2 2 6 3 3 3" xfId="2446"/>
    <cellStyle name="20% - Accent1 2 2 6 3 4" xfId="2447"/>
    <cellStyle name="20% - Accent1 2 2 6 3 4 2" xfId="2448"/>
    <cellStyle name="20% - Accent1 2 2 6 3 5" xfId="2449"/>
    <cellStyle name="20% - Accent1 2 2 6 3 5 2" xfId="2450"/>
    <cellStyle name="20% - Accent1 2 2 6 3 6" xfId="2451"/>
    <cellStyle name="20% - Accent1 2 2 6 3 6 2" xfId="2452"/>
    <cellStyle name="20% - Accent1 2 2 6 3 7" xfId="2453"/>
    <cellStyle name="20% - Accent1 2 2 6 3 7 2" xfId="2454"/>
    <cellStyle name="20% - Accent1 2 2 6 3 8" xfId="2455"/>
    <cellStyle name="20% - Accent1 2 2 6 4" xfId="33"/>
    <cellStyle name="20% - Accent1 2 2 6 4 2" xfId="1379"/>
    <cellStyle name="20% - Accent1 2 2 6 4 2 2" xfId="2456"/>
    <cellStyle name="20% - Accent1 2 2 6 4 2 2 2" xfId="2457"/>
    <cellStyle name="20% - Accent1 2 2 6 4 2 2 2 2" xfId="2458"/>
    <cellStyle name="20% - Accent1 2 2 6 4 2 2 3" xfId="2459"/>
    <cellStyle name="20% - Accent1 2 2 6 4 2 3" xfId="2460"/>
    <cellStyle name="20% - Accent1 2 2 6 4 2 3 2" xfId="2461"/>
    <cellStyle name="20% - Accent1 2 2 6 4 2 4" xfId="2462"/>
    <cellStyle name="20% - Accent1 2 2 6 4 2 4 2" xfId="2463"/>
    <cellStyle name="20% - Accent1 2 2 6 4 2 5" xfId="2464"/>
    <cellStyle name="20% - Accent1 2 2 6 4 2 5 2" xfId="2465"/>
    <cellStyle name="20% - Accent1 2 2 6 4 2 6" xfId="2466"/>
    <cellStyle name="20% - Accent1 2 2 6 4 2 6 2" xfId="2467"/>
    <cellStyle name="20% - Accent1 2 2 6 4 2 7" xfId="2468"/>
    <cellStyle name="20% - Accent1 2 2 6 4 3" xfId="2469"/>
    <cellStyle name="20% - Accent1 2 2 6 4 3 2" xfId="2470"/>
    <cellStyle name="20% - Accent1 2 2 6 4 3 2 2" xfId="2471"/>
    <cellStyle name="20% - Accent1 2 2 6 4 3 3" xfId="2472"/>
    <cellStyle name="20% - Accent1 2 2 6 4 4" xfId="2473"/>
    <cellStyle name="20% - Accent1 2 2 6 4 4 2" xfId="2474"/>
    <cellStyle name="20% - Accent1 2 2 6 4 5" xfId="2475"/>
    <cellStyle name="20% - Accent1 2 2 6 4 5 2" xfId="2476"/>
    <cellStyle name="20% - Accent1 2 2 6 4 6" xfId="2477"/>
    <cellStyle name="20% - Accent1 2 2 6 4 6 2" xfId="2478"/>
    <cellStyle name="20% - Accent1 2 2 6 4 7" xfId="2479"/>
    <cellStyle name="20% - Accent1 2 2 6 4 7 2" xfId="2480"/>
    <cellStyle name="20% - Accent1 2 2 6 4 8" xfId="2481"/>
    <cellStyle name="20% - Accent1 2 2 6 5" xfId="1380"/>
    <cellStyle name="20% - Accent1 2 2 6 5 2" xfId="2482"/>
    <cellStyle name="20% - Accent1 2 2 6 5 2 2" xfId="2483"/>
    <cellStyle name="20% - Accent1 2 2 6 5 2 2 2" xfId="2484"/>
    <cellStyle name="20% - Accent1 2 2 6 5 2 3" xfId="2485"/>
    <cellStyle name="20% - Accent1 2 2 6 5 3" xfId="2486"/>
    <cellStyle name="20% - Accent1 2 2 6 5 3 2" xfId="2487"/>
    <cellStyle name="20% - Accent1 2 2 6 5 4" xfId="2488"/>
    <cellStyle name="20% - Accent1 2 2 6 5 4 2" xfId="2489"/>
    <cellStyle name="20% - Accent1 2 2 6 5 5" xfId="2490"/>
    <cellStyle name="20% - Accent1 2 2 6 5 5 2" xfId="2491"/>
    <cellStyle name="20% - Accent1 2 2 6 5 6" xfId="2492"/>
    <cellStyle name="20% - Accent1 2 2 6 5 6 2" xfId="2493"/>
    <cellStyle name="20% - Accent1 2 2 6 5 7" xfId="2494"/>
    <cellStyle name="20% - Accent1 2 2 6 6" xfId="1381"/>
    <cellStyle name="20% - Accent1 2 2 6 6 2" xfId="2495"/>
    <cellStyle name="20% - Accent1 2 2 6 6 2 2" xfId="2496"/>
    <cellStyle name="20% - Accent1 2 2 6 6 2 2 2" xfId="2497"/>
    <cellStyle name="20% - Accent1 2 2 6 6 2 3" xfId="2498"/>
    <cellStyle name="20% - Accent1 2 2 6 6 3" xfId="2499"/>
    <cellStyle name="20% - Accent1 2 2 6 6 3 2" xfId="2500"/>
    <cellStyle name="20% - Accent1 2 2 6 6 4" xfId="2501"/>
    <cellStyle name="20% - Accent1 2 2 6 6 4 2" xfId="2502"/>
    <cellStyle name="20% - Accent1 2 2 6 6 5" xfId="2503"/>
    <cellStyle name="20% - Accent1 2 2 6 6 5 2" xfId="2504"/>
    <cellStyle name="20% - Accent1 2 2 6 6 6" xfId="2505"/>
    <cellStyle name="20% - Accent1 2 2 6 6 6 2" xfId="2506"/>
    <cellStyle name="20% - Accent1 2 2 6 6 7" xfId="2507"/>
    <cellStyle name="20% - Accent1 2 2 6 7" xfId="1382"/>
    <cellStyle name="20% - Accent1 2 2 6 7 2" xfId="2508"/>
    <cellStyle name="20% - Accent1 2 2 6 7 2 2" xfId="2509"/>
    <cellStyle name="20% - Accent1 2 2 6 7 2 2 2" xfId="2510"/>
    <cellStyle name="20% - Accent1 2 2 6 7 2 3" xfId="2511"/>
    <cellStyle name="20% - Accent1 2 2 6 7 3" xfId="2512"/>
    <cellStyle name="20% - Accent1 2 2 6 7 3 2" xfId="2513"/>
    <cellStyle name="20% - Accent1 2 2 6 7 4" xfId="2514"/>
    <cellStyle name="20% - Accent1 2 2 6 7 4 2" xfId="2515"/>
    <cellStyle name="20% - Accent1 2 2 6 7 5" xfId="2516"/>
    <cellStyle name="20% - Accent1 2 2 6 7 5 2" xfId="2517"/>
    <cellStyle name="20% - Accent1 2 2 6 7 6" xfId="2518"/>
    <cellStyle name="20% - Accent1 2 2 6 7 6 2" xfId="2519"/>
    <cellStyle name="20% - Accent1 2 2 6 7 7" xfId="2520"/>
    <cellStyle name="20% - Accent1 2 2 6 8" xfId="2521"/>
    <cellStyle name="20% - Accent1 2 2 6 8 2" xfId="2522"/>
    <cellStyle name="20% - Accent1 2 2 6 8 2 2" xfId="2523"/>
    <cellStyle name="20% - Accent1 2 2 6 8 3" xfId="2524"/>
    <cellStyle name="20% - Accent1 2 2 6 9" xfId="2525"/>
    <cellStyle name="20% - Accent1 2 2 6 9 2" xfId="2526"/>
    <cellStyle name="20% - Accent1 2 2 7" xfId="34"/>
    <cellStyle name="20% - Accent1 2 2 7 2" xfId="1383"/>
    <cellStyle name="20% - Accent1 2 2 7 2 2" xfId="2527"/>
    <cellStyle name="20% - Accent1 2 2 7 2 2 2" xfId="2528"/>
    <cellStyle name="20% - Accent1 2 2 7 2 2 2 2" xfId="2529"/>
    <cellStyle name="20% - Accent1 2 2 7 2 2 3" xfId="2530"/>
    <cellStyle name="20% - Accent1 2 2 7 2 3" xfId="2531"/>
    <cellStyle name="20% - Accent1 2 2 7 2 3 2" xfId="2532"/>
    <cellStyle name="20% - Accent1 2 2 7 2 4" xfId="2533"/>
    <cellStyle name="20% - Accent1 2 2 7 2 4 2" xfId="2534"/>
    <cellStyle name="20% - Accent1 2 2 7 2 5" xfId="2535"/>
    <cellStyle name="20% - Accent1 2 2 7 2 5 2" xfId="2536"/>
    <cellStyle name="20% - Accent1 2 2 7 2 6" xfId="2537"/>
    <cellStyle name="20% - Accent1 2 2 7 2 6 2" xfId="2538"/>
    <cellStyle name="20% - Accent1 2 2 7 2 7" xfId="2539"/>
    <cellStyle name="20% - Accent1 2 2 7 3" xfId="2540"/>
    <cellStyle name="20% - Accent1 2 2 7 3 2" xfId="2541"/>
    <cellStyle name="20% - Accent1 2 2 7 3 2 2" xfId="2542"/>
    <cellStyle name="20% - Accent1 2 2 7 3 3" xfId="2543"/>
    <cellStyle name="20% - Accent1 2 2 7 4" xfId="2544"/>
    <cellStyle name="20% - Accent1 2 2 7 4 2" xfId="2545"/>
    <cellStyle name="20% - Accent1 2 2 7 5" xfId="2546"/>
    <cellStyle name="20% - Accent1 2 2 7 5 2" xfId="2547"/>
    <cellStyle name="20% - Accent1 2 2 7 6" xfId="2548"/>
    <cellStyle name="20% - Accent1 2 2 7 6 2" xfId="2549"/>
    <cellStyle name="20% - Accent1 2 2 7 7" xfId="2550"/>
    <cellStyle name="20% - Accent1 2 2 7 7 2" xfId="2551"/>
    <cellStyle name="20% - Accent1 2 2 7 8" xfId="2552"/>
    <cellStyle name="20% - Accent1 2 2 8" xfId="35"/>
    <cellStyle name="20% - Accent1 2 2 8 2" xfId="1384"/>
    <cellStyle name="20% - Accent1 2 2 8 2 2" xfId="2553"/>
    <cellStyle name="20% - Accent1 2 2 8 2 2 2" xfId="2554"/>
    <cellStyle name="20% - Accent1 2 2 8 2 2 2 2" xfId="2555"/>
    <cellStyle name="20% - Accent1 2 2 8 2 2 3" xfId="2556"/>
    <cellStyle name="20% - Accent1 2 2 8 2 3" xfId="2557"/>
    <cellStyle name="20% - Accent1 2 2 8 2 3 2" xfId="2558"/>
    <cellStyle name="20% - Accent1 2 2 8 2 4" xfId="2559"/>
    <cellStyle name="20% - Accent1 2 2 8 2 4 2" xfId="2560"/>
    <cellStyle name="20% - Accent1 2 2 8 2 5" xfId="2561"/>
    <cellStyle name="20% - Accent1 2 2 8 2 5 2" xfId="2562"/>
    <cellStyle name="20% - Accent1 2 2 8 2 6" xfId="2563"/>
    <cellStyle name="20% - Accent1 2 2 8 2 6 2" xfId="2564"/>
    <cellStyle name="20% - Accent1 2 2 8 2 7" xfId="2565"/>
    <cellStyle name="20% - Accent1 2 2 8 3" xfId="2566"/>
    <cellStyle name="20% - Accent1 2 2 8 3 2" xfId="2567"/>
    <cellStyle name="20% - Accent1 2 2 8 3 2 2" xfId="2568"/>
    <cellStyle name="20% - Accent1 2 2 8 3 3" xfId="2569"/>
    <cellStyle name="20% - Accent1 2 2 8 4" xfId="2570"/>
    <cellStyle name="20% - Accent1 2 2 8 4 2" xfId="2571"/>
    <cellStyle name="20% - Accent1 2 2 8 5" xfId="2572"/>
    <cellStyle name="20% - Accent1 2 2 8 5 2" xfId="2573"/>
    <cellStyle name="20% - Accent1 2 2 8 6" xfId="2574"/>
    <cellStyle name="20% - Accent1 2 2 8 6 2" xfId="2575"/>
    <cellStyle name="20% - Accent1 2 2 8 7" xfId="2576"/>
    <cellStyle name="20% - Accent1 2 2 8 7 2" xfId="2577"/>
    <cellStyle name="20% - Accent1 2 2 8 8" xfId="2578"/>
    <cellStyle name="20% - Accent1 2 2 9" xfId="36"/>
    <cellStyle name="20% - Accent1 2 2 9 2" xfId="1385"/>
    <cellStyle name="20% - Accent1 2 2 9 2 2" xfId="2579"/>
    <cellStyle name="20% - Accent1 2 2 9 2 2 2" xfId="2580"/>
    <cellStyle name="20% - Accent1 2 2 9 2 2 2 2" xfId="2581"/>
    <cellStyle name="20% - Accent1 2 2 9 2 2 3" xfId="2582"/>
    <cellStyle name="20% - Accent1 2 2 9 2 3" xfId="2583"/>
    <cellStyle name="20% - Accent1 2 2 9 2 3 2" xfId="2584"/>
    <cellStyle name="20% - Accent1 2 2 9 2 4" xfId="2585"/>
    <cellStyle name="20% - Accent1 2 2 9 2 4 2" xfId="2586"/>
    <cellStyle name="20% - Accent1 2 2 9 2 5" xfId="2587"/>
    <cellStyle name="20% - Accent1 2 2 9 2 5 2" xfId="2588"/>
    <cellStyle name="20% - Accent1 2 2 9 2 6" xfId="2589"/>
    <cellStyle name="20% - Accent1 2 2 9 2 6 2" xfId="2590"/>
    <cellStyle name="20% - Accent1 2 2 9 2 7" xfId="2591"/>
    <cellStyle name="20% - Accent1 2 2 9 3" xfId="2592"/>
    <cellStyle name="20% - Accent1 2 2 9 3 2" xfId="2593"/>
    <cellStyle name="20% - Accent1 2 2 9 3 2 2" xfId="2594"/>
    <cellStyle name="20% - Accent1 2 2 9 3 3" xfId="2595"/>
    <cellStyle name="20% - Accent1 2 2 9 4" xfId="2596"/>
    <cellStyle name="20% - Accent1 2 2 9 4 2" xfId="2597"/>
    <cellStyle name="20% - Accent1 2 2 9 5" xfId="2598"/>
    <cellStyle name="20% - Accent1 2 2 9 5 2" xfId="2599"/>
    <cellStyle name="20% - Accent1 2 2 9 6" xfId="2600"/>
    <cellStyle name="20% - Accent1 2 2 9 6 2" xfId="2601"/>
    <cellStyle name="20% - Accent1 2 2 9 7" xfId="2602"/>
    <cellStyle name="20% - Accent1 2 2 9 7 2" xfId="2603"/>
    <cellStyle name="20% - Accent1 2 2 9 8" xfId="2604"/>
    <cellStyle name="20% - Accent1 2 3" xfId="37"/>
    <cellStyle name="20% - Accent1 2 4" xfId="38"/>
    <cellStyle name="20% - Accent1 2 4 10" xfId="2605"/>
    <cellStyle name="20% - Accent1 2 4 10 2" xfId="2606"/>
    <cellStyle name="20% - Accent1 2 4 11" xfId="2607"/>
    <cellStyle name="20% - Accent1 2 4 11 2" xfId="2608"/>
    <cellStyle name="20% - Accent1 2 4 12" xfId="2609"/>
    <cellStyle name="20% - Accent1 2 4 12 2" xfId="2610"/>
    <cellStyle name="20% - Accent1 2 4 13" xfId="2611"/>
    <cellStyle name="20% - Accent1 2 4 2" xfId="39"/>
    <cellStyle name="20% - Accent1 2 4 2 2" xfId="1386"/>
    <cellStyle name="20% - Accent1 2 4 2 2 2" xfId="2612"/>
    <cellStyle name="20% - Accent1 2 4 2 2 2 2" xfId="2613"/>
    <cellStyle name="20% - Accent1 2 4 2 2 2 2 2" xfId="2614"/>
    <cellStyle name="20% - Accent1 2 4 2 2 2 3" xfId="2615"/>
    <cellStyle name="20% - Accent1 2 4 2 2 3" xfId="2616"/>
    <cellStyle name="20% - Accent1 2 4 2 2 3 2" xfId="2617"/>
    <cellStyle name="20% - Accent1 2 4 2 2 4" xfId="2618"/>
    <cellStyle name="20% - Accent1 2 4 2 2 4 2" xfId="2619"/>
    <cellStyle name="20% - Accent1 2 4 2 2 5" xfId="2620"/>
    <cellStyle name="20% - Accent1 2 4 2 2 5 2" xfId="2621"/>
    <cellStyle name="20% - Accent1 2 4 2 2 6" xfId="2622"/>
    <cellStyle name="20% - Accent1 2 4 2 2 6 2" xfId="2623"/>
    <cellStyle name="20% - Accent1 2 4 2 2 7" xfId="2624"/>
    <cellStyle name="20% - Accent1 2 4 2 3" xfId="2625"/>
    <cellStyle name="20% - Accent1 2 4 2 3 2" xfId="2626"/>
    <cellStyle name="20% - Accent1 2 4 2 3 2 2" xfId="2627"/>
    <cellStyle name="20% - Accent1 2 4 2 3 3" xfId="2628"/>
    <cellStyle name="20% - Accent1 2 4 2 4" xfId="2629"/>
    <cellStyle name="20% - Accent1 2 4 2 4 2" xfId="2630"/>
    <cellStyle name="20% - Accent1 2 4 2 5" xfId="2631"/>
    <cellStyle name="20% - Accent1 2 4 2 5 2" xfId="2632"/>
    <cellStyle name="20% - Accent1 2 4 2 6" xfId="2633"/>
    <cellStyle name="20% - Accent1 2 4 2 6 2" xfId="2634"/>
    <cellStyle name="20% - Accent1 2 4 2 7" xfId="2635"/>
    <cellStyle name="20% - Accent1 2 4 2 7 2" xfId="2636"/>
    <cellStyle name="20% - Accent1 2 4 2 8" xfId="2637"/>
    <cellStyle name="20% - Accent1 2 4 3" xfId="40"/>
    <cellStyle name="20% - Accent1 2 4 3 2" xfId="1387"/>
    <cellStyle name="20% - Accent1 2 4 3 2 2" xfId="2638"/>
    <cellStyle name="20% - Accent1 2 4 3 2 2 2" xfId="2639"/>
    <cellStyle name="20% - Accent1 2 4 3 2 2 2 2" xfId="2640"/>
    <cellStyle name="20% - Accent1 2 4 3 2 2 3" xfId="2641"/>
    <cellStyle name="20% - Accent1 2 4 3 2 3" xfId="2642"/>
    <cellStyle name="20% - Accent1 2 4 3 2 3 2" xfId="2643"/>
    <cellStyle name="20% - Accent1 2 4 3 2 4" xfId="2644"/>
    <cellStyle name="20% - Accent1 2 4 3 2 4 2" xfId="2645"/>
    <cellStyle name="20% - Accent1 2 4 3 2 5" xfId="2646"/>
    <cellStyle name="20% - Accent1 2 4 3 2 5 2" xfId="2647"/>
    <cellStyle name="20% - Accent1 2 4 3 2 6" xfId="2648"/>
    <cellStyle name="20% - Accent1 2 4 3 2 6 2" xfId="2649"/>
    <cellStyle name="20% - Accent1 2 4 3 2 7" xfId="2650"/>
    <cellStyle name="20% - Accent1 2 4 3 3" xfId="2651"/>
    <cellStyle name="20% - Accent1 2 4 3 3 2" xfId="2652"/>
    <cellStyle name="20% - Accent1 2 4 3 3 2 2" xfId="2653"/>
    <cellStyle name="20% - Accent1 2 4 3 3 3" xfId="2654"/>
    <cellStyle name="20% - Accent1 2 4 3 4" xfId="2655"/>
    <cellStyle name="20% - Accent1 2 4 3 4 2" xfId="2656"/>
    <cellStyle name="20% - Accent1 2 4 3 5" xfId="2657"/>
    <cellStyle name="20% - Accent1 2 4 3 5 2" xfId="2658"/>
    <cellStyle name="20% - Accent1 2 4 3 6" xfId="2659"/>
    <cellStyle name="20% - Accent1 2 4 3 6 2" xfId="2660"/>
    <cellStyle name="20% - Accent1 2 4 3 7" xfId="2661"/>
    <cellStyle name="20% - Accent1 2 4 3 7 2" xfId="2662"/>
    <cellStyle name="20% - Accent1 2 4 3 8" xfId="2663"/>
    <cellStyle name="20% - Accent1 2 4 4" xfId="41"/>
    <cellStyle name="20% - Accent1 2 4 4 2" xfId="1388"/>
    <cellStyle name="20% - Accent1 2 4 4 2 2" xfId="2664"/>
    <cellStyle name="20% - Accent1 2 4 4 2 2 2" xfId="2665"/>
    <cellStyle name="20% - Accent1 2 4 4 2 2 2 2" xfId="2666"/>
    <cellStyle name="20% - Accent1 2 4 4 2 2 3" xfId="2667"/>
    <cellStyle name="20% - Accent1 2 4 4 2 3" xfId="2668"/>
    <cellStyle name="20% - Accent1 2 4 4 2 3 2" xfId="2669"/>
    <cellStyle name="20% - Accent1 2 4 4 2 4" xfId="2670"/>
    <cellStyle name="20% - Accent1 2 4 4 2 4 2" xfId="2671"/>
    <cellStyle name="20% - Accent1 2 4 4 2 5" xfId="2672"/>
    <cellStyle name="20% - Accent1 2 4 4 2 5 2" xfId="2673"/>
    <cellStyle name="20% - Accent1 2 4 4 2 6" xfId="2674"/>
    <cellStyle name="20% - Accent1 2 4 4 2 6 2" xfId="2675"/>
    <cellStyle name="20% - Accent1 2 4 4 2 7" xfId="2676"/>
    <cellStyle name="20% - Accent1 2 4 4 3" xfId="2677"/>
    <cellStyle name="20% - Accent1 2 4 4 3 2" xfId="2678"/>
    <cellStyle name="20% - Accent1 2 4 4 3 2 2" xfId="2679"/>
    <cellStyle name="20% - Accent1 2 4 4 3 3" xfId="2680"/>
    <cellStyle name="20% - Accent1 2 4 4 4" xfId="2681"/>
    <cellStyle name="20% - Accent1 2 4 4 4 2" xfId="2682"/>
    <cellStyle name="20% - Accent1 2 4 4 5" xfId="2683"/>
    <cellStyle name="20% - Accent1 2 4 4 5 2" xfId="2684"/>
    <cellStyle name="20% - Accent1 2 4 4 6" xfId="2685"/>
    <cellStyle name="20% - Accent1 2 4 4 6 2" xfId="2686"/>
    <cellStyle name="20% - Accent1 2 4 4 7" xfId="2687"/>
    <cellStyle name="20% - Accent1 2 4 4 7 2" xfId="2688"/>
    <cellStyle name="20% - Accent1 2 4 4 8" xfId="2689"/>
    <cellStyle name="20% - Accent1 2 4 5" xfId="1389"/>
    <cellStyle name="20% - Accent1 2 4 5 2" xfId="2690"/>
    <cellStyle name="20% - Accent1 2 4 5 2 2" xfId="2691"/>
    <cellStyle name="20% - Accent1 2 4 5 2 2 2" xfId="2692"/>
    <cellStyle name="20% - Accent1 2 4 5 2 3" xfId="2693"/>
    <cellStyle name="20% - Accent1 2 4 5 3" xfId="2694"/>
    <cellStyle name="20% - Accent1 2 4 5 3 2" xfId="2695"/>
    <cellStyle name="20% - Accent1 2 4 5 4" xfId="2696"/>
    <cellStyle name="20% - Accent1 2 4 5 4 2" xfId="2697"/>
    <cellStyle name="20% - Accent1 2 4 5 5" xfId="2698"/>
    <cellStyle name="20% - Accent1 2 4 5 5 2" xfId="2699"/>
    <cellStyle name="20% - Accent1 2 4 5 6" xfId="2700"/>
    <cellStyle name="20% - Accent1 2 4 5 6 2" xfId="2701"/>
    <cellStyle name="20% - Accent1 2 4 5 7" xfId="2702"/>
    <cellStyle name="20% - Accent1 2 4 6" xfId="1390"/>
    <cellStyle name="20% - Accent1 2 4 6 2" xfId="2703"/>
    <cellStyle name="20% - Accent1 2 4 6 2 2" xfId="2704"/>
    <cellStyle name="20% - Accent1 2 4 6 2 2 2" xfId="2705"/>
    <cellStyle name="20% - Accent1 2 4 6 2 3" xfId="2706"/>
    <cellStyle name="20% - Accent1 2 4 6 3" xfId="2707"/>
    <cellStyle name="20% - Accent1 2 4 6 3 2" xfId="2708"/>
    <cellStyle name="20% - Accent1 2 4 6 4" xfId="2709"/>
    <cellStyle name="20% - Accent1 2 4 6 4 2" xfId="2710"/>
    <cellStyle name="20% - Accent1 2 4 6 5" xfId="2711"/>
    <cellStyle name="20% - Accent1 2 4 6 5 2" xfId="2712"/>
    <cellStyle name="20% - Accent1 2 4 6 6" xfId="2713"/>
    <cellStyle name="20% - Accent1 2 4 6 6 2" xfId="2714"/>
    <cellStyle name="20% - Accent1 2 4 6 7" xfId="2715"/>
    <cellStyle name="20% - Accent1 2 4 7" xfId="1391"/>
    <cellStyle name="20% - Accent1 2 4 7 2" xfId="2716"/>
    <cellStyle name="20% - Accent1 2 4 7 2 2" xfId="2717"/>
    <cellStyle name="20% - Accent1 2 4 7 2 2 2" xfId="2718"/>
    <cellStyle name="20% - Accent1 2 4 7 2 3" xfId="2719"/>
    <cellStyle name="20% - Accent1 2 4 7 3" xfId="2720"/>
    <cellStyle name="20% - Accent1 2 4 7 3 2" xfId="2721"/>
    <cellStyle name="20% - Accent1 2 4 7 4" xfId="2722"/>
    <cellStyle name="20% - Accent1 2 4 7 4 2" xfId="2723"/>
    <cellStyle name="20% - Accent1 2 4 7 5" xfId="2724"/>
    <cellStyle name="20% - Accent1 2 4 7 5 2" xfId="2725"/>
    <cellStyle name="20% - Accent1 2 4 7 6" xfId="2726"/>
    <cellStyle name="20% - Accent1 2 4 7 6 2" xfId="2727"/>
    <cellStyle name="20% - Accent1 2 4 7 7" xfId="2728"/>
    <cellStyle name="20% - Accent1 2 4 8" xfId="2729"/>
    <cellStyle name="20% - Accent1 2 4 8 2" xfId="2730"/>
    <cellStyle name="20% - Accent1 2 4 8 2 2" xfId="2731"/>
    <cellStyle name="20% - Accent1 2 4 8 3" xfId="2732"/>
    <cellStyle name="20% - Accent1 2 4 9" xfId="2733"/>
    <cellStyle name="20% - Accent1 2 4 9 2" xfId="2734"/>
    <cellStyle name="20% - Accent1 2 5" xfId="1251"/>
    <cellStyle name="20% - Accent1 3" xfId="1252"/>
    <cellStyle name="20% - Accent1 3 2" xfId="1956"/>
    <cellStyle name="20% - Accent2 2" xfId="42"/>
    <cellStyle name="20% - Accent2 2 2" xfId="43"/>
    <cellStyle name="20% - Accent2 2 2 10" xfId="1392"/>
    <cellStyle name="20% - Accent2 2 2 10 2" xfId="2735"/>
    <cellStyle name="20% - Accent2 2 2 10 2 2" xfId="2736"/>
    <cellStyle name="20% - Accent2 2 2 10 2 2 2" xfId="2737"/>
    <cellStyle name="20% - Accent2 2 2 10 2 3" xfId="2738"/>
    <cellStyle name="20% - Accent2 2 2 10 3" xfId="2739"/>
    <cellStyle name="20% - Accent2 2 2 10 3 2" xfId="2740"/>
    <cellStyle name="20% - Accent2 2 2 10 4" xfId="2741"/>
    <cellStyle name="20% - Accent2 2 2 10 4 2" xfId="2742"/>
    <cellStyle name="20% - Accent2 2 2 10 5" xfId="2743"/>
    <cellStyle name="20% - Accent2 2 2 10 5 2" xfId="2744"/>
    <cellStyle name="20% - Accent2 2 2 10 6" xfId="2745"/>
    <cellStyle name="20% - Accent2 2 2 10 6 2" xfId="2746"/>
    <cellStyle name="20% - Accent2 2 2 10 7" xfId="2747"/>
    <cellStyle name="20% - Accent2 2 2 11" xfId="1393"/>
    <cellStyle name="20% - Accent2 2 2 11 2" xfId="2748"/>
    <cellStyle name="20% - Accent2 2 2 11 2 2" xfId="2749"/>
    <cellStyle name="20% - Accent2 2 2 11 2 2 2" xfId="2750"/>
    <cellStyle name="20% - Accent2 2 2 11 2 3" xfId="2751"/>
    <cellStyle name="20% - Accent2 2 2 11 3" xfId="2752"/>
    <cellStyle name="20% - Accent2 2 2 11 3 2" xfId="2753"/>
    <cellStyle name="20% - Accent2 2 2 11 4" xfId="2754"/>
    <cellStyle name="20% - Accent2 2 2 11 4 2" xfId="2755"/>
    <cellStyle name="20% - Accent2 2 2 11 5" xfId="2756"/>
    <cellStyle name="20% - Accent2 2 2 11 5 2" xfId="2757"/>
    <cellStyle name="20% - Accent2 2 2 11 6" xfId="2758"/>
    <cellStyle name="20% - Accent2 2 2 11 6 2" xfId="2759"/>
    <cellStyle name="20% - Accent2 2 2 11 7" xfId="2760"/>
    <cellStyle name="20% - Accent2 2 2 12" xfId="1394"/>
    <cellStyle name="20% - Accent2 2 2 12 2" xfId="2761"/>
    <cellStyle name="20% - Accent2 2 2 12 2 2" xfId="2762"/>
    <cellStyle name="20% - Accent2 2 2 12 2 2 2" xfId="2763"/>
    <cellStyle name="20% - Accent2 2 2 12 2 3" xfId="2764"/>
    <cellStyle name="20% - Accent2 2 2 12 3" xfId="2765"/>
    <cellStyle name="20% - Accent2 2 2 12 3 2" xfId="2766"/>
    <cellStyle name="20% - Accent2 2 2 12 4" xfId="2767"/>
    <cellStyle name="20% - Accent2 2 2 12 4 2" xfId="2768"/>
    <cellStyle name="20% - Accent2 2 2 12 5" xfId="2769"/>
    <cellStyle name="20% - Accent2 2 2 12 5 2" xfId="2770"/>
    <cellStyle name="20% - Accent2 2 2 12 6" xfId="2771"/>
    <cellStyle name="20% - Accent2 2 2 12 6 2" xfId="2772"/>
    <cellStyle name="20% - Accent2 2 2 12 7" xfId="2773"/>
    <cellStyle name="20% - Accent2 2 2 13" xfId="2774"/>
    <cellStyle name="20% - Accent2 2 2 2" xfId="44"/>
    <cellStyle name="20% - Accent2 2 2 2 2" xfId="45"/>
    <cellStyle name="20% - Accent2 2 2 2 2 2" xfId="46"/>
    <cellStyle name="20% - Accent2 2 2 2 3" xfId="47"/>
    <cellStyle name="20% - Accent2 2 2 2 4" xfId="48"/>
    <cellStyle name="20% - Accent2 2 2 2 4 10" xfId="2775"/>
    <cellStyle name="20% - Accent2 2 2 2 4 10 2" xfId="2776"/>
    <cellStyle name="20% - Accent2 2 2 2 4 11" xfId="2777"/>
    <cellStyle name="20% - Accent2 2 2 2 4 11 2" xfId="2778"/>
    <cellStyle name="20% - Accent2 2 2 2 4 12" xfId="2779"/>
    <cellStyle name="20% - Accent2 2 2 2 4 12 2" xfId="2780"/>
    <cellStyle name="20% - Accent2 2 2 2 4 13" xfId="2781"/>
    <cellStyle name="20% - Accent2 2 2 2 4 2" xfId="49"/>
    <cellStyle name="20% - Accent2 2 2 2 4 2 2" xfId="1395"/>
    <cellStyle name="20% - Accent2 2 2 2 4 2 2 2" xfId="2782"/>
    <cellStyle name="20% - Accent2 2 2 2 4 2 2 2 2" xfId="2783"/>
    <cellStyle name="20% - Accent2 2 2 2 4 2 2 2 2 2" xfId="2784"/>
    <cellStyle name="20% - Accent2 2 2 2 4 2 2 2 3" xfId="2785"/>
    <cellStyle name="20% - Accent2 2 2 2 4 2 2 3" xfId="2786"/>
    <cellStyle name="20% - Accent2 2 2 2 4 2 2 3 2" xfId="2787"/>
    <cellStyle name="20% - Accent2 2 2 2 4 2 2 4" xfId="2788"/>
    <cellStyle name="20% - Accent2 2 2 2 4 2 2 4 2" xfId="2789"/>
    <cellStyle name="20% - Accent2 2 2 2 4 2 2 5" xfId="2790"/>
    <cellStyle name="20% - Accent2 2 2 2 4 2 2 5 2" xfId="2791"/>
    <cellStyle name="20% - Accent2 2 2 2 4 2 2 6" xfId="2792"/>
    <cellStyle name="20% - Accent2 2 2 2 4 2 2 6 2" xfId="2793"/>
    <cellStyle name="20% - Accent2 2 2 2 4 2 2 7" xfId="2794"/>
    <cellStyle name="20% - Accent2 2 2 2 4 2 3" xfId="2795"/>
    <cellStyle name="20% - Accent2 2 2 2 4 2 3 2" xfId="2796"/>
    <cellStyle name="20% - Accent2 2 2 2 4 2 3 2 2" xfId="2797"/>
    <cellStyle name="20% - Accent2 2 2 2 4 2 3 3" xfId="2798"/>
    <cellStyle name="20% - Accent2 2 2 2 4 2 4" xfId="2799"/>
    <cellStyle name="20% - Accent2 2 2 2 4 2 4 2" xfId="2800"/>
    <cellStyle name="20% - Accent2 2 2 2 4 2 5" xfId="2801"/>
    <cellStyle name="20% - Accent2 2 2 2 4 2 5 2" xfId="2802"/>
    <cellStyle name="20% - Accent2 2 2 2 4 2 6" xfId="2803"/>
    <cellStyle name="20% - Accent2 2 2 2 4 2 6 2" xfId="2804"/>
    <cellStyle name="20% - Accent2 2 2 2 4 2 7" xfId="2805"/>
    <cellStyle name="20% - Accent2 2 2 2 4 2 7 2" xfId="2806"/>
    <cellStyle name="20% - Accent2 2 2 2 4 2 8" xfId="2807"/>
    <cellStyle name="20% - Accent2 2 2 2 4 3" xfId="50"/>
    <cellStyle name="20% - Accent2 2 2 2 4 3 2" xfId="1396"/>
    <cellStyle name="20% - Accent2 2 2 2 4 3 2 2" xfId="2808"/>
    <cellStyle name="20% - Accent2 2 2 2 4 3 2 2 2" xfId="2809"/>
    <cellStyle name="20% - Accent2 2 2 2 4 3 2 2 2 2" xfId="2810"/>
    <cellStyle name="20% - Accent2 2 2 2 4 3 2 2 3" xfId="2811"/>
    <cellStyle name="20% - Accent2 2 2 2 4 3 2 3" xfId="2812"/>
    <cellStyle name="20% - Accent2 2 2 2 4 3 2 3 2" xfId="2813"/>
    <cellStyle name="20% - Accent2 2 2 2 4 3 2 4" xfId="2814"/>
    <cellStyle name="20% - Accent2 2 2 2 4 3 2 4 2" xfId="2815"/>
    <cellStyle name="20% - Accent2 2 2 2 4 3 2 5" xfId="2816"/>
    <cellStyle name="20% - Accent2 2 2 2 4 3 2 5 2" xfId="2817"/>
    <cellStyle name="20% - Accent2 2 2 2 4 3 2 6" xfId="2818"/>
    <cellStyle name="20% - Accent2 2 2 2 4 3 2 6 2" xfId="2819"/>
    <cellStyle name="20% - Accent2 2 2 2 4 3 2 7" xfId="2820"/>
    <cellStyle name="20% - Accent2 2 2 2 4 3 3" xfId="2821"/>
    <cellStyle name="20% - Accent2 2 2 2 4 3 3 2" xfId="2822"/>
    <cellStyle name="20% - Accent2 2 2 2 4 3 3 2 2" xfId="2823"/>
    <cellStyle name="20% - Accent2 2 2 2 4 3 3 3" xfId="2824"/>
    <cellStyle name="20% - Accent2 2 2 2 4 3 4" xfId="2825"/>
    <cellStyle name="20% - Accent2 2 2 2 4 3 4 2" xfId="2826"/>
    <cellStyle name="20% - Accent2 2 2 2 4 3 5" xfId="2827"/>
    <cellStyle name="20% - Accent2 2 2 2 4 3 5 2" xfId="2828"/>
    <cellStyle name="20% - Accent2 2 2 2 4 3 6" xfId="2829"/>
    <cellStyle name="20% - Accent2 2 2 2 4 3 6 2" xfId="2830"/>
    <cellStyle name="20% - Accent2 2 2 2 4 3 7" xfId="2831"/>
    <cellStyle name="20% - Accent2 2 2 2 4 3 7 2" xfId="2832"/>
    <cellStyle name="20% - Accent2 2 2 2 4 3 8" xfId="2833"/>
    <cellStyle name="20% - Accent2 2 2 2 4 4" xfId="51"/>
    <cellStyle name="20% - Accent2 2 2 2 4 4 2" xfId="1397"/>
    <cellStyle name="20% - Accent2 2 2 2 4 4 2 2" xfId="2834"/>
    <cellStyle name="20% - Accent2 2 2 2 4 4 2 2 2" xfId="2835"/>
    <cellStyle name="20% - Accent2 2 2 2 4 4 2 2 2 2" xfId="2836"/>
    <cellStyle name="20% - Accent2 2 2 2 4 4 2 2 3" xfId="2837"/>
    <cellStyle name="20% - Accent2 2 2 2 4 4 2 3" xfId="2838"/>
    <cellStyle name="20% - Accent2 2 2 2 4 4 2 3 2" xfId="2839"/>
    <cellStyle name="20% - Accent2 2 2 2 4 4 2 4" xfId="2840"/>
    <cellStyle name="20% - Accent2 2 2 2 4 4 2 4 2" xfId="2841"/>
    <cellStyle name="20% - Accent2 2 2 2 4 4 2 5" xfId="2842"/>
    <cellStyle name="20% - Accent2 2 2 2 4 4 2 5 2" xfId="2843"/>
    <cellStyle name="20% - Accent2 2 2 2 4 4 2 6" xfId="2844"/>
    <cellStyle name="20% - Accent2 2 2 2 4 4 2 6 2" xfId="2845"/>
    <cellStyle name="20% - Accent2 2 2 2 4 4 2 7" xfId="2846"/>
    <cellStyle name="20% - Accent2 2 2 2 4 4 3" xfId="2847"/>
    <cellStyle name="20% - Accent2 2 2 2 4 4 3 2" xfId="2848"/>
    <cellStyle name="20% - Accent2 2 2 2 4 4 3 2 2" xfId="2849"/>
    <cellStyle name="20% - Accent2 2 2 2 4 4 3 3" xfId="2850"/>
    <cellStyle name="20% - Accent2 2 2 2 4 4 4" xfId="2851"/>
    <cellStyle name="20% - Accent2 2 2 2 4 4 4 2" xfId="2852"/>
    <cellStyle name="20% - Accent2 2 2 2 4 4 5" xfId="2853"/>
    <cellStyle name="20% - Accent2 2 2 2 4 4 5 2" xfId="2854"/>
    <cellStyle name="20% - Accent2 2 2 2 4 4 6" xfId="2855"/>
    <cellStyle name="20% - Accent2 2 2 2 4 4 6 2" xfId="2856"/>
    <cellStyle name="20% - Accent2 2 2 2 4 4 7" xfId="2857"/>
    <cellStyle name="20% - Accent2 2 2 2 4 4 7 2" xfId="2858"/>
    <cellStyle name="20% - Accent2 2 2 2 4 4 8" xfId="2859"/>
    <cellStyle name="20% - Accent2 2 2 2 4 5" xfId="1398"/>
    <cellStyle name="20% - Accent2 2 2 2 4 5 2" xfId="2860"/>
    <cellStyle name="20% - Accent2 2 2 2 4 5 2 2" xfId="2861"/>
    <cellStyle name="20% - Accent2 2 2 2 4 5 2 2 2" xfId="2862"/>
    <cellStyle name="20% - Accent2 2 2 2 4 5 2 3" xfId="2863"/>
    <cellStyle name="20% - Accent2 2 2 2 4 5 3" xfId="2864"/>
    <cellStyle name="20% - Accent2 2 2 2 4 5 3 2" xfId="2865"/>
    <cellStyle name="20% - Accent2 2 2 2 4 5 4" xfId="2866"/>
    <cellStyle name="20% - Accent2 2 2 2 4 5 4 2" xfId="2867"/>
    <cellStyle name="20% - Accent2 2 2 2 4 5 5" xfId="2868"/>
    <cellStyle name="20% - Accent2 2 2 2 4 5 5 2" xfId="2869"/>
    <cellStyle name="20% - Accent2 2 2 2 4 5 6" xfId="2870"/>
    <cellStyle name="20% - Accent2 2 2 2 4 5 6 2" xfId="2871"/>
    <cellStyle name="20% - Accent2 2 2 2 4 5 7" xfId="2872"/>
    <cellStyle name="20% - Accent2 2 2 2 4 6" xfId="1399"/>
    <cellStyle name="20% - Accent2 2 2 2 4 6 2" xfId="2873"/>
    <cellStyle name="20% - Accent2 2 2 2 4 6 2 2" xfId="2874"/>
    <cellStyle name="20% - Accent2 2 2 2 4 6 2 2 2" xfId="2875"/>
    <cellStyle name="20% - Accent2 2 2 2 4 6 2 3" xfId="2876"/>
    <cellStyle name="20% - Accent2 2 2 2 4 6 3" xfId="2877"/>
    <cellStyle name="20% - Accent2 2 2 2 4 6 3 2" xfId="2878"/>
    <cellStyle name="20% - Accent2 2 2 2 4 6 4" xfId="2879"/>
    <cellStyle name="20% - Accent2 2 2 2 4 6 4 2" xfId="2880"/>
    <cellStyle name="20% - Accent2 2 2 2 4 6 5" xfId="2881"/>
    <cellStyle name="20% - Accent2 2 2 2 4 6 5 2" xfId="2882"/>
    <cellStyle name="20% - Accent2 2 2 2 4 6 6" xfId="2883"/>
    <cellStyle name="20% - Accent2 2 2 2 4 6 6 2" xfId="2884"/>
    <cellStyle name="20% - Accent2 2 2 2 4 6 7" xfId="2885"/>
    <cellStyle name="20% - Accent2 2 2 2 4 7" xfId="1400"/>
    <cellStyle name="20% - Accent2 2 2 2 4 7 2" xfId="2886"/>
    <cellStyle name="20% - Accent2 2 2 2 4 7 2 2" xfId="2887"/>
    <cellStyle name="20% - Accent2 2 2 2 4 7 2 2 2" xfId="2888"/>
    <cellStyle name="20% - Accent2 2 2 2 4 7 2 3" xfId="2889"/>
    <cellStyle name="20% - Accent2 2 2 2 4 7 3" xfId="2890"/>
    <cellStyle name="20% - Accent2 2 2 2 4 7 3 2" xfId="2891"/>
    <cellStyle name="20% - Accent2 2 2 2 4 7 4" xfId="2892"/>
    <cellStyle name="20% - Accent2 2 2 2 4 7 4 2" xfId="2893"/>
    <cellStyle name="20% - Accent2 2 2 2 4 7 5" xfId="2894"/>
    <cellStyle name="20% - Accent2 2 2 2 4 7 5 2" xfId="2895"/>
    <cellStyle name="20% - Accent2 2 2 2 4 7 6" xfId="2896"/>
    <cellStyle name="20% - Accent2 2 2 2 4 7 6 2" xfId="2897"/>
    <cellStyle name="20% - Accent2 2 2 2 4 7 7" xfId="2898"/>
    <cellStyle name="20% - Accent2 2 2 2 4 8" xfId="2899"/>
    <cellStyle name="20% - Accent2 2 2 2 4 8 2" xfId="2900"/>
    <cellStyle name="20% - Accent2 2 2 2 4 8 2 2" xfId="2901"/>
    <cellStyle name="20% - Accent2 2 2 2 4 8 3" xfId="2902"/>
    <cellStyle name="20% - Accent2 2 2 2 4 9" xfId="2903"/>
    <cellStyle name="20% - Accent2 2 2 2 4 9 2" xfId="2904"/>
    <cellStyle name="20% - Accent2 2 2 2 5" xfId="52"/>
    <cellStyle name="20% - Accent2 2 2 3" xfId="53"/>
    <cellStyle name="20% - Accent2 2 2 3 2" xfId="54"/>
    <cellStyle name="20% - Accent2 2 2 3 2 2" xfId="55"/>
    <cellStyle name="20% - Accent2 2 2 3 3" xfId="56"/>
    <cellStyle name="20% - Accent2 2 2 4" xfId="57"/>
    <cellStyle name="20% - Accent2 2 2 4 2" xfId="58"/>
    <cellStyle name="20% - Accent2 2 2 5" xfId="59"/>
    <cellStyle name="20% - Accent2 2 2 5 10" xfId="2905"/>
    <cellStyle name="20% - Accent2 2 2 5 10 2" xfId="2906"/>
    <cellStyle name="20% - Accent2 2 2 5 11" xfId="2907"/>
    <cellStyle name="20% - Accent2 2 2 5 11 2" xfId="2908"/>
    <cellStyle name="20% - Accent2 2 2 5 12" xfId="2909"/>
    <cellStyle name="20% - Accent2 2 2 5 12 2" xfId="2910"/>
    <cellStyle name="20% - Accent2 2 2 5 13" xfId="2911"/>
    <cellStyle name="20% - Accent2 2 2 5 2" xfId="60"/>
    <cellStyle name="20% - Accent2 2 2 5 2 2" xfId="1401"/>
    <cellStyle name="20% - Accent2 2 2 5 2 2 2" xfId="2912"/>
    <cellStyle name="20% - Accent2 2 2 5 2 2 2 2" xfId="2913"/>
    <cellStyle name="20% - Accent2 2 2 5 2 2 2 2 2" xfId="2914"/>
    <cellStyle name="20% - Accent2 2 2 5 2 2 2 3" xfId="2915"/>
    <cellStyle name="20% - Accent2 2 2 5 2 2 3" xfId="2916"/>
    <cellStyle name="20% - Accent2 2 2 5 2 2 3 2" xfId="2917"/>
    <cellStyle name="20% - Accent2 2 2 5 2 2 4" xfId="2918"/>
    <cellStyle name="20% - Accent2 2 2 5 2 2 4 2" xfId="2919"/>
    <cellStyle name="20% - Accent2 2 2 5 2 2 5" xfId="2920"/>
    <cellStyle name="20% - Accent2 2 2 5 2 2 5 2" xfId="2921"/>
    <cellStyle name="20% - Accent2 2 2 5 2 2 6" xfId="2922"/>
    <cellStyle name="20% - Accent2 2 2 5 2 2 6 2" xfId="2923"/>
    <cellStyle name="20% - Accent2 2 2 5 2 2 7" xfId="2924"/>
    <cellStyle name="20% - Accent2 2 2 5 2 3" xfId="2925"/>
    <cellStyle name="20% - Accent2 2 2 5 2 3 2" xfId="2926"/>
    <cellStyle name="20% - Accent2 2 2 5 2 3 2 2" xfId="2927"/>
    <cellStyle name="20% - Accent2 2 2 5 2 3 3" xfId="2928"/>
    <cellStyle name="20% - Accent2 2 2 5 2 4" xfId="2929"/>
    <cellStyle name="20% - Accent2 2 2 5 2 4 2" xfId="2930"/>
    <cellStyle name="20% - Accent2 2 2 5 2 5" xfId="2931"/>
    <cellStyle name="20% - Accent2 2 2 5 2 5 2" xfId="2932"/>
    <cellStyle name="20% - Accent2 2 2 5 2 6" xfId="2933"/>
    <cellStyle name="20% - Accent2 2 2 5 2 6 2" xfId="2934"/>
    <cellStyle name="20% - Accent2 2 2 5 2 7" xfId="2935"/>
    <cellStyle name="20% - Accent2 2 2 5 2 7 2" xfId="2936"/>
    <cellStyle name="20% - Accent2 2 2 5 2 8" xfId="2937"/>
    <cellStyle name="20% - Accent2 2 2 5 3" xfId="61"/>
    <cellStyle name="20% - Accent2 2 2 5 3 2" xfId="1402"/>
    <cellStyle name="20% - Accent2 2 2 5 3 2 2" xfId="2938"/>
    <cellStyle name="20% - Accent2 2 2 5 3 2 2 2" xfId="2939"/>
    <cellStyle name="20% - Accent2 2 2 5 3 2 2 2 2" xfId="2940"/>
    <cellStyle name="20% - Accent2 2 2 5 3 2 2 3" xfId="2941"/>
    <cellStyle name="20% - Accent2 2 2 5 3 2 3" xfId="2942"/>
    <cellStyle name="20% - Accent2 2 2 5 3 2 3 2" xfId="2943"/>
    <cellStyle name="20% - Accent2 2 2 5 3 2 4" xfId="2944"/>
    <cellStyle name="20% - Accent2 2 2 5 3 2 4 2" xfId="2945"/>
    <cellStyle name="20% - Accent2 2 2 5 3 2 5" xfId="2946"/>
    <cellStyle name="20% - Accent2 2 2 5 3 2 5 2" xfId="2947"/>
    <cellStyle name="20% - Accent2 2 2 5 3 2 6" xfId="2948"/>
    <cellStyle name="20% - Accent2 2 2 5 3 2 6 2" xfId="2949"/>
    <cellStyle name="20% - Accent2 2 2 5 3 2 7" xfId="2950"/>
    <cellStyle name="20% - Accent2 2 2 5 3 3" xfId="2951"/>
    <cellStyle name="20% - Accent2 2 2 5 3 3 2" xfId="2952"/>
    <cellStyle name="20% - Accent2 2 2 5 3 3 2 2" xfId="2953"/>
    <cellStyle name="20% - Accent2 2 2 5 3 3 3" xfId="2954"/>
    <cellStyle name="20% - Accent2 2 2 5 3 4" xfId="2955"/>
    <cellStyle name="20% - Accent2 2 2 5 3 4 2" xfId="2956"/>
    <cellStyle name="20% - Accent2 2 2 5 3 5" xfId="2957"/>
    <cellStyle name="20% - Accent2 2 2 5 3 5 2" xfId="2958"/>
    <cellStyle name="20% - Accent2 2 2 5 3 6" xfId="2959"/>
    <cellStyle name="20% - Accent2 2 2 5 3 6 2" xfId="2960"/>
    <cellStyle name="20% - Accent2 2 2 5 3 7" xfId="2961"/>
    <cellStyle name="20% - Accent2 2 2 5 3 7 2" xfId="2962"/>
    <cellStyle name="20% - Accent2 2 2 5 3 8" xfId="2963"/>
    <cellStyle name="20% - Accent2 2 2 5 4" xfId="62"/>
    <cellStyle name="20% - Accent2 2 2 5 4 2" xfId="1403"/>
    <cellStyle name="20% - Accent2 2 2 5 4 2 2" xfId="2964"/>
    <cellStyle name="20% - Accent2 2 2 5 4 2 2 2" xfId="2965"/>
    <cellStyle name="20% - Accent2 2 2 5 4 2 2 2 2" xfId="2966"/>
    <cellStyle name="20% - Accent2 2 2 5 4 2 2 3" xfId="2967"/>
    <cellStyle name="20% - Accent2 2 2 5 4 2 3" xfId="2968"/>
    <cellStyle name="20% - Accent2 2 2 5 4 2 3 2" xfId="2969"/>
    <cellStyle name="20% - Accent2 2 2 5 4 2 4" xfId="2970"/>
    <cellStyle name="20% - Accent2 2 2 5 4 2 4 2" xfId="2971"/>
    <cellStyle name="20% - Accent2 2 2 5 4 2 5" xfId="2972"/>
    <cellStyle name="20% - Accent2 2 2 5 4 2 5 2" xfId="2973"/>
    <cellStyle name="20% - Accent2 2 2 5 4 2 6" xfId="2974"/>
    <cellStyle name="20% - Accent2 2 2 5 4 2 6 2" xfId="2975"/>
    <cellStyle name="20% - Accent2 2 2 5 4 2 7" xfId="2976"/>
    <cellStyle name="20% - Accent2 2 2 5 4 3" xfId="2977"/>
    <cellStyle name="20% - Accent2 2 2 5 4 3 2" xfId="2978"/>
    <cellStyle name="20% - Accent2 2 2 5 4 3 2 2" xfId="2979"/>
    <cellStyle name="20% - Accent2 2 2 5 4 3 3" xfId="2980"/>
    <cellStyle name="20% - Accent2 2 2 5 4 4" xfId="2981"/>
    <cellStyle name="20% - Accent2 2 2 5 4 4 2" xfId="2982"/>
    <cellStyle name="20% - Accent2 2 2 5 4 5" xfId="2983"/>
    <cellStyle name="20% - Accent2 2 2 5 4 5 2" xfId="2984"/>
    <cellStyle name="20% - Accent2 2 2 5 4 6" xfId="2985"/>
    <cellStyle name="20% - Accent2 2 2 5 4 6 2" xfId="2986"/>
    <cellStyle name="20% - Accent2 2 2 5 4 7" xfId="2987"/>
    <cellStyle name="20% - Accent2 2 2 5 4 7 2" xfId="2988"/>
    <cellStyle name="20% - Accent2 2 2 5 4 8" xfId="2989"/>
    <cellStyle name="20% - Accent2 2 2 5 5" xfId="1404"/>
    <cellStyle name="20% - Accent2 2 2 5 5 2" xfId="2990"/>
    <cellStyle name="20% - Accent2 2 2 5 5 2 2" xfId="2991"/>
    <cellStyle name="20% - Accent2 2 2 5 5 2 2 2" xfId="2992"/>
    <cellStyle name="20% - Accent2 2 2 5 5 2 3" xfId="2993"/>
    <cellStyle name="20% - Accent2 2 2 5 5 3" xfId="2994"/>
    <cellStyle name="20% - Accent2 2 2 5 5 3 2" xfId="2995"/>
    <cellStyle name="20% - Accent2 2 2 5 5 4" xfId="2996"/>
    <cellStyle name="20% - Accent2 2 2 5 5 4 2" xfId="2997"/>
    <cellStyle name="20% - Accent2 2 2 5 5 5" xfId="2998"/>
    <cellStyle name="20% - Accent2 2 2 5 5 5 2" xfId="2999"/>
    <cellStyle name="20% - Accent2 2 2 5 5 6" xfId="3000"/>
    <cellStyle name="20% - Accent2 2 2 5 5 6 2" xfId="3001"/>
    <cellStyle name="20% - Accent2 2 2 5 5 7" xfId="3002"/>
    <cellStyle name="20% - Accent2 2 2 5 6" xfId="1405"/>
    <cellStyle name="20% - Accent2 2 2 5 6 2" xfId="3003"/>
    <cellStyle name="20% - Accent2 2 2 5 6 2 2" xfId="3004"/>
    <cellStyle name="20% - Accent2 2 2 5 6 2 2 2" xfId="3005"/>
    <cellStyle name="20% - Accent2 2 2 5 6 2 3" xfId="3006"/>
    <cellStyle name="20% - Accent2 2 2 5 6 3" xfId="3007"/>
    <cellStyle name="20% - Accent2 2 2 5 6 3 2" xfId="3008"/>
    <cellStyle name="20% - Accent2 2 2 5 6 4" xfId="3009"/>
    <cellStyle name="20% - Accent2 2 2 5 6 4 2" xfId="3010"/>
    <cellStyle name="20% - Accent2 2 2 5 6 5" xfId="3011"/>
    <cellStyle name="20% - Accent2 2 2 5 6 5 2" xfId="3012"/>
    <cellStyle name="20% - Accent2 2 2 5 6 6" xfId="3013"/>
    <cellStyle name="20% - Accent2 2 2 5 6 6 2" xfId="3014"/>
    <cellStyle name="20% - Accent2 2 2 5 6 7" xfId="3015"/>
    <cellStyle name="20% - Accent2 2 2 5 7" xfId="1406"/>
    <cellStyle name="20% - Accent2 2 2 5 7 2" xfId="3016"/>
    <cellStyle name="20% - Accent2 2 2 5 7 2 2" xfId="3017"/>
    <cellStyle name="20% - Accent2 2 2 5 7 2 2 2" xfId="3018"/>
    <cellStyle name="20% - Accent2 2 2 5 7 2 3" xfId="3019"/>
    <cellStyle name="20% - Accent2 2 2 5 7 3" xfId="3020"/>
    <cellStyle name="20% - Accent2 2 2 5 7 3 2" xfId="3021"/>
    <cellStyle name="20% - Accent2 2 2 5 7 4" xfId="3022"/>
    <cellStyle name="20% - Accent2 2 2 5 7 4 2" xfId="3023"/>
    <cellStyle name="20% - Accent2 2 2 5 7 5" xfId="3024"/>
    <cellStyle name="20% - Accent2 2 2 5 7 5 2" xfId="3025"/>
    <cellStyle name="20% - Accent2 2 2 5 7 6" xfId="3026"/>
    <cellStyle name="20% - Accent2 2 2 5 7 6 2" xfId="3027"/>
    <cellStyle name="20% - Accent2 2 2 5 7 7" xfId="3028"/>
    <cellStyle name="20% - Accent2 2 2 5 8" xfId="3029"/>
    <cellStyle name="20% - Accent2 2 2 5 8 2" xfId="3030"/>
    <cellStyle name="20% - Accent2 2 2 5 8 2 2" xfId="3031"/>
    <cellStyle name="20% - Accent2 2 2 5 8 3" xfId="3032"/>
    <cellStyle name="20% - Accent2 2 2 5 9" xfId="3033"/>
    <cellStyle name="20% - Accent2 2 2 5 9 2" xfId="3034"/>
    <cellStyle name="20% - Accent2 2 2 6" xfId="63"/>
    <cellStyle name="20% - Accent2 2 2 6 10" xfId="3035"/>
    <cellStyle name="20% - Accent2 2 2 6 10 2" xfId="3036"/>
    <cellStyle name="20% - Accent2 2 2 6 11" xfId="3037"/>
    <cellStyle name="20% - Accent2 2 2 6 11 2" xfId="3038"/>
    <cellStyle name="20% - Accent2 2 2 6 12" xfId="3039"/>
    <cellStyle name="20% - Accent2 2 2 6 12 2" xfId="3040"/>
    <cellStyle name="20% - Accent2 2 2 6 13" xfId="3041"/>
    <cellStyle name="20% - Accent2 2 2 6 2" xfId="64"/>
    <cellStyle name="20% - Accent2 2 2 6 2 2" xfId="1407"/>
    <cellStyle name="20% - Accent2 2 2 6 2 2 2" xfId="3042"/>
    <cellStyle name="20% - Accent2 2 2 6 2 2 2 2" xfId="3043"/>
    <cellStyle name="20% - Accent2 2 2 6 2 2 2 2 2" xfId="3044"/>
    <cellStyle name="20% - Accent2 2 2 6 2 2 2 3" xfId="3045"/>
    <cellStyle name="20% - Accent2 2 2 6 2 2 3" xfId="3046"/>
    <cellStyle name="20% - Accent2 2 2 6 2 2 3 2" xfId="3047"/>
    <cellStyle name="20% - Accent2 2 2 6 2 2 4" xfId="3048"/>
    <cellStyle name="20% - Accent2 2 2 6 2 2 4 2" xfId="3049"/>
    <cellStyle name="20% - Accent2 2 2 6 2 2 5" xfId="3050"/>
    <cellStyle name="20% - Accent2 2 2 6 2 2 5 2" xfId="3051"/>
    <cellStyle name="20% - Accent2 2 2 6 2 2 6" xfId="3052"/>
    <cellStyle name="20% - Accent2 2 2 6 2 2 6 2" xfId="3053"/>
    <cellStyle name="20% - Accent2 2 2 6 2 2 7" xfId="3054"/>
    <cellStyle name="20% - Accent2 2 2 6 2 3" xfId="3055"/>
    <cellStyle name="20% - Accent2 2 2 6 2 3 2" xfId="3056"/>
    <cellStyle name="20% - Accent2 2 2 6 2 3 2 2" xfId="3057"/>
    <cellStyle name="20% - Accent2 2 2 6 2 3 3" xfId="3058"/>
    <cellStyle name="20% - Accent2 2 2 6 2 4" xfId="3059"/>
    <cellStyle name="20% - Accent2 2 2 6 2 4 2" xfId="3060"/>
    <cellStyle name="20% - Accent2 2 2 6 2 5" xfId="3061"/>
    <cellStyle name="20% - Accent2 2 2 6 2 5 2" xfId="3062"/>
    <cellStyle name="20% - Accent2 2 2 6 2 6" xfId="3063"/>
    <cellStyle name="20% - Accent2 2 2 6 2 6 2" xfId="3064"/>
    <cellStyle name="20% - Accent2 2 2 6 2 7" xfId="3065"/>
    <cellStyle name="20% - Accent2 2 2 6 2 7 2" xfId="3066"/>
    <cellStyle name="20% - Accent2 2 2 6 2 8" xfId="3067"/>
    <cellStyle name="20% - Accent2 2 2 6 3" xfId="65"/>
    <cellStyle name="20% - Accent2 2 2 6 3 2" xfId="1408"/>
    <cellStyle name="20% - Accent2 2 2 6 3 2 2" xfId="3068"/>
    <cellStyle name="20% - Accent2 2 2 6 3 2 2 2" xfId="3069"/>
    <cellStyle name="20% - Accent2 2 2 6 3 2 2 2 2" xfId="3070"/>
    <cellStyle name="20% - Accent2 2 2 6 3 2 2 3" xfId="3071"/>
    <cellStyle name="20% - Accent2 2 2 6 3 2 3" xfId="3072"/>
    <cellStyle name="20% - Accent2 2 2 6 3 2 3 2" xfId="3073"/>
    <cellStyle name="20% - Accent2 2 2 6 3 2 4" xfId="3074"/>
    <cellStyle name="20% - Accent2 2 2 6 3 2 4 2" xfId="3075"/>
    <cellStyle name="20% - Accent2 2 2 6 3 2 5" xfId="3076"/>
    <cellStyle name="20% - Accent2 2 2 6 3 2 5 2" xfId="3077"/>
    <cellStyle name="20% - Accent2 2 2 6 3 2 6" xfId="3078"/>
    <cellStyle name="20% - Accent2 2 2 6 3 2 6 2" xfId="3079"/>
    <cellStyle name="20% - Accent2 2 2 6 3 2 7" xfId="3080"/>
    <cellStyle name="20% - Accent2 2 2 6 3 3" xfId="3081"/>
    <cellStyle name="20% - Accent2 2 2 6 3 3 2" xfId="3082"/>
    <cellStyle name="20% - Accent2 2 2 6 3 3 2 2" xfId="3083"/>
    <cellStyle name="20% - Accent2 2 2 6 3 3 3" xfId="3084"/>
    <cellStyle name="20% - Accent2 2 2 6 3 4" xfId="3085"/>
    <cellStyle name="20% - Accent2 2 2 6 3 4 2" xfId="3086"/>
    <cellStyle name="20% - Accent2 2 2 6 3 5" xfId="3087"/>
    <cellStyle name="20% - Accent2 2 2 6 3 5 2" xfId="3088"/>
    <cellStyle name="20% - Accent2 2 2 6 3 6" xfId="3089"/>
    <cellStyle name="20% - Accent2 2 2 6 3 6 2" xfId="3090"/>
    <cellStyle name="20% - Accent2 2 2 6 3 7" xfId="3091"/>
    <cellStyle name="20% - Accent2 2 2 6 3 7 2" xfId="3092"/>
    <cellStyle name="20% - Accent2 2 2 6 3 8" xfId="3093"/>
    <cellStyle name="20% - Accent2 2 2 6 4" xfId="66"/>
    <cellStyle name="20% - Accent2 2 2 6 4 2" xfId="1409"/>
    <cellStyle name="20% - Accent2 2 2 6 4 2 2" xfId="3094"/>
    <cellStyle name="20% - Accent2 2 2 6 4 2 2 2" xfId="3095"/>
    <cellStyle name="20% - Accent2 2 2 6 4 2 2 2 2" xfId="3096"/>
    <cellStyle name="20% - Accent2 2 2 6 4 2 2 3" xfId="3097"/>
    <cellStyle name="20% - Accent2 2 2 6 4 2 3" xfId="3098"/>
    <cellStyle name="20% - Accent2 2 2 6 4 2 3 2" xfId="3099"/>
    <cellStyle name="20% - Accent2 2 2 6 4 2 4" xfId="3100"/>
    <cellStyle name="20% - Accent2 2 2 6 4 2 4 2" xfId="3101"/>
    <cellStyle name="20% - Accent2 2 2 6 4 2 5" xfId="3102"/>
    <cellStyle name="20% - Accent2 2 2 6 4 2 5 2" xfId="3103"/>
    <cellStyle name="20% - Accent2 2 2 6 4 2 6" xfId="3104"/>
    <cellStyle name="20% - Accent2 2 2 6 4 2 6 2" xfId="3105"/>
    <cellStyle name="20% - Accent2 2 2 6 4 2 7" xfId="3106"/>
    <cellStyle name="20% - Accent2 2 2 6 4 3" xfId="3107"/>
    <cellStyle name="20% - Accent2 2 2 6 4 3 2" xfId="3108"/>
    <cellStyle name="20% - Accent2 2 2 6 4 3 2 2" xfId="3109"/>
    <cellStyle name="20% - Accent2 2 2 6 4 3 3" xfId="3110"/>
    <cellStyle name="20% - Accent2 2 2 6 4 4" xfId="3111"/>
    <cellStyle name="20% - Accent2 2 2 6 4 4 2" xfId="3112"/>
    <cellStyle name="20% - Accent2 2 2 6 4 5" xfId="3113"/>
    <cellStyle name="20% - Accent2 2 2 6 4 5 2" xfId="3114"/>
    <cellStyle name="20% - Accent2 2 2 6 4 6" xfId="3115"/>
    <cellStyle name="20% - Accent2 2 2 6 4 6 2" xfId="3116"/>
    <cellStyle name="20% - Accent2 2 2 6 4 7" xfId="3117"/>
    <cellStyle name="20% - Accent2 2 2 6 4 7 2" xfId="3118"/>
    <cellStyle name="20% - Accent2 2 2 6 4 8" xfId="3119"/>
    <cellStyle name="20% - Accent2 2 2 6 5" xfId="1410"/>
    <cellStyle name="20% - Accent2 2 2 6 5 2" xfId="3120"/>
    <cellStyle name="20% - Accent2 2 2 6 5 2 2" xfId="3121"/>
    <cellStyle name="20% - Accent2 2 2 6 5 2 2 2" xfId="3122"/>
    <cellStyle name="20% - Accent2 2 2 6 5 2 3" xfId="3123"/>
    <cellStyle name="20% - Accent2 2 2 6 5 3" xfId="3124"/>
    <cellStyle name="20% - Accent2 2 2 6 5 3 2" xfId="3125"/>
    <cellStyle name="20% - Accent2 2 2 6 5 4" xfId="3126"/>
    <cellStyle name="20% - Accent2 2 2 6 5 4 2" xfId="3127"/>
    <cellStyle name="20% - Accent2 2 2 6 5 5" xfId="3128"/>
    <cellStyle name="20% - Accent2 2 2 6 5 5 2" xfId="3129"/>
    <cellStyle name="20% - Accent2 2 2 6 5 6" xfId="3130"/>
    <cellStyle name="20% - Accent2 2 2 6 5 6 2" xfId="3131"/>
    <cellStyle name="20% - Accent2 2 2 6 5 7" xfId="3132"/>
    <cellStyle name="20% - Accent2 2 2 6 6" xfId="1411"/>
    <cellStyle name="20% - Accent2 2 2 6 6 2" xfId="3133"/>
    <cellStyle name="20% - Accent2 2 2 6 6 2 2" xfId="3134"/>
    <cellStyle name="20% - Accent2 2 2 6 6 2 2 2" xfId="3135"/>
    <cellStyle name="20% - Accent2 2 2 6 6 2 3" xfId="3136"/>
    <cellStyle name="20% - Accent2 2 2 6 6 3" xfId="3137"/>
    <cellStyle name="20% - Accent2 2 2 6 6 3 2" xfId="3138"/>
    <cellStyle name="20% - Accent2 2 2 6 6 4" xfId="3139"/>
    <cellStyle name="20% - Accent2 2 2 6 6 4 2" xfId="3140"/>
    <cellStyle name="20% - Accent2 2 2 6 6 5" xfId="3141"/>
    <cellStyle name="20% - Accent2 2 2 6 6 5 2" xfId="3142"/>
    <cellStyle name="20% - Accent2 2 2 6 6 6" xfId="3143"/>
    <cellStyle name="20% - Accent2 2 2 6 6 6 2" xfId="3144"/>
    <cellStyle name="20% - Accent2 2 2 6 6 7" xfId="3145"/>
    <cellStyle name="20% - Accent2 2 2 6 7" xfId="1412"/>
    <cellStyle name="20% - Accent2 2 2 6 7 2" xfId="3146"/>
    <cellStyle name="20% - Accent2 2 2 6 7 2 2" xfId="3147"/>
    <cellStyle name="20% - Accent2 2 2 6 7 2 2 2" xfId="3148"/>
    <cellStyle name="20% - Accent2 2 2 6 7 2 3" xfId="3149"/>
    <cellStyle name="20% - Accent2 2 2 6 7 3" xfId="3150"/>
    <cellStyle name="20% - Accent2 2 2 6 7 3 2" xfId="3151"/>
    <cellStyle name="20% - Accent2 2 2 6 7 4" xfId="3152"/>
    <cellStyle name="20% - Accent2 2 2 6 7 4 2" xfId="3153"/>
    <cellStyle name="20% - Accent2 2 2 6 7 5" xfId="3154"/>
    <cellStyle name="20% - Accent2 2 2 6 7 5 2" xfId="3155"/>
    <cellStyle name="20% - Accent2 2 2 6 7 6" xfId="3156"/>
    <cellStyle name="20% - Accent2 2 2 6 7 6 2" xfId="3157"/>
    <cellStyle name="20% - Accent2 2 2 6 7 7" xfId="3158"/>
    <cellStyle name="20% - Accent2 2 2 6 8" xfId="3159"/>
    <cellStyle name="20% - Accent2 2 2 6 8 2" xfId="3160"/>
    <cellStyle name="20% - Accent2 2 2 6 8 2 2" xfId="3161"/>
    <cellStyle name="20% - Accent2 2 2 6 8 3" xfId="3162"/>
    <cellStyle name="20% - Accent2 2 2 6 9" xfId="3163"/>
    <cellStyle name="20% - Accent2 2 2 6 9 2" xfId="3164"/>
    <cellStyle name="20% - Accent2 2 2 7" xfId="67"/>
    <cellStyle name="20% - Accent2 2 2 7 2" xfId="1413"/>
    <cellStyle name="20% - Accent2 2 2 7 2 2" xfId="3165"/>
    <cellStyle name="20% - Accent2 2 2 7 2 2 2" xfId="3166"/>
    <cellStyle name="20% - Accent2 2 2 7 2 2 2 2" xfId="3167"/>
    <cellStyle name="20% - Accent2 2 2 7 2 2 3" xfId="3168"/>
    <cellStyle name="20% - Accent2 2 2 7 2 3" xfId="3169"/>
    <cellStyle name="20% - Accent2 2 2 7 2 3 2" xfId="3170"/>
    <cellStyle name="20% - Accent2 2 2 7 2 4" xfId="3171"/>
    <cellStyle name="20% - Accent2 2 2 7 2 4 2" xfId="3172"/>
    <cellStyle name="20% - Accent2 2 2 7 2 5" xfId="3173"/>
    <cellStyle name="20% - Accent2 2 2 7 2 5 2" xfId="3174"/>
    <cellStyle name="20% - Accent2 2 2 7 2 6" xfId="3175"/>
    <cellStyle name="20% - Accent2 2 2 7 2 6 2" xfId="3176"/>
    <cellStyle name="20% - Accent2 2 2 7 2 7" xfId="3177"/>
    <cellStyle name="20% - Accent2 2 2 7 3" xfId="3178"/>
    <cellStyle name="20% - Accent2 2 2 7 3 2" xfId="3179"/>
    <cellStyle name="20% - Accent2 2 2 7 3 2 2" xfId="3180"/>
    <cellStyle name="20% - Accent2 2 2 7 3 3" xfId="3181"/>
    <cellStyle name="20% - Accent2 2 2 7 4" xfId="3182"/>
    <cellStyle name="20% - Accent2 2 2 7 4 2" xfId="3183"/>
    <cellStyle name="20% - Accent2 2 2 7 5" xfId="3184"/>
    <cellStyle name="20% - Accent2 2 2 7 5 2" xfId="3185"/>
    <cellStyle name="20% - Accent2 2 2 7 6" xfId="3186"/>
    <cellStyle name="20% - Accent2 2 2 7 6 2" xfId="3187"/>
    <cellStyle name="20% - Accent2 2 2 7 7" xfId="3188"/>
    <cellStyle name="20% - Accent2 2 2 7 7 2" xfId="3189"/>
    <cellStyle name="20% - Accent2 2 2 7 8" xfId="3190"/>
    <cellStyle name="20% - Accent2 2 2 8" xfId="68"/>
    <cellStyle name="20% - Accent2 2 2 8 2" xfId="1414"/>
    <cellStyle name="20% - Accent2 2 2 8 2 2" xfId="3191"/>
    <cellStyle name="20% - Accent2 2 2 8 2 2 2" xfId="3192"/>
    <cellStyle name="20% - Accent2 2 2 8 2 2 2 2" xfId="3193"/>
    <cellStyle name="20% - Accent2 2 2 8 2 2 3" xfId="3194"/>
    <cellStyle name="20% - Accent2 2 2 8 2 3" xfId="3195"/>
    <cellStyle name="20% - Accent2 2 2 8 2 3 2" xfId="3196"/>
    <cellStyle name="20% - Accent2 2 2 8 2 4" xfId="3197"/>
    <cellStyle name="20% - Accent2 2 2 8 2 4 2" xfId="3198"/>
    <cellStyle name="20% - Accent2 2 2 8 2 5" xfId="3199"/>
    <cellStyle name="20% - Accent2 2 2 8 2 5 2" xfId="3200"/>
    <cellStyle name="20% - Accent2 2 2 8 2 6" xfId="3201"/>
    <cellStyle name="20% - Accent2 2 2 8 2 6 2" xfId="3202"/>
    <cellStyle name="20% - Accent2 2 2 8 2 7" xfId="3203"/>
    <cellStyle name="20% - Accent2 2 2 8 3" xfId="3204"/>
    <cellStyle name="20% - Accent2 2 2 8 3 2" xfId="3205"/>
    <cellStyle name="20% - Accent2 2 2 8 3 2 2" xfId="3206"/>
    <cellStyle name="20% - Accent2 2 2 8 3 3" xfId="3207"/>
    <cellStyle name="20% - Accent2 2 2 8 4" xfId="3208"/>
    <cellStyle name="20% - Accent2 2 2 8 4 2" xfId="3209"/>
    <cellStyle name="20% - Accent2 2 2 8 5" xfId="3210"/>
    <cellStyle name="20% - Accent2 2 2 8 5 2" xfId="3211"/>
    <cellStyle name="20% - Accent2 2 2 8 6" xfId="3212"/>
    <cellStyle name="20% - Accent2 2 2 8 6 2" xfId="3213"/>
    <cellStyle name="20% - Accent2 2 2 8 7" xfId="3214"/>
    <cellStyle name="20% - Accent2 2 2 8 7 2" xfId="3215"/>
    <cellStyle name="20% - Accent2 2 2 8 8" xfId="3216"/>
    <cellStyle name="20% - Accent2 2 2 9" xfId="69"/>
    <cellStyle name="20% - Accent2 2 2 9 2" xfId="1415"/>
    <cellStyle name="20% - Accent2 2 2 9 2 2" xfId="3217"/>
    <cellStyle name="20% - Accent2 2 2 9 2 2 2" xfId="3218"/>
    <cellStyle name="20% - Accent2 2 2 9 2 2 2 2" xfId="3219"/>
    <cellStyle name="20% - Accent2 2 2 9 2 2 3" xfId="3220"/>
    <cellStyle name="20% - Accent2 2 2 9 2 3" xfId="3221"/>
    <cellStyle name="20% - Accent2 2 2 9 2 3 2" xfId="3222"/>
    <cellStyle name="20% - Accent2 2 2 9 2 4" xfId="3223"/>
    <cellStyle name="20% - Accent2 2 2 9 2 4 2" xfId="3224"/>
    <cellStyle name="20% - Accent2 2 2 9 2 5" xfId="3225"/>
    <cellStyle name="20% - Accent2 2 2 9 2 5 2" xfId="3226"/>
    <cellStyle name="20% - Accent2 2 2 9 2 6" xfId="3227"/>
    <cellStyle name="20% - Accent2 2 2 9 2 6 2" xfId="3228"/>
    <cellStyle name="20% - Accent2 2 2 9 2 7" xfId="3229"/>
    <cellStyle name="20% - Accent2 2 2 9 3" xfId="3230"/>
    <cellStyle name="20% - Accent2 2 2 9 3 2" xfId="3231"/>
    <cellStyle name="20% - Accent2 2 2 9 3 2 2" xfId="3232"/>
    <cellStyle name="20% - Accent2 2 2 9 3 3" xfId="3233"/>
    <cellStyle name="20% - Accent2 2 2 9 4" xfId="3234"/>
    <cellStyle name="20% - Accent2 2 2 9 4 2" xfId="3235"/>
    <cellStyle name="20% - Accent2 2 2 9 5" xfId="3236"/>
    <cellStyle name="20% - Accent2 2 2 9 5 2" xfId="3237"/>
    <cellStyle name="20% - Accent2 2 2 9 6" xfId="3238"/>
    <cellStyle name="20% - Accent2 2 2 9 6 2" xfId="3239"/>
    <cellStyle name="20% - Accent2 2 2 9 7" xfId="3240"/>
    <cellStyle name="20% - Accent2 2 2 9 7 2" xfId="3241"/>
    <cellStyle name="20% - Accent2 2 2 9 8" xfId="3242"/>
    <cellStyle name="20% - Accent2 2 3" xfId="70"/>
    <cellStyle name="20% - Accent2 2 4" xfId="71"/>
    <cellStyle name="20% - Accent2 2 4 10" xfId="3243"/>
    <cellStyle name="20% - Accent2 2 4 10 2" xfId="3244"/>
    <cellStyle name="20% - Accent2 2 4 11" xfId="3245"/>
    <cellStyle name="20% - Accent2 2 4 11 2" xfId="3246"/>
    <cellStyle name="20% - Accent2 2 4 12" xfId="3247"/>
    <cellStyle name="20% - Accent2 2 4 12 2" xfId="3248"/>
    <cellStyle name="20% - Accent2 2 4 13" xfId="3249"/>
    <cellStyle name="20% - Accent2 2 4 2" xfId="72"/>
    <cellStyle name="20% - Accent2 2 4 2 2" xfId="1416"/>
    <cellStyle name="20% - Accent2 2 4 2 2 2" xfId="3250"/>
    <cellStyle name="20% - Accent2 2 4 2 2 2 2" xfId="3251"/>
    <cellStyle name="20% - Accent2 2 4 2 2 2 2 2" xfId="3252"/>
    <cellStyle name="20% - Accent2 2 4 2 2 2 3" xfId="3253"/>
    <cellStyle name="20% - Accent2 2 4 2 2 3" xfId="3254"/>
    <cellStyle name="20% - Accent2 2 4 2 2 3 2" xfId="3255"/>
    <cellStyle name="20% - Accent2 2 4 2 2 4" xfId="3256"/>
    <cellStyle name="20% - Accent2 2 4 2 2 4 2" xfId="3257"/>
    <cellStyle name="20% - Accent2 2 4 2 2 5" xfId="3258"/>
    <cellStyle name="20% - Accent2 2 4 2 2 5 2" xfId="3259"/>
    <cellStyle name="20% - Accent2 2 4 2 2 6" xfId="3260"/>
    <cellStyle name="20% - Accent2 2 4 2 2 6 2" xfId="3261"/>
    <cellStyle name="20% - Accent2 2 4 2 2 7" xfId="3262"/>
    <cellStyle name="20% - Accent2 2 4 2 3" xfId="3263"/>
    <cellStyle name="20% - Accent2 2 4 2 3 2" xfId="3264"/>
    <cellStyle name="20% - Accent2 2 4 2 3 2 2" xfId="3265"/>
    <cellStyle name="20% - Accent2 2 4 2 3 3" xfId="3266"/>
    <cellStyle name="20% - Accent2 2 4 2 4" xfId="3267"/>
    <cellStyle name="20% - Accent2 2 4 2 4 2" xfId="3268"/>
    <cellStyle name="20% - Accent2 2 4 2 5" xfId="3269"/>
    <cellStyle name="20% - Accent2 2 4 2 5 2" xfId="3270"/>
    <cellStyle name="20% - Accent2 2 4 2 6" xfId="3271"/>
    <cellStyle name="20% - Accent2 2 4 2 6 2" xfId="3272"/>
    <cellStyle name="20% - Accent2 2 4 2 7" xfId="3273"/>
    <cellStyle name="20% - Accent2 2 4 2 7 2" xfId="3274"/>
    <cellStyle name="20% - Accent2 2 4 2 8" xfId="3275"/>
    <cellStyle name="20% - Accent2 2 4 3" xfId="73"/>
    <cellStyle name="20% - Accent2 2 4 3 2" xfId="1417"/>
    <cellStyle name="20% - Accent2 2 4 3 2 2" xfId="3276"/>
    <cellStyle name="20% - Accent2 2 4 3 2 2 2" xfId="3277"/>
    <cellStyle name="20% - Accent2 2 4 3 2 2 2 2" xfId="3278"/>
    <cellStyle name="20% - Accent2 2 4 3 2 2 3" xfId="3279"/>
    <cellStyle name="20% - Accent2 2 4 3 2 3" xfId="3280"/>
    <cellStyle name="20% - Accent2 2 4 3 2 3 2" xfId="3281"/>
    <cellStyle name="20% - Accent2 2 4 3 2 4" xfId="3282"/>
    <cellStyle name="20% - Accent2 2 4 3 2 4 2" xfId="3283"/>
    <cellStyle name="20% - Accent2 2 4 3 2 5" xfId="3284"/>
    <cellStyle name="20% - Accent2 2 4 3 2 5 2" xfId="3285"/>
    <cellStyle name="20% - Accent2 2 4 3 2 6" xfId="3286"/>
    <cellStyle name="20% - Accent2 2 4 3 2 6 2" xfId="3287"/>
    <cellStyle name="20% - Accent2 2 4 3 2 7" xfId="3288"/>
    <cellStyle name="20% - Accent2 2 4 3 3" xfId="3289"/>
    <cellStyle name="20% - Accent2 2 4 3 3 2" xfId="3290"/>
    <cellStyle name="20% - Accent2 2 4 3 3 2 2" xfId="3291"/>
    <cellStyle name="20% - Accent2 2 4 3 3 3" xfId="3292"/>
    <cellStyle name="20% - Accent2 2 4 3 4" xfId="3293"/>
    <cellStyle name="20% - Accent2 2 4 3 4 2" xfId="3294"/>
    <cellStyle name="20% - Accent2 2 4 3 5" xfId="3295"/>
    <cellStyle name="20% - Accent2 2 4 3 5 2" xfId="3296"/>
    <cellStyle name="20% - Accent2 2 4 3 6" xfId="3297"/>
    <cellStyle name="20% - Accent2 2 4 3 6 2" xfId="3298"/>
    <cellStyle name="20% - Accent2 2 4 3 7" xfId="3299"/>
    <cellStyle name="20% - Accent2 2 4 3 7 2" xfId="3300"/>
    <cellStyle name="20% - Accent2 2 4 3 8" xfId="3301"/>
    <cellStyle name="20% - Accent2 2 4 4" xfId="74"/>
    <cellStyle name="20% - Accent2 2 4 4 2" xfId="1418"/>
    <cellStyle name="20% - Accent2 2 4 4 2 2" xfId="3302"/>
    <cellStyle name="20% - Accent2 2 4 4 2 2 2" xfId="3303"/>
    <cellStyle name="20% - Accent2 2 4 4 2 2 2 2" xfId="3304"/>
    <cellStyle name="20% - Accent2 2 4 4 2 2 3" xfId="3305"/>
    <cellStyle name="20% - Accent2 2 4 4 2 3" xfId="3306"/>
    <cellStyle name="20% - Accent2 2 4 4 2 3 2" xfId="3307"/>
    <cellStyle name="20% - Accent2 2 4 4 2 4" xfId="3308"/>
    <cellStyle name="20% - Accent2 2 4 4 2 4 2" xfId="3309"/>
    <cellStyle name="20% - Accent2 2 4 4 2 5" xfId="3310"/>
    <cellStyle name="20% - Accent2 2 4 4 2 5 2" xfId="3311"/>
    <cellStyle name="20% - Accent2 2 4 4 2 6" xfId="3312"/>
    <cellStyle name="20% - Accent2 2 4 4 2 6 2" xfId="3313"/>
    <cellStyle name="20% - Accent2 2 4 4 2 7" xfId="3314"/>
    <cellStyle name="20% - Accent2 2 4 4 3" xfId="3315"/>
    <cellStyle name="20% - Accent2 2 4 4 3 2" xfId="3316"/>
    <cellStyle name="20% - Accent2 2 4 4 3 2 2" xfId="3317"/>
    <cellStyle name="20% - Accent2 2 4 4 3 3" xfId="3318"/>
    <cellStyle name="20% - Accent2 2 4 4 4" xfId="3319"/>
    <cellStyle name="20% - Accent2 2 4 4 4 2" xfId="3320"/>
    <cellStyle name="20% - Accent2 2 4 4 5" xfId="3321"/>
    <cellStyle name="20% - Accent2 2 4 4 5 2" xfId="3322"/>
    <cellStyle name="20% - Accent2 2 4 4 6" xfId="3323"/>
    <cellStyle name="20% - Accent2 2 4 4 6 2" xfId="3324"/>
    <cellStyle name="20% - Accent2 2 4 4 7" xfId="3325"/>
    <cellStyle name="20% - Accent2 2 4 4 7 2" xfId="3326"/>
    <cellStyle name="20% - Accent2 2 4 4 8" xfId="3327"/>
    <cellStyle name="20% - Accent2 2 4 5" xfId="1419"/>
    <cellStyle name="20% - Accent2 2 4 5 2" xfId="3328"/>
    <cellStyle name="20% - Accent2 2 4 5 2 2" xfId="3329"/>
    <cellStyle name="20% - Accent2 2 4 5 2 2 2" xfId="3330"/>
    <cellStyle name="20% - Accent2 2 4 5 2 3" xfId="3331"/>
    <cellStyle name="20% - Accent2 2 4 5 3" xfId="3332"/>
    <cellStyle name="20% - Accent2 2 4 5 3 2" xfId="3333"/>
    <cellStyle name="20% - Accent2 2 4 5 4" xfId="3334"/>
    <cellStyle name="20% - Accent2 2 4 5 4 2" xfId="3335"/>
    <cellStyle name="20% - Accent2 2 4 5 5" xfId="3336"/>
    <cellStyle name="20% - Accent2 2 4 5 5 2" xfId="3337"/>
    <cellStyle name="20% - Accent2 2 4 5 6" xfId="3338"/>
    <cellStyle name="20% - Accent2 2 4 5 6 2" xfId="3339"/>
    <cellStyle name="20% - Accent2 2 4 5 7" xfId="3340"/>
    <cellStyle name="20% - Accent2 2 4 6" xfId="1420"/>
    <cellStyle name="20% - Accent2 2 4 6 2" xfId="3341"/>
    <cellStyle name="20% - Accent2 2 4 6 2 2" xfId="3342"/>
    <cellStyle name="20% - Accent2 2 4 6 2 2 2" xfId="3343"/>
    <cellStyle name="20% - Accent2 2 4 6 2 3" xfId="3344"/>
    <cellStyle name="20% - Accent2 2 4 6 3" xfId="3345"/>
    <cellStyle name="20% - Accent2 2 4 6 3 2" xfId="3346"/>
    <cellStyle name="20% - Accent2 2 4 6 4" xfId="3347"/>
    <cellStyle name="20% - Accent2 2 4 6 4 2" xfId="3348"/>
    <cellStyle name="20% - Accent2 2 4 6 5" xfId="3349"/>
    <cellStyle name="20% - Accent2 2 4 6 5 2" xfId="3350"/>
    <cellStyle name="20% - Accent2 2 4 6 6" xfId="3351"/>
    <cellStyle name="20% - Accent2 2 4 6 6 2" xfId="3352"/>
    <cellStyle name="20% - Accent2 2 4 6 7" xfId="3353"/>
    <cellStyle name="20% - Accent2 2 4 7" xfId="1421"/>
    <cellStyle name="20% - Accent2 2 4 7 2" xfId="3354"/>
    <cellStyle name="20% - Accent2 2 4 7 2 2" xfId="3355"/>
    <cellStyle name="20% - Accent2 2 4 7 2 2 2" xfId="3356"/>
    <cellStyle name="20% - Accent2 2 4 7 2 3" xfId="3357"/>
    <cellStyle name="20% - Accent2 2 4 7 3" xfId="3358"/>
    <cellStyle name="20% - Accent2 2 4 7 3 2" xfId="3359"/>
    <cellStyle name="20% - Accent2 2 4 7 4" xfId="3360"/>
    <cellStyle name="20% - Accent2 2 4 7 4 2" xfId="3361"/>
    <cellStyle name="20% - Accent2 2 4 7 5" xfId="3362"/>
    <cellStyle name="20% - Accent2 2 4 7 5 2" xfId="3363"/>
    <cellStyle name="20% - Accent2 2 4 7 6" xfId="3364"/>
    <cellStyle name="20% - Accent2 2 4 7 6 2" xfId="3365"/>
    <cellStyle name="20% - Accent2 2 4 7 7" xfId="3366"/>
    <cellStyle name="20% - Accent2 2 4 8" xfId="3367"/>
    <cellStyle name="20% - Accent2 2 4 8 2" xfId="3368"/>
    <cellStyle name="20% - Accent2 2 4 8 2 2" xfId="3369"/>
    <cellStyle name="20% - Accent2 2 4 8 3" xfId="3370"/>
    <cellStyle name="20% - Accent2 2 4 9" xfId="3371"/>
    <cellStyle name="20% - Accent2 2 4 9 2" xfId="3372"/>
    <cellStyle name="20% - Accent2 2 5" xfId="1253"/>
    <cellStyle name="20% - Accent2 3" xfId="1254"/>
    <cellStyle name="20% - Accent2 3 2" xfId="1957"/>
    <cellStyle name="20% - Accent3 2" xfId="75"/>
    <cellStyle name="20% - Accent3 2 2" xfId="76"/>
    <cellStyle name="20% - Accent3 2 2 10" xfId="1422"/>
    <cellStyle name="20% - Accent3 2 2 10 2" xfId="3373"/>
    <cellStyle name="20% - Accent3 2 2 10 2 2" xfId="3374"/>
    <cellStyle name="20% - Accent3 2 2 10 2 2 2" xfId="3375"/>
    <cellStyle name="20% - Accent3 2 2 10 2 3" xfId="3376"/>
    <cellStyle name="20% - Accent3 2 2 10 3" xfId="3377"/>
    <cellStyle name="20% - Accent3 2 2 10 3 2" xfId="3378"/>
    <cellStyle name="20% - Accent3 2 2 10 4" xfId="3379"/>
    <cellStyle name="20% - Accent3 2 2 10 4 2" xfId="3380"/>
    <cellStyle name="20% - Accent3 2 2 10 5" xfId="3381"/>
    <cellStyle name="20% - Accent3 2 2 10 5 2" xfId="3382"/>
    <cellStyle name="20% - Accent3 2 2 10 6" xfId="3383"/>
    <cellStyle name="20% - Accent3 2 2 10 6 2" xfId="3384"/>
    <cellStyle name="20% - Accent3 2 2 10 7" xfId="3385"/>
    <cellStyle name="20% - Accent3 2 2 11" xfId="1423"/>
    <cellStyle name="20% - Accent3 2 2 11 2" xfId="3386"/>
    <cellStyle name="20% - Accent3 2 2 11 2 2" xfId="3387"/>
    <cellStyle name="20% - Accent3 2 2 11 2 2 2" xfId="3388"/>
    <cellStyle name="20% - Accent3 2 2 11 2 3" xfId="3389"/>
    <cellStyle name="20% - Accent3 2 2 11 3" xfId="3390"/>
    <cellStyle name="20% - Accent3 2 2 11 3 2" xfId="3391"/>
    <cellStyle name="20% - Accent3 2 2 11 4" xfId="3392"/>
    <cellStyle name="20% - Accent3 2 2 11 4 2" xfId="3393"/>
    <cellStyle name="20% - Accent3 2 2 11 5" xfId="3394"/>
    <cellStyle name="20% - Accent3 2 2 11 5 2" xfId="3395"/>
    <cellStyle name="20% - Accent3 2 2 11 6" xfId="3396"/>
    <cellStyle name="20% - Accent3 2 2 11 6 2" xfId="3397"/>
    <cellStyle name="20% - Accent3 2 2 11 7" xfId="3398"/>
    <cellStyle name="20% - Accent3 2 2 12" xfId="1424"/>
    <cellStyle name="20% - Accent3 2 2 12 2" xfId="3399"/>
    <cellStyle name="20% - Accent3 2 2 12 2 2" xfId="3400"/>
    <cellStyle name="20% - Accent3 2 2 12 2 2 2" xfId="3401"/>
    <cellStyle name="20% - Accent3 2 2 12 2 3" xfId="3402"/>
    <cellStyle name="20% - Accent3 2 2 12 3" xfId="3403"/>
    <cellStyle name="20% - Accent3 2 2 12 3 2" xfId="3404"/>
    <cellStyle name="20% - Accent3 2 2 12 4" xfId="3405"/>
    <cellStyle name="20% - Accent3 2 2 12 4 2" xfId="3406"/>
    <cellStyle name="20% - Accent3 2 2 12 5" xfId="3407"/>
    <cellStyle name="20% - Accent3 2 2 12 5 2" xfId="3408"/>
    <cellStyle name="20% - Accent3 2 2 12 6" xfId="3409"/>
    <cellStyle name="20% - Accent3 2 2 12 6 2" xfId="3410"/>
    <cellStyle name="20% - Accent3 2 2 12 7" xfId="3411"/>
    <cellStyle name="20% - Accent3 2 2 13" xfId="3412"/>
    <cellStyle name="20% - Accent3 2 2 2" xfId="77"/>
    <cellStyle name="20% - Accent3 2 2 2 2" xfId="78"/>
    <cellStyle name="20% - Accent3 2 2 2 2 2" xfId="79"/>
    <cellStyle name="20% - Accent3 2 2 2 3" xfId="80"/>
    <cellStyle name="20% - Accent3 2 2 2 4" xfId="81"/>
    <cellStyle name="20% - Accent3 2 2 2 4 10" xfId="3413"/>
    <cellStyle name="20% - Accent3 2 2 2 4 10 2" xfId="3414"/>
    <cellStyle name="20% - Accent3 2 2 2 4 11" xfId="3415"/>
    <cellStyle name="20% - Accent3 2 2 2 4 11 2" xfId="3416"/>
    <cellStyle name="20% - Accent3 2 2 2 4 12" xfId="3417"/>
    <cellStyle name="20% - Accent3 2 2 2 4 12 2" xfId="3418"/>
    <cellStyle name="20% - Accent3 2 2 2 4 13" xfId="3419"/>
    <cellStyle name="20% - Accent3 2 2 2 4 2" xfId="82"/>
    <cellStyle name="20% - Accent3 2 2 2 4 2 2" xfId="1425"/>
    <cellStyle name="20% - Accent3 2 2 2 4 2 2 2" xfId="3420"/>
    <cellStyle name="20% - Accent3 2 2 2 4 2 2 2 2" xfId="3421"/>
    <cellStyle name="20% - Accent3 2 2 2 4 2 2 2 2 2" xfId="3422"/>
    <cellStyle name="20% - Accent3 2 2 2 4 2 2 2 3" xfId="3423"/>
    <cellStyle name="20% - Accent3 2 2 2 4 2 2 3" xfId="3424"/>
    <cellStyle name="20% - Accent3 2 2 2 4 2 2 3 2" xfId="3425"/>
    <cellStyle name="20% - Accent3 2 2 2 4 2 2 4" xfId="3426"/>
    <cellStyle name="20% - Accent3 2 2 2 4 2 2 4 2" xfId="3427"/>
    <cellStyle name="20% - Accent3 2 2 2 4 2 2 5" xfId="3428"/>
    <cellStyle name="20% - Accent3 2 2 2 4 2 2 5 2" xfId="3429"/>
    <cellStyle name="20% - Accent3 2 2 2 4 2 2 6" xfId="3430"/>
    <cellStyle name="20% - Accent3 2 2 2 4 2 2 6 2" xfId="3431"/>
    <cellStyle name="20% - Accent3 2 2 2 4 2 2 7" xfId="3432"/>
    <cellStyle name="20% - Accent3 2 2 2 4 2 3" xfId="3433"/>
    <cellStyle name="20% - Accent3 2 2 2 4 2 3 2" xfId="3434"/>
    <cellStyle name="20% - Accent3 2 2 2 4 2 3 2 2" xfId="3435"/>
    <cellStyle name="20% - Accent3 2 2 2 4 2 3 3" xfId="3436"/>
    <cellStyle name="20% - Accent3 2 2 2 4 2 4" xfId="3437"/>
    <cellStyle name="20% - Accent3 2 2 2 4 2 4 2" xfId="3438"/>
    <cellStyle name="20% - Accent3 2 2 2 4 2 5" xfId="3439"/>
    <cellStyle name="20% - Accent3 2 2 2 4 2 5 2" xfId="3440"/>
    <cellStyle name="20% - Accent3 2 2 2 4 2 6" xfId="3441"/>
    <cellStyle name="20% - Accent3 2 2 2 4 2 6 2" xfId="3442"/>
    <cellStyle name="20% - Accent3 2 2 2 4 2 7" xfId="3443"/>
    <cellStyle name="20% - Accent3 2 2 2 4 2 7 2" xfId="3444"/>
    <cellStyle name="20% - Accent3 2 2 2 4 2 8" xfId="3445"/>
    <cellStyle name="20% - Accent3 2 2 2 4 3" xfId="83"/>
    <cellStyle name="20% - Accent3 2 2 2 4 3 2" xfId="1426"/>
    <cellStyle name="20% - Accent3 2 2 2 4 3 2 2" xfId="3446"/>
    <cellStyle name="20% - Accent3 2 2 2 4 3 2 2 2" xfId="3447"/>
    <cellStyle name="20% - Accent3 2 2 2 4 3 2 2 2 2" xfId="3448"/>
    <cellStyle name="20% - Accent3 2 2 2 4 3 2 2 3" xfId="3449"/>
    <cellStyle name="20% - Accent3 2 2 2 4 3 2 3" xfId="3450"/>
    <cellStyle name="20% - Accent3 2 2 2 4 3 2 3 2" xfId="3451"/>
    <cellStyle name="20% - Accent3 2 2 2 4 3 2 4" xfId="3452"/>
    <cellStyle name="20% - Accent3 2 2 2 4 3 2 4 2" xfId="3453"/>
    <cellStyle name="20% - Accent3 2 2 2 4 3 2 5" xfId="3454"/>
    <cellStyle name="20% - Accent3 2 2 2 4 3 2 5 2" xfId="3455"/>
    <cellStyle name="20% - Accent3 2 2 2 4 3 2 6" xfId="3456"/>
    <cellStyle name="20% - Accent3 2 2 2 4 3 2 6 2" xfId="3457"/>
    <cellStyle name="20% - Accent3 2 2 2 4 3 2 7" xfId="3458"/>
    <cellStyle name="20% - Accent3 2 2 2 4 3 3" xfId="3459"/>
    <cellStyle name="20% - Accent3 2 2 2 4 3 3 2" xfId="3460"/>
    <cellStyle name="20% - Accent3 2 2 2 4 3 3 2 2" xfId="3461"/>
    <cellStyle name="20% - Accent3 2 2 2 4 3 3 3" xfId="3462"/>
    <cellStyle name="20% - Accent3 2 2 2 4 3 4" xfId="3463"/>
    <cellStyle name="20% - Accent3 2 2 2 4 3 4 2" xfId="3464"/>
    <cellStyle name="20% - Accent3 2 2 2 4 3 5" xfId="3465"/>
    <cellStyle name="20% - Accent3 2 2 2 4 3 5 2" xfId="3466"/>
    <cellStyle name="20% - Accent3 2 2 2 4 3 6" xfId="3467"/>
    <cellStyle name="20% - Accent3 2 2 2 4 3 6 2" xfId="3468"/>
    <cellStyle name="20% - Accent3 2 2 2 4 3 7" xfId="3469"/>
    <cellStyle name="20% - Accent3 2 2 2 4 3 7 2" xfId="3470"/>
    <cellStyle name="20% - Accent3 2 2 2 4 3 8" xfId="3471"/>
    <cellStyle name="20% - Accent3 2 2 2 4 4" xfId="84"/>
    <cellStyle name="20% - Accent3 2 2 2 4 4 2" xfId="1427"/>
    <cellStyle name="20% - Accent3 2 2 2 4 4 2 2" xfId="3472"/>
    <cellStyle name="20% - Accent3 2 2 2 4 4 2 2 2" xfId="3473"/>
    <cellStyle name="20% - Accent3 2 2 2 4 4 2 2 2 2" xfId="3474"/>
    <cellStyle name="20% - Accent3 2 2 2 4 4 2 2 3" xfId="3475"/>
    <cellStyle name="20% - Accent3 2 2 2 4 4 2 3" xfId="3476"/>
    <cellStyle name="20% - Accent3 2 2 2 4 4 2 3 2" xfId="3477"/>
    <cellStyle name="20% - Accent3 2 2 2 4 4 2 4" xfId="3478"/>
    <cellStyle name="20% - Accent3 2 2 2 4 4 2 4 2" xfId="3479"/>
    <cellStyle name="20% - Accent3 2 2 2 4 4 2 5" xfId="3480"/>
    <cellStyle name="20% - Accent3 2 2 2 4 4 2 5 2" xfId="3481"/>
    <cellStyle name="20% - Accent3 2 2 2 4 4 2 6" xfId="3482"/>
    <cellStyle name="20% - Accent3 2 2 2 4 4 2 6 2" xfId="3483"/>
    <cellStyle name="20% - Accent3 2 2 2 4 4 2 7" xfId="3484"/>
    <cellStyle name="20% - Accent3 2 2 2 4 4 3" xfId="3485"/>
    <cellStyle name="20% - Accent3 2 2 2 4 4 3 2" xfId="3486"/>
    <cellStyle name="20% - Accent3 2 2 2 4 4 3 2 2" xfId="3487"/>
    <cellStyle name="20% - Accent3 2 2 2 4 4 3 3" xfId="3488"/>
    <cellStyle name="20% - Accent3 2 2 2 4 4 4" xfId="3489"/>
    <cellStyle name="20% - Accent3 2 2 2 4 4 4 2" xfId="3490"/>
    <cellStyle name="20% - Accent3 2 2 2 4 4 5" xfId="3491"/>
    <cellStyle name="20% - Accent3 2 2 2 4 4 5 2" xfId="3492"/>
    <cellStyle name="20% - Accent3 2 2 2 4 4 6" xfId="3493"/>
    <cellStyle name="20% - Accent3 2 2 2 4 4 6 2" xfId="3494"/>
    <cellStyle name="20% - Accent3 2 2 2 4 4 7" xfId="3495"/>
    <cellStyle name="20% - Accent3 2 2 2 4 4 7 2" xfId="3496"/>
    <cellStyle name="20% - Accent3 2 2 2 4 4 8" xfId="3497"/>
    <cellStyle name="20% - Accent3 2 2 2 4 5" xfId="1428"/>
    <cellStyle name="20% - Accent3 2 2 2 4 5 2" xfId="3498"/>
    <cellStyle name="20% - Accent3 2 2 2 4 5 2 2" xfId="3499"/>
    <cellStyle name="20% - Accent3 2 2 2 4 5 2 2 2" xfId="3500"/>
    <cellStyle name="20% - Accent3 2 2 2 4 5 2 3" xfId="3501"/>
    <cellStyle name="20% - Accent3 2 2 2 4 5 3" xfId="3502"/>
    <cellStyle name="20% - Accent3 2 2 2 4 5 3 2" xfId="3503"/>
    <cellStyle name="20% - Accent3 2 2 2 4 5 4" xfId="3504"/>
    <cellStyle name="20% - Accent3 2 2 2 4 5 4 2" xfId="3505"/>
    <cellStyle name="20% - Accent3 2 2 2 4 5 5" xfId="3506"/>
    <cellStyle name="20% - Accent3 2 2 2 4 5 5 2" xfId="3507"/>
    <cellStyle name="20% - Accent3 2 2 2 4 5 6" xfId="3508"/>
    <cellStyle name="20% - Accent3 2 2 2 4 5 6 2" xfId="3509"/>
    <cellStyle name="20% - Accent3 2 2 2 4 5 7" xfId="3510"/>
    <cellStyle name="20% - Accent3 2 2 2 4 6" xfId="1429"/>
    <cellStyle name="20% - Accent3 2 2 2 4 6 2" xfId="3511"/>
    <cellStyle name="20% - Accent3 2 2 2 4 6 2 2" xfId="3512"/>
    <cellStyle name="20% - Accent3 2 2 2 4 6 2 2 2" xfId="3513"/>
    <cellStyle name="20% - Accent3 2 2 2 4 6 2 3" xfId="3514"/>
    <cellStyle name="20% - Accent3 2 2 2 4 6 3" xfId="3515"/>
    <cellStyle name="20% - Accent3 2 2 2 4 6 3 2" xfId="3516"/>
    <cellStyle name="20% - Accent3 2 2 2 4 6 4" xfId="3517"/>
    <cellStyle name="20% - Accent3 2 2 2 4 6 4 2" xfId="3518"/>
    <cellStyle name="20% - Accent3 2 2 2 4 6 5" xfId="3519"/>
    <cellStyle name="20% - Accent3 2 2 2 4 6 5 2" xfId="3520"/>
    <cellStyle name="20% - Accent3 2 2 2 4 6 6" xfId="3521"/>
    <cellStyle name="20% - Accent3 2 2 2 4 6 6 2" xfId="3522"/>
    <cellStyle name="20% - Accent3 2 2 2 4 6 7" xfId="3523"/>
    <cellStyle name="20% - Accent3 2 2 2 4 7" xfId="1430"/>
    <cellStyle name="20% - Accent3 2 2 2 4 7 2" xfId="3524"/>
    <cellStyle name="20% - Accent3 2 2 2 4 7 2 2" xfId="3525"/>
    <cellStyle name="20% - Accent3 2 2 2 4 7 2 2 2" xfId="3526"/>
    <cellStyle name="20% - Accent3 2 2 2 4 7 2 3" xfId="3527"/>
    <cellStyle name="20% - Accent3 2 2 2 4 7 3" xfId="3528"/>
    <cellStyle name="20% - Accent3 2 2 2 4 7 3 2" xfId="3529"/>
    <cellStyle name="20% - Accent3 2 2 2 4 7 4" xfId="3530"/>
    <cellStyle name="20% - Accent3 2 2 2 4 7 4 2" xfId="3531"/>
    <cellStyle name="20% - Accent3 2 2 2 4 7 5" xfId="3532"/>
    <cellStyle name="20% - Accent3 2 2 2 4 7 5 2" xfId="3533"/>
    <cellStyle name="20% - Accent3 2 2 2 4 7 6" xfId="3534"/>
    <cellStyle name="20% - Accent3 2 2 2 4 7 6 2" xfId="3535"/>
    <cellStyle name="20% - Accent3 2 2 2 4 7 7" xfId="3536"/>
    <cellStyle name="20% - Accent3 2 2 2 4 8" xfId="3537"/>
    <cellStyle name="20% - Accent3 2 2 2 4 8 2" xfId="3538"/>
    <cellStyle name="20% - Accent3 2 2 2 4 8 2 2" xfId="3539"/>
    <cellStyle name="20% - Accent3 2 2 2 4 8 3" xfId="3540"/>
    <cellStyle name="20% - Accent3 2 2 2 4 9" xfId="3541"/>
    <cellStyle name="20% - Accent3 2 2 2 4 9 2" xfId="3542"/>
    <cellStyle name="20% - Accent3 2 2 2 5" xfId="85"/>
    <cellStyle name="20% - Accent3 2 2 3" xfId="86"/>
    <cellStyle name="20% - Accent3 2 2 3 2" xfId="87"/>
    <cellStyle name="20% - Accent3 2 2 3 2 2" xfId="88"/>
    <cellStyle name="20% - Accent3 2 2 3 3" xfId="89"/>
    <cellStyle name="20% - Accent3 2 2 4" xfId="90"/>
    <cellStyle name="20% - Accent3 2 2 4 2" xfId="91"/>
    <cellStyle name="20% - Accent3 2 2 5" xfId="92"/>
    <cellStyle name="20% - Accent3 2 2 5 10" xfId="3543"/>
    <cellStyle name="20% - Accent3 2 2 5 10 2" xfId="3544"/>
    <cellStyle name="20% - Accent3 2 2 5 11" xfId="3545"/>
    <cellStyle name="20% - Accent3 2 2 5 11 2" xfId="3546"/>
    <cellStyle name="20% - Accent3 2 2 5 12" xfId="3547"/>
    <cellStyle name="20% - Accent3 2 2 5 12 2" xfId="3548"/>
    <cellStyle name="20% - Accent3 2 2 5 13" xfId="3549"/>
    <cellStyle name="20% - Accent3 2 2 5 2" xfId="93"/>
    <cellStyle name="20% - Accent3 2 2 5 2 2" xfId="1431"/>
    <cellStyle name="20% - Accent3 2 2 5 2 2 2" xfId="3550"/>
    <cellStyle name="20% - Accent3 2 2 5 2 2 2 2" xfId="3551"/>
    <cellStyle name="20% - Accent3 2 2 5 2 2 2 2 2" xfId="3552"/>
    <cellStyle name="20% - Accent3 2 2 5 2 2 2 3" xfId="3553"/>
    <cellStyle name="20% - Accent3 2 2 5 2 2 3" xfId="3554"/>
    <cellStyle name="20% - Accent3 2 2 5 2 2 3 2" xfId="3555"/>
    <cellStyle name="20% - Accent3 2 2 5 2 2 4" xfId="3556"/>
    <cellStyle name="20% - Accent3 2 2 5 2 2 4 2" xfId="3557"/>
    <cellStyle name="20% - Accent3 2 2 5 2 2 5" xfId="3558"/>
    <cellStyle name="20% - Accent3 2 2 5 2 2 5 2" xfId="3559"/>
    <cellStyle name="20% - Accent3 2 2 5 2 2 6" xfId="3560"/>
    <cellStyle name="20% - Accent3 2 2 5 2 2 6 2" xfId="3561"/>
    <cellStyle name="20% - Accent3 2 2 5 2 2 7" xfId="3562"/>
    <cellStyle name="20% - Accent3 2 2 5 2 3" xfId="3563"/>
    <cellStyle name="20% - Accent3 2 2 5 2 3 2" xfId="3564"/>
    <cellStyle name="20% - Accent3 2 2 5 2 3 2 2" xfId="3565"/>
    <cellStyle name="20% - Accent3 2 2 5 2 3 3" xfId="3566"/>
    <cellStyle name="20% - Accent3 2 2 5 2 4" xfId="3567"/>
    <cellStyle name="20% - Accent3 2 2 5 2 4 2" xfId="3568"/>
    <cellStyle name="20% - Accent3 2 2 5 2 5" xfId="3569"/>
    <cellStyle name="20% - Accent3 2 2 5 2 5 2" xfId="3570"/>
    <cellStyle name="20% - Accent3 2 2 5 2 6" xfId="3571"/>
    <cellStyle name="20% - Accent3 2 2 5 2 6 2" xfId="3572"/>
    <cellStyle name="20% - Accent3 2 2 5 2 7" xfId="3573"/>
    <cellStyle name="20% - Accent3 2 2 5 2 7 2" xfId="3574"/>
    <cellStyle name="20% - Accent3 2 2 5 2 8" xfId="3575"/>
    <cellStyle name="20% - Accent3 2 2 5 3" xfId="94"/>
    <cellStyle name="20% - Accent3 2 2 5 3 2" xfId="1432"/>
    <cellStyle name="20% - Accent3 2 2 5 3 2 2" xfId="3576"/>
    <cellStyle name="20% - Accent3 2 2 5 3 2 2 2" xfId="3577"/>
    <cellStyle name="20% - Accent3 2 2 5 3 2 2 2 2" xfId="3578"/>
    <cellStyle name="20% - Accent3 2 2 5 3 2 2 3" xfId="3579"/>
    <cellStyle name="20% - Accent3 2 2 5 3 2 3" xfId="3580"/>
    <cellStyle name="20% - Accent3 2 2 5 3 2 3 2" xfId="3581"/>
    <cellStyle name="20% - Accent3 2 2 5 3 2 4" xfId="3582"/>
    <cellStyle name="20% - Accent3 2 2 5 3 2 4 2" xfId="3583"/>
    <cellStyle name="20% - Accent3 2 2 5 3 2 5" xfId="3584"/>
    <cellStyle name="20% - Accent3 2 2 5 3 2 5 2" xfId="3585"/>
    <cellStyle name="20% - Accent3 2 2 5 3 2 6" xfId="3586"/>
    <cellStyle name="20% - Accent3 2 2 5 3 2 6 2" xfId="3587"/>
    <cellStyle name="20% - Accent3 2 2 5 3 2 7" xfId="3588"/>
    <cellStyle name="20% - Accent3 2 2 5 3 3" xfId="3589"/>
    <cellStyle name="20% - Accent3 2 2 5 3 3 2" xfId="3590"/>
    <cellStyle name="20% - Accent3 2 2 5 3 3 2 2" xfId="3591"/>
    <cellStyle name="20% - Accent3 2 2 5 3 3 3" xfId="3592"/>
    <cellStyle name="20% - Accent3 2 2 5 3 4" xfId="3593"/>
    <cellStyle name="20% - Accent3 2 2 5 3 4 2" xfId="3594"/>
    <cellStyle name="20% - Accent3 2 2 5 3 5" xfId="3595"/>
    <cellStyle name="20% - Accent3 2 2 5 3 5 2" xfId="3596"/>
    <cellStyle name="20% - Accent3 2 2 5 3 6" xfId="3597"/>
    <cellStyle name="20% - Accent3 2 2 5 3 6 2" xfId="3598"/>
    <cellStyle name="20% - Accent3 2 2 5 3 7" xfId="3599"/>
    <cellStyle name="20% - Accent3 2 2 5 3 7 2" xfId="3600"/>
    <cellStyle name="20% - Accent3 2 2 5 3 8" xfId="3601"/>
    <cellStyle name="20% - Accent3 2 2 5 4" xfId="95"/>
    <cellStyle name="20% - Accent3 2 2 5 4 2" xfId="1433"/>
    <cellStyle name="20% - Accent3 2 2 5 4 2 2" xfId="3602"/>
    <cellStyle name="20% - Accent3 2 2 5 4 2 2 2" xfId="3603"/>
    <cellStyle name="20% - Accent3 2 2 5 4 2 2 2 2" xfId="3604"/>
    <cellStyle name="20% - Accent3 2 2 5 4 2 2 3" xfId="3605"/>
    <cellStyle name="20% - Accent3 2 2 5 4 2 3" xfId="3606"/>
    <cellStyle name="20% - Accent3 2 2 5 4 2 3 2" xfId="3607"/>
    <cellStyle name="20% - Accent3 2 2 5 4 2 4" xfId="3608"/>
    <cellStyle name="20% - Accent3 2 2 5 4 2 4 2" xfId="3609"/>
    <cellStyle name="20% - Accent3 2 2 5 4 2 5" xfId="3610"/>
    <cellStyle name="20% - Accent3 2 2 5 4 2 5 2" xfId="3611"/>
    <cellStyle name="20% - Accent3 2 2 5 4 2 6" xfId="3612"/>
    <cellStyle name="20% - Accent3 2 2 5 4 2 6 2" xfId="3613"/>
    <cellStyle name="20% - Accent3 2 2 5 4 2 7" xfId="3614"/>
    <cellStyle name="20% - Accent3 2 2 5 4 3" xfId="3615"/>
    <cellStyle name="20% - Accent3 2 2 5 4 3 2" xfId="3616"/>
    <cellStyle name="20% - Accent3 2 2 5 4 3 2 2" xfId="3617"/>
    <cellStyle name="20% - Accent3 2 2 5 4 3 3" xfId="3618"/>
    <cellStyle name="20% - Accent3 2 2 5 4 4" xfId="3619"/>
    <cellStyle name="20% - Accent3 2 2 5 4 4 2" xfId="3620"/>
    <cellStyle name="20% - Accent3 2 2 5 4 5" xfId="3621"/>
    <cellStyle name="20% - Accent3 2 2 5 4 5 2" xfId="3622"/>
    <cellStyle name="20% - Accent3 2 2 5 4 6" xfId="3623"/>
    <cellStyle name="20% - Accent3 2 2 5 4 6 2" xfId="3624"/>
    <cellStyle name="20% - Accent3 2 2 5 4 7" xfId="3625"/>
    <cellStyle name="20% - Accent3 2 2 5 4 7 2" xfId="3626"/>
    <cellStyle name="20% - Accent3 2 2 5 4 8" xfId="3627"/>
    <cellStyle name="20% - Accent3 2 2 5 5" xfId="1434"/>
    <cellStyle name="20% - Accent3 2 2 5 5 2" xfId="3628"/>
    <cellStyle name="20% - Accent3 2 2 5 5 2 2" xfId="3629"/>
    <cellStyle name="20% - Accent3 2 2 5 5 2 2 2" xfId="3630"/>
    <cellStyle name="20% - Accent3 2 2 5 5 2 3" xfId="3631"/>
    <cellStyle name="20% - Accent3 2 2 5 5 3" xfId="3632"/>
    <cellStyle name="20% - Accent3 2 2 5 5 3 2" xfId="3633"/>
    <cellStyle name="20% - Accent3 2 2 5 5 4" xfId="3634"/>
    <cellStyle name="20% - Accent3 2 2 5 5 4 2" xfId="3635"/>
    <cellStyle name="20% - Accent3 2 2 5 5 5" xfId="3636"/>
    <cellStyle name="20% - Accent3 2 2 5 5 5 2" xfId="3637"/>
    <cellStyle name="20% - Accent3 2 2 5 5 6" xfId="3638"/>
    <cellStyle name="20% - Accent3 2 2 5 5 6 2" xfId="3639"/>
    <cellStyle name="20% - Accent3 2 2 5 5 7" xfId="3640"/>
    <cellStyle name="20% - Accent3 2 2 5 6" xfId="1435"/>
    <cellStyle name="20% - Accent3 2 2 5 6 2" xfId="3641"/>
    <cellStyle name="20% - Accent3 2 2 5 6 2 2" xfId="3642"/>
    <cellStyle name="20% - Accent3 2 2 5 6 2 2 2" xfId="3643"/>
    <cellStyle name="20% - Accent3 2 2 5 6 2 3" xfId="3644"/>
    <cellStyle name="20% - Accent3 2 2 5 6 3" xfId="3645"/>
    <cellStyle name="20% - Accent3 2 2 5 6 3 2" xfId="3646"/>
    <cellStyle name="20% - Accent3 2 2 5 6 4" xfId="3647"/>
    <cellStyle name="20% - Accent3 2 2 5 6 4 2" xfId="3648"/>
    <cellStyle name="20% - Accent3 2 2 5 6 5" xfId="3649"/>
    <cellStyle name="20% - Accent3 2 2 5 6 5 2" xfId="3650"/>
    <cellStyle name="20% - Accent3 2 2 5 6 6" xfId="3651"/>
    <cellStyle name="20% - Accent3 2 2 5 6 6 2" xfId="3652"/>
    <cellStyle name="20% - Accent3 2 2 5 6 7" xfId="3653"/>
    <cellStyle name="20% - Accent3 2 2 5 7" xfId="1436"/>
    <cellStyle name="20% - Accent3 2 2 5 7 2" xfId="3654"/>
    <cellStyle name="20% - Accent3 2 2 5 7 2 2" xfId="3655"/>
    <cellStyle name="20% - Accent3 2 2 5 7 2 2 2" xfId="3656"/>
    <cellStyle name="20% - Accent3 2 2 5 7 2 3" xfId="3657"/>
    <cellStyle name="20% - Accent3 2 2 5 7 3" xfId="3658"/>
    <cellStyle name="20% - Accent3 2 2 5 7 3 2" xfId="3659"/>
    <cellStyle name="20% - Accent3 2 2 5 7 4" xfId="3660"/>
    <cellStyle name="20% - Accent3 2 2 5 7 4 2" xfId="3661"/>
    <cellStyle name="20% - Accent3 2 2 5 7 5" xfId="3662"/>
    <cellStyle name="20% - Accent3 2 2 5 7 5 2" xfId="3663"/>
    <cellStyle name="20% - Accent3 2 2 5 7 6" xfId="3664"/>
    <cellStyle name="20% - Accent3 2 2 5 7 6 2" xfId="3665"/>
    <cellStyle name="20% - Accent3 2 2 5 7 7" xfId="3666"/>
    <cellStyle name="20% - Accent3 2 2 5 8" xfId="3667"/>
    <cellStyle name="20% - Accent3 2 2 5 8 2" xfId="3668"/>
    <cellStyle name="20% - Accent3 2 2 5 8 2 2" xfId="3669"/>
    <cellStyle name="20% - Accent3 2 2 5 8 3" xfId="3670"/>
    <cellStyle name="20% - Accent3 2 2 5 9" xfId="3671"/>
    <cellStyle name="20% - Accent3 2 2 5 9 2" xfId="3672"/>
    <cellStyle name="20% - Accent3 2 2 6" xfId="96"/>
    <cellStyle name="20% - Accent3 2 2 6 10" xfId="3673"/>
    <cellStyle name="20% - Accent3 2 2 6 10 2" xfId="3674"/>
    <cellStyle name="20% - Accent3 2 2 6 11" xfId="3675"/>
    <cellStyle name="20% - Accent3 2 2 6 11 2" xfId="3676"/>
    <cellStyle name="20% - Accent3 2 2 6 12" xfId="3677"/>
    <cellStyle name="20% - Accent3 2 2 6 12 2" xfId="3678"/>
    <cellStyle name="20% - Accent3 2 2 6 13" xfId="3679"/>
    <cellStyle name="20% - Accent3 2 2 6 2" xfId="97"/>
    <cellStyle name="20% - Accent3 2 2 6 2 2" xfId="1437"/>
    <cellStyle name="20% - Accent3 2 2 6 2 2 2" xfId="3680"/>
    <cellStyle name="20% - Accent3 2 2 6 2 2 2 2" xfId="3681"/>
    <cellStyle name="20% - Accent3 2 2 6 2 2 2 2 2" xfId="3682"/>
    <cellStyle name="20% - Accent3 2 2 6 2 2 2 3" xfId="3683"/>
    <cellStyle name="20% - Accent3 2 2 6 2 2 3" xfId="3684"/>
    <cellStyle name="20% - Accent3 2 2 6 2 2 3 2" xfId="3685"/>
    <cellStyle name="20% - Accent3 2 2 6 2 2 4" xfId="3686"/>
    <cellStyle name="20% - Accent3 2 2 6 2 2 4 2" xfId="3687"/>
    <cellStyle name="20% - Accent3 2 2 6 2 2 5" xfId="3688"/>
    <cellStyle name="20% - Accent3 2 2 6 2 2 5 2" xfId="3689"/>
    <cellStyle name="20% - Accent3 2 2 6 2 2 6" xfId="3690"/>
    <cellStyle name="20% - Accent3 2 2 6 2 2 6 2" xfId="3691"/>
    <cellStyle name="20% - Accent3 2 2 6 2 2 7" xfId="3692"/>
    <cellStyle name="20% - Accent3 2 2 6 2 3" xfId="3693"/>
    <cellStyle name="20% - Accent3 2 2 6 2 3 2" xfId="3694"/>
    <cellStyle name="20% - Accent3 2 2 6 2 3 2 2" xfId="3695"/>
    <cellStyle name="20% - Accent3 2 2 6 2 3 3" xfId="3696"/>
    <cellStyle name="20% - Accent3 2 2 6 2 4" xfId="3697"/>
    <cellStyle name="20% - Accent3 2 2 6 2 4 2" xfId="3698"/>
    <cellStyle name="20% - Accent3 2 2 6 2 5" xfId="3699"/>
    <cellStyle name="20% - Accent3 2 2 6 2 5 2" xfId="3700"/>
    <cellStyle name="20% - Accent3 2 2 6 2 6" xfId="3701"/>
    <cellStyle name="20% - Accent3 2 2 6 2 6 2" xfId="3702"/>
    <cellStyle name="20% - Accent3 2 2 6 2 7" xfId="3703"/>
    <cellStyle name="20% - Accent3 2 2 6 2 7 2" xfId="3704"/>
    <cellStyle name="20% - Accent3 2 2 6 2 8" xfId="3705"/>
    <cellStyle name="20% - Accent3 2 2 6 3" xfId="98"/>
    <cellStyle name="20% - Accent3 2 2 6 3 2" xfId="1438"/>
    <cellStyle name="20% - Accent3 2 2 6 3 2 2" xfId="3706"/>
    <cellStyle name="20% - Accent3 2 2 6 3 2 2 2" xfId="3707"/>
    <cellStyle name="20% - Accent3 2 2 6 3 2 2 2 2" xfId="3708"/>
    <cellStyle name="20% - Accent3 2 2 6 3 2 2 3" xfId="3709"/>
    <cellStyle name="20% - Accent3 2 2 6 3 2 3" xfId="3710"/>
    <cellStyle name="20% - Accent3 2 2 6 3 2 3 2" xfId="3711"/>
    <cellStyle name="20% - Accent3 2 2 6 3 2 4" xfId="3712"/>
    <cellStyle name="20% - Accent3 2 2 6 3 2 4 2" xfId="3713"/>
    <cellStyle name="20% - Accent3 2 2 6 3 2 5" xfId="3714"/>
    <cellStyle name="20% - Accent3 2 2 6 3 2 5 2" xfId="3715"/>
    <cellStyle name="20% - Accent3 2 2 6 3 2 6" xfId="3716"/>
    <cellStyle name="20% - Accent3 2 2 6 3 2 6 2" xfId="3717"/>
    <cellStyle name="20% - Accent3 2 2 6 3 2 7" xfId="3718"/>
    <cellStyle name="20% - Accent3 2 2 6 3 3" xfId="3719"/>
    <cellStyle name="20% - Accent3 2 2 6 3 3 2" xfId="3720"/>
    <cellStyle name="20% - Accent3 2 2 6 3 3 2 2" xfId="3721"/>
    <cellStyle name="20% - Accent3 2 2 6 3 3 3" xfId="3722"/>
    <cellStyle name="20% - Accent3 2 2 6 3 4" xfId="3723"/>
    <cellStyle name="20% - Accent3 2 2 6 3 4 2" xfId="3724"/>
    <cellStyle name="20% - Accent3 2 2 6 3 5" xfId="3725"/>
    <cellStyle name="20% - Accent3 2 2 6 3 5 2" xfId="3726"/>
    <cellStyle name="20% - Accent3 2 2 6 3 6" xfId="3727"/>
    <cellStyle name="20% - Accent3 2 2 6 3 6 2" xfId="3728"/>
    <cellStyle name="20% - Accent3 2 2 6 3 7" xfId="3729"/>
    <cellStyle name="20% - Accent3 2 2 6 3 7 2" xfId="3730"/>
    <cellStyle name="20% - Accent3 2 2 6 3 8" xfId="3731"/>
    <cellStyle name="20% - Accent3 2 2 6 4" xfId="99"/>
    <cellStyle name="20% - Accent3 2 2 6 4 2" xfId="1439"/>
    <cellStyle name="20% - Accent3 2 2 6 4 2 2" xfId="3732"/>
    <cellStyle name="20% - Accent3 2 2 6 4 2 2 2" xfId="3733"/>
    <cellStyle name="20% - Accent3 2 2 6 4 2 2 2 2" xfId="3734"/>
    <cellStyle name="20% - Accent3 2 2 6 4 2 2 3" xfId="3735"/>
    <cellStyle name="20% - Accent3 2 2 6 4 2 3" xfId="3736"/>
    <cellStyle name="20% - Accent3 2 2 6 4 2 3 2" xfId="3737"/>
    <cellStyle name="20% - Accent3 2 2 6 4 2 4" xfId="3738"/>
    <cellStyle name="20% - Accent3 2 2 6 4 2 4 2" xfId="3739"/>
    <cellStyle name="20% - Accent3 2 2 6 4 2 5" xfId="3740"/>
    <cellStyle name="20% - Accent3 2 2 6 4 2 5 2" xfId="3741"/>
    <cellStyle name="20% - Accent3 2 2 6 4 2 6" xfId="3742"/>
    <cellStyle name="20% - Accent3 2 2 6 4 2 6 2" xfId="3743"/>
    <cellStyle name="20% - Accent3 2 2 6 4 2 7" xfId="3744"/>
    <cellStyle name="20% - Accent3 2 2 6 4 3" xfId="3745"/>
    <cellStyle name="20% - Accent3 2 2 6 4 3 2" xfId="3746"/>
    <cellStyle name="20% - Accent3 2 2 6 4 3 2 2" xfId="3747"/>
    <cellStyle name="20% - Accent3 2 2 6 4 3 3" xfId="3748"/>
    <cellStyle name="20% - Accent3 2 2 6 4 4" xfId="3749"/>
    <cellStyle name="20% - Accent3 2 2 6 4 4 2" xfId="3750"/>
    <cellStyle name="20% - Accent3 2 2 6 4 5" xfId="3751"/>
    <cellStyle name="20% - Accent3 2 2 6 4 5 2" xfId="3752"/>
    <cellStyle name="20% - Accent3 2 2 6 4 6" xfId="3753"/>
    <cellStyle name="20% - Accent3 2 2 6 4 6 2" xfId="3754"/>
    <cellStyle name="20% - Accent3 2 2 6 4 7" xfId="3755"/>
    <cellStyle name="20% - Accent3 2 2 6 4 7 2" xfId="3756"/>
    <cellStyle name="20% - Accent3 2 2 6 4 8" xfId="3757"/>
    <cellStyle name="20% - Accent3 2 2 6 5" xfId="1440"/>
    <cellStyle name="20% - Accent3 2 2 6 5 2" xfId="3758"/>
    <cellStyle name="20% - Accent3 2 2 6 5 2 2" xfId="3759"/>
    <cellStyle name="20% - Accent3 2 2 6 5 2 2 2" xfId="3760"/>
    <cellStyle name="20% - Accent3 2 2 6 5 2 3" xfId="3761"/>
    <cellStyle name="20% - Accent3 2 2 6 5 3" xfId="3762"/>
    <cellStyle name="20% - Accent3 2 2 6 5 3 2" xfId="3763"/>
    <cellStyle name="20% - Accent3 2 2 6 5 4" xfId="3764"/>
    <cellStyle name="20% - Accent3 2 2 6 5 4 2" xfId="3765"/>
    <cellStyle name="20% - Accent3 2 2 6 5 5" xfId="3766"/>
    <cellStyle name="20% - Accent3 2 2 6 5 5 2" xfId="3767"/>
    <cellStyle name="20% - Accent3 2 2 6 5 6" xfId="3768"/>
    <cellStyle name="20% - Accent3 2 2 6 5 6 2" xfId="3769"/>
    <cellStyle name="20% - Accent3 2 2 6 5 7" xfId="3770"/>
    <cellStyle name="20% - Accent3 2 2 6 6" xfId="1441"/>
    <cellStyle name="20% - Accent3 2 2 6 6 2" xfId="3771"/>
    <cellStyle name="20% - Accent3 2 2 6 6 2 2" xfId="3772"/>
    <cellStyle name="20% - Accent3 2 2 6 6 2 2 2" xfId="3773"/>
    <cellStyle name="20% - Accent3 2 2 6 6 2 3" xfId="3774"/>
    <cellStyle name="20% - Accent3 2 2 6 6 3" xfId="3775"/>
    <cellStyle name="20% - Accent3 2 2 6 6 3 2" xfId="3776"/>
    <cellStyle name="20% - Accent3 2 2 6 6 4" xfId="3777"/>
    <cellStyle name="20% - Accent3 2 2 6 6 4 2" xfId="3778"/>
    <cellStyle name="20% - Accent3 2 2 6 6 5" xfId="3779"/>
    <cellStyle name="20% - Accent3 2 2 6 6 5 2" xfId="3780"/>
    <cellStyle name="20% - Accent3 2 2 6 6 6" xfId="3781"/>
    <cellStyle name="20% - Accent3 2 2 6 6 6 2" xfId="3782"/>
    <cellStyle name="20% - Accent3 2 2 6 6 7" xfId="3783"/>
    <cellStyle name="20% - Accent3 2 2 6 7" xfId="1442"/>
    <cellStyle name="20% - Accent3 2 2 6 7 2" xfId="3784"/>
    <cellStyle name="20% - Accent3 2 2 6 7 2 2" xfId="3785"/>
    <cellStyle name="20% - Accent3 2 2 6 7 2 2 2" xfId="3786"/>
    <cellStyle name="20% - Accent3 2 2 6 7 2 3" xfId="3787"/>
    <cellStyle name="20% - Accent3 2 2 6 7 3" xfId="3788"/>
    <cellStyle name="20% - Accent3 2 2 6 7 3 2" xfId="3789"/>
    <cellStyle name="20% - Accent3 2 2 6 7 4" xfId="3790"/>
    <cellStyle name="20% - Accent3 2 2 6 7 4 2" xfId="3791"/>
    <cellStyle name="20% - Accent3 2 2 6 7 5" xfId="3792"/>
    <cellStyle name="20% - Accent3 2 2 6 7 5 2" xfId="3793"/>
    <cellStyle name="20% - Accent3 2 2 6 7 6" xfId="3794"/>
    <cellStyle name="20% - Accent3 2 2 6 7 6 2" xfId="3795"/>
    <cellStyle name="20% - Accent3 2 2 6 7 7" xfId="3796"/>
    <cellStyle name="20% - Accent3 2 2 6 8" xfId="3797"/>
    <cellStyle name="20% - Accent3 2 2 6 8 2" xfId="3798"/>
    <cellStyle name="20% - Accent3 2 2 6 8 2 2" xfId="3799"/>
    <cellStyle name="20% - Accent3 2 2 6 8 3" xfId="3800"/>
    <cellStyle name="20% - Accent3 2 2 6 9" xfId="3801"/>
    <cellStyle name="20% - Accent3 2 2 6 9 2" xfId="3802"/>
    <cellStyle name="20% - Accent3 2 2 7" xfId="100"/>
    <cellStyle name="20% - Accent3 2 2 7 2" xfId="1443"/>
    <cellStyle name="20% - Accent3 2 2 7 2 2" xfId="3803"/>
    <cellStyle name="20% - Accent3 2 2 7 2 2 2" xfId="3804"/>
    <cellStyle name="20% - Accent3 2 2 7 2 2 2 2" xfId="3805"/>
    <cellStyle name="20% - Accent3 2 2 7 2 2 3" xfId="3806"/>
    <cellStyle name="20% - Accent3 2 2 7 2 3" xfId="3807"/>
    <cellStyle name="20% - Accent3 2 2 7 2 3 2" xfId="3808"/>
    <cellStyle name="20% - Accent3 2 2 7 2 4" xfId="3809"/>
    <cellStyle name="20% - Accent3 2 2 7 2 4 2" xfId="3810"/>
    <cellStyle name="20% - Accent3 2 2 7 2 5" xfId="3811"/>
    <cellStyle name="20% - Accent3 2 2 7 2 5 2" xfId="3812"/>
    <cellStyle name="20% - Accent3 2 2 7 2 6" xfId="3813"/>
    <cellStyle name="20% - Accent3 2 2 7 2 6 2" xfId="3814"/>
    <cellStyle name="20% - Accent3 2 2 7 2 7" xfId="3815"/>
    <cellStyle name="20% - Accent3 2 2 7 3" xfId="3816"/>
    <cellStyle name="20% - Accent3 2 2 7 3 2" xfId="3817"/>
    <cellStyle name="20% - Accent3 2 2 7 3 2 2" xfId="3818"/>
    <cellStyle name="20% - Accent3 2 2 7 3 3" xfId="3819"/>
    <cellStyle name="20% - Accent3 2 2 7 4" xfId="3820"/>
    <cellStyle name="20% - Accent3 2 2 7 4 2" xfId="3821"/>
    <cellStyle name="20% - Accent3 2 2 7 5" xfId="3822"/>
    <cellStyle name="20% - Accent3 2 2 7 5 2" xfId="3823"/>
    <cellStyle name="20% - Accent3 2 2 7 6" xfId="3824"/>
    <cellStyle name="20% - Accent3 2 2 7 6 2" xfId="3825"/>
    <cellStyle name="20% - Accent3 2 2 7 7" xfId="3826"/>
    <cellStyle name="20% - Accent3 2 2 7 7 2" xfId="3827"/>
    <cellStyle name="20% - Accent3 2 2 7 8" xfId="3828"/>
    <cellStyle name="20% - Accent3 2 2 8" xfId="101"/>
    <cellStyle name="20% - Accent3 2 2 8 2" xfId="1444"/>
    <cellStyle name="20% - Accent3 2 2 8 2 2" xfId="3829"/>
    <cellStyle name="20% - Accent3 2 2 8 2 2 2" xfId="3830"/>
    <cellStyle name="20% - Accent3 2 2 8 2 2 2 2" xfId="3831"/>
    <cellStyle name="20% - Accent3 2 2 8 2 2 3" xfId="3832"/>
    <cellStyle name="20% - Accent3 2 2 8 2 3" xfId="3833"/>
    <cellStyle name="20% - Accent3 2 2 8 2 3 2" xfId="3834"/>
    <cellStyle name="20% - Accent3 2 2 8 2 4" xfId="3835"/>
    <cellStyle name="20% - Accent3 2 2 8 2 4 2" xfId="3836"/>
    <cellStyle name="20% - Accent3 2 2 8 2 5" xfId="3837"/>
    <cellStyle name="20% - Accent3 2 2 8 2 5 2" xfId="3838"/>
    <cellStyle name="20% - Accent3 2 2 8 2 6" xfId="3839"/>
    <cellStyle name="20% - Accent3 2 2 8 2 6 2" xfId="3840"/>
    <cellStyle name="20% - Accent3 2 2 8 2 7" xfId="3841"/>
    <cellStyle name="20% - Accent3 2 2 8 3" xfId="3842"/>
    <cellStyle name="20% - Accent3 2 2 8 3 2" xfId="3843"/>
    <cellStyle name="20% - Accent3 2 2 8 3 2 2" xfId="3844"/>
    <cellStyle name="20% - Accent3 2 2 8 3 3" xfId="3845"/>
    <cellStyle name="20% - Accent3 2 2 8 4" xfId="3846"/>
    <cellStyle name="20% - Accent3 2 2 8 4 2" xfId="3847"/>
    <cellStyle name="20% - Accent3 2 2 8 5" xfId="3848"/>
    <cellStyle name="20% - Accent3 2 2 8 5 2" xfId="3849"/>
    <cellStyle name="20% - Accent3 2 2 8 6" xfId="3850"/>
    <cellStyle name="20% - Accent3 2 2 8 6 2" xfId="3851"/>
    <cellStyle name="20% - Accent3 2 2 8 7" xfId="3852"/>
    <cellStyle name="20% - Accent3 2 2 8 7 2" xfId="3853"/>
    <cellStyle name="20% - Accent3 2 2 8 8" xfId="3854"/>
    <cellStyle name="20% - Accent3 2 2 9" xfId="102"/>
    <cellStyle name="20% - Accent3 2 2 9 2" xfId="1445"/>
    <cellStyle name="20% - Accent3 2 2 9 2 2" xfId="3855"/>
    <cellStyle name="20% - Accent3 2 2 9 2 2 2" xfId="3856"/>
    <cellStyle name="20% - Accent3 2 2 9 2 2 2 2" xfId="3857"/>
    <cellStyle name="20% - Accent3 2 2 9 2 2 3" xfId="3858"/>
    <cellStyle name="20% - Accent3 2 2 9 2 3" xfId="3859"/>
    <cellStyle name="20% - Accent3 2 2 9 2 3 2" xfId="3860"/>
    <cellStyle name="20% - Accent3 2 2 9 2 4" xfId="3861"/>
    <cellStyle name="20% - Accent3 2 2 9 2 4 2" xfId="3862"/>
    <cellStyle name="20% - Accent3 2 2 9 2 5" xfId="3863"/>
    <cellStyle name="20% - Accent3 2 2 9 2 5 2" xfId="3864"/>
    <cellStyle name="20% - Accent3 2 2 9 2 6" xfId="3865"/>
    <cellStyle name="20% - Accent3 2 2 9 2 6 2" xfId="3866"/>
    <cellStyle name="20% - Accent3 2 2 9 2 7" xfId="3867"/>
    <cellStyle name="20% - Accent3 2 2 9 3" xfId="3868"/>
    <cellStyle name="20% - Accent3 2 2 9 3 2" xfId="3869"/>
    <cellStyle name="20% - Accent3 2 2 9 3 2 2" xfId="3870"/>
    <cellStyle name="20% - Accent3 2 2 9 3 3" xfId="3871"/>
    <cellStyle name="20% - Accent3 2 2 9 4" xfId="3872"/>
    <cellStyle name="20% - Accent3 2 2 9 4 2" xfId="3873"/>
    <cellStyle name="20% - Accent3 2 2 9 5" xfId="3874"/>
    <cellStyle name="20% - Accent3 2 2 9 5 2" xfId="3875"/>
    <cellStyle name="20% - Accent3 2 2 9 6" xfId="3876"/>
    <cellStyle name="20% - Accent3 2 2 9 6 2" xfId="3877"/>
    <cellStyle name="20% - Accent3 2 2 9 7" xfId="3878"/>
    <cellStyle name="20% - Accent3 2 2 9 7 2" xfId="3879"/>
    <cellStyle name="20% - Accent3 2 2 9 8" xfId="3880"/>
    <cellStyle name="20% - Accent3 2 3" xfId="103"/>
    <cellStyle name="20% - Accent3 2 4" xfId="104"/>
    <cellStyle name="20% - Accent3 2 4 10" xfId="3881"/>
    <cellStyle name="20% - Accent3 2 4 10 2" xfId="3882"/>
    <cellStyle name="20% - Accent3 2 4 11" xfId="3883"/>
    <cellStyle name="20% - Accent3 2 4 11 2" xfId="3884"/>
    <cellStyle name="20% - Accent3 2 4 12" xfId="3885"/>
    <cellStyle name="20% - Accent3 2 4 12 2" xfId="3886"/>
    <cellStyle name="20% - Accent3 2 4 13" xfId="3887"/>
    <cellStyle name="20% - Accent3 2 4 2" xfId="105"/>
    <cellStyle name="20% - Accent3 2 4 2 2" xfId="1446"/>
    <cellStyle name="20% - Accent3 2 4 2 2 2" xfId="3888"/>
    <cellStyle name="20% - Accent3 2 4 2 2 2 2" xfId="3889"/>
    <cellStyle name="20% - Accent3 2 4 2 2 2 2 2" xfId="3890"/>
    <cellStyle name="20% - Accent3 2 4 2 2 2 3" xfId="3891"/>
    <cellStyle name="20% - Accent3 2 4 2 2 3" xfId="3892"/>
    <cellStyle name="20% - Accent3 2 4 2 2 3 2" xfId="3893"/>
    <cellStyle name="20% - Accent3 2 4 2 2 4" xfId="3894"/>
    <cellStyle name="20% - Accent3 2 4 2 2 4 2" xfId="3895"/>
    <cellStyle name="20% - Accent3 2 4 2 2 5" xfId="3896"/>
    <cellStyle name="20% - Accent3 2 4 2 2 5 2" xfId="3897"/>
    <cellStyle name="20% - Accent3 2 4 2 2 6" xfId="3898"/>
    <cellStyle name="20% - Accent3 2 4 2 2 6 2" xfId="3899"/>
    <cellStyle name="20% - Accent3 2 4 2 2 7" xfId="3900"/>
    <cellStyle name="20% - Accent3 2 4 2 3" xfId="3901"/>
    <cellStyle name="20% - Accent3 2 4 2 3 2" xfId="3902"/>
    <cellStyle name="20% - Accent3 2 4 2 3 2 2" xfId="3903"/>
    <cellStyle name="20% - Accent3 2 4 2 3 3" xfId="3904"/>
    <cellStyle name="20% - Accent3 2 4 2 4" xfId="3905"/>
    <cellStyle name="20% - Accent3 2 4 2 4 2" xfId="3906"/>
    <cellStyle name="20% - Accent3 2 4 2 5" xfId="3907"/>
    <cellStyle name="20% - Accent3 2 4 2 5 2" xfId="3908"/>
    <cellStyle name="20% - Accent3 2 4 2 6" xfId="3909"/>
    <cellStyle name="20% - Accent3 2 4 2 6 2" xfId="3910"/>
    <cellStyle name="20% - Accent3 2 4 2 7" xfId="3911"/>
    <cellStyle name="20% - Accent3 2 4 2 7 2" xfId="3912"/>
    <cellStyle name="20% - Accent3 2 4 2 8" xfId="3913"/>
    <cellStyle name="20% - Accent3 2 4 3" xfId="106"/>
    <cellStyle name="20% - Accent3 2 4 3 2" xfId="1447"/>
    <cellStyle name="20% - Accent3 2 4 3 2 2" xfId="3914"/>
    <cellStyle name="20% - Accent3 2 4 3 2 2 2" xfId="3915"/>
    <cellStyle name="20% - Accent3 2 4 3 2 2 2 2" xfId="3916"/>
    <cellStyle name="20% - Accent3 2 4 3 2 2 3" xfId="3917"/>
    <cellStyle name="20% - Accent3 2 4 3 2 3" xfId="3918"/>
    <cellStyle name="20% - Accent3 2 4 3 2 3 2" xfId="3919"/>
    <cellStyle name="20% - Accent3 2 4 3 2 4" xfId="3920"/>
    <cellStyle name="20% - Accent3 2 4 3 2 4 2" xfId="3921"/>
    <cellStyle name="20% - Accent3 2 4 3 2 5" xfId="3922"/>
    <cellStyle name="20% - Accent3 2 4 3 2 5 2" xfId="3923"/>
    <cellStyle name="20% - Accent3 2 4 3 2 6" xfId="3924"/>
    <cellStyle name="20% - Accent3 2 4 3 2 6 2" xfId="3925"/>
    <cellStyle name="20% - Accent3 2 4 3 2 7" xfId="3926"/>
    <cellStyle name="20% - Accent3 2 4 3 3" xfId="3927"/>
    <cellStyle name="20% - Accent3 2 4 3 3 2" xfId="3928"/>
    <cellStyle name="20% - Accent3 2 4 3 3 2 2" xfId="3929"/>
    <cellStyle name="20% - Accent3 2 4 3 3 3" xfId="3930"/>
    <cellStyle name="20% - Accent3 2 4 3 4" xfId="3931"/>
    <cellStyle name="20% - Accent3 2 4 3 4 2" xfId="3932"/>
    <cellStyle name="20% - Accent3 2 4 3 5" xfId="3933"/>
    <cellStyle name="20% - Accent3 2 4 3 5 2" xfId="3934"/>
    <cellStyle name="20% - Accent3 2 4 3 6" xfId="3935"/>
    <cellStyle name="20% - Accent3 2 4 3 6 2" xfId="3936"/>
    <cellStyle name="20% - Accent3 2 4 3 7" xfId="3937"/>
    <cellStyle name="20% - Accent3 2 4 3 7 2" xfId="3938"/>
    <cellStyle name="20% - Accent3 2 4 3 8" xfId="3939"/>
    <cellStyle name="20% - Accent3 2 4 4" xfId="107"/>
    <cellStyle name="20% - Accent3 2 4 4 2" xfId="1448"/>
    <cellStyle name="20% - Accent3 2 4 4 2 2" xfId="3940"/>
    <cellStyle name="20% - Accent3 2 4 4 2 2 2" xfId="3941"/>
    <cellStyle name="20% - Accent3 2 4 4 2 2 2 2" xfId="3942"/>
    <cellStyle name="20% - Accent3 2 4 4 2 2 3" xfId="3943"/>
    <cellStyle name="20% - Accent3 2 4 4 2 3" xfId="3944"/>
    <cellStyle name="20% - Accent3 2 4 4 2 3 2" xfId="3945"/>
    <cellStyle name="20% - Accent3 2 4 4 2 4" xfId="3946"/>
    <cellStyle name="20% - Accent3 2 4 4 2 4 2" xfId="3947"/>
    <cellStyle name="20% - Accent3 2 4 4 2 5" xfId="3948"/>
    <cellStyle name="20% - Accent3 2 4 4 2 5 2" xfId="3949"/>
    <cellStyle name="20% - Accent3 2 4 4 2 6" xfId="3950"/>
    <cellStyle name="20% - Accent3 2 4 4 2 6 2" xfId="3951"/>
    <cellStyle name="20% - Accent3 2 4 4 2 7" xfId="3952"/>
    <cellStyle name="20% - Accent3 2 4 4 3" xfId="3953"/>
    <cellStyle name="20% - Accent3 2 4 4 3 2" xfId="3954"/>
    <cellStyle name="20% - Accent3 2 4 4 3 2 2" xfId="3955"/>
    <cellStyle name="20% - Accent3 2 4 4 3 3" xfId="3956"/>
    <cellStyle name="20% - Accent3 2 4 4 4" xfId="3957"/>
    <cellStyle name="20% - Accent3 2 4 4 4 2" xfId="3958"/>
    <cellStyle name="20% - Accent3 2 4 4 5" xfId="3959"/>
    <cellStyle name="20% - Accent3 2 4 4 5 2" xfId="3960"/>
    <cellStyle name="20% - Accent3 2 4 4 6" xfId="3961"/>
    <cellStyle name="20% - Accent3 2 4 4 6 2" xfId="3962"/>
    <cellStyle name="20% - Accent3 2 4 4 7" xfId="3963"/>
    <cellStyle name="20% - Accent3 2 4 4 7 2" xfId="3964"/>
    <cellStyle name="20% - Accent3 2 4 4 8" xfId="3965"/>
    <cellStyle name="20% - Accent3 2 4 5" xfId="1449"/>
    <cellStyle name="20% - Accent3 2 4 5 2" xfId="3966"/>
    <cellStyle name="20% - Accent3 2 4 5 2 2" xfId="3967"/>
    <cellStyle name="20% - Accent3 2 4 5 2 2 2" xfId="3968"/>
    <cellStyle name="20% - Accent3 2 4 5 2 3" xfId="3969"/>
    <cellStyle name="20% - Accent3 2 4 5 3" xfId="3970"/>
    <cellStyle name="20% - Accent3 2 4 5 3 2" xfId="3971"/>
    <cellStyle name="20% - Accent3 2 4 5 4" xfId="3972"/>
    <cellStyle name="20% - Accent3 2 4 5 4 2" xfId="3973"/>
    <cellStyle name="20% - Accent3 2 4 5 5" xfId="3974"/>
    <cellStyle name="20% - Accent3 2 4 5 5 2" xfId="3975"/>
    <cellStyle name="20% - Accent3 2 4 5 6" xfId="3976"/>
    <cellStyle name="20% - Accent3 2 4 5 6 2" xfId="3977"/>
    <cellStyle name="20% - Accent3 2 4 5 7" xfId="3978"/>
    <cellStyle name="20% - Accent3 2 4 6" xfId="1450"/>
    <cellStyle name="20% - Accent3 2 4 6 2" xfId="3979"/>
    <cellStyle name="20% - Accent3 2 4 6 2 2" xfId="3980"/>
    <cellStyle name="20% - Accent3 2 4 6 2 2 2" xfId="3981"/>
    <cellStyle name="20% - Accent3 2 4 6 2 3" xfId="3982"/>
    <cellStyle name="20% - Accent3 2 4 6 3" xfId="3983"/>
    <cellStyle name="20% - Accent3 2 4 6 3 2" xfId="3984"/>
    <cellStyle name="20% - Accent3 2 4 6 4" xfId="3985"/>
    <cellStyle name="20% - Accent3 2 4 6 4 2" xfId="3986"/>
    <cellStyle name="20% - Accent3 2 4 6 5" xfId="3987"/>
    <cellStyle name="20% - Accent3 2 4 6 5 2" xfId="3988"/>
    <cellStyle name="20% - Accent3 2 4 6 6" xfId="3989"/>
    <cellStyle name="20% - Accent3 2 4 6 6 2" xfId="3990"/>
    <cellStyle name="20% - Accent3 2 4 6 7" xfId="3991"/>
    <cellStyle name="20% - Accent3 2 4 7" xfId="1451"/>
    <cellStyle name="20% - Accent3 2 4 7 2" xfId="3992"/>
    <cellStyle name="20% - Accent3 2 4 7 2 2" xfId="3993"/>
    <cellStyle name="20% - Accent3 2 4 7 2 2 2" xfId="3994"/>
    <cellStyle name="20% - Accent3 2 4 7 2 3" xfId="3995"/>
    <cellStyle name="20% - Accent3 2 4 7 3" xfId="3996"/>
    <cellStyle name="20% - Accent3 2 4 7 3 2" xfId="3997"/>
    <cellStyle name="20% - Accent3 2 4 7 4" xfId="3998"/>
    <cellStyle name="20% - Accent3 2 4 7 4 2" xfId="3999"/>
    <cellStyle name="20% - Accent3 2 4 7 5" xfId="4000"/>
    <cellStyle name="20% - Accent3 2 4 7 5 2" xfId="4001"/>
    <cellStyle name="20% - Accent3 2 4 7 6" xfId="4002"/>
    <cellStyle name="20% - Accent3 2 4 7 6 2" xfId="4003"/>
    <cellStyle name="20% - Accent3 2 4 7 7" xfId="4004"/>
    <cellStyle name="20% - Accent3 2 4 8" xfId="4005"/>
    <cellStyle name="20% - Accent3 2 4 8 2" xfId="4006"/>
    <cellStyle name="20% - Accent3 2 4 8 2 2" xfId="4007"/>
    <cellStyle name="20% - Accent3 2 4 8 3" xfId="4008"/>
    <cellStyle name="20% - Accent3 2 4 9" xfId="4009"/>
    <cellStyle name="20% - Accent3 2 4 9 2" xfId="4010"/>
    <cellStyle name="20% - Accent3 2 5" xfId="1255"/>
    <cellStyle name="20% - Accent3 3" xfId="1256"/>
    <cellStyle name="20% - Accent3 3 2" xfId="1958"/>
    <cellStyle name="20% - Accent4 2" xfId="108"/>
    <cellStyle name="20% - Accent4 2 2" xfId="109"/>
    <cellStyle name="20% - Accent4 2 2 10" xfId="1452"/>
    <cellStyle name="20% - Accent4 2 2 10 2" xfId="4011"/>
    <cellStyle name="20% - Accent4 2 2 10 2 2" xfId="4012"/>
    <cellStyle name="20% - Accent4 2 2 10 2 2 2" xfId="4013"/>
    <cellStyle name="20% - Accent4 2 2 10 2 3" xfId="4014"/>
    <cellStyle name="20% - Accent4 2 2 10 3" xfId="4015"/>
    <cellStyle name="20% - Accent4 2 2 10 3 2" xfId="4016"/>
    <cellStyle name="20% - Accent4 2 2 10 4" xfId="4017"/>
    <cellStyle name="20% - Accent4 2 2 10 4 2" xfId="4018"/>
    <cellStyle name="20% - Accent4 2 2 10 5" xfId="4019"/>
    <cellStyle name="20% - Accent4 2 2 10 5 2" xfId="4020"/>
    <cellStyle name="20% - Accent4 2 2 10 6" xfId="4021"/>
    <cellStyle name="20% - Accent4 2 2 10 6 2" xfId="4022"/>
    <cellStyle name="20% - Accent4 2 2 10 7" xfId="4023"/>
    <cellStyle name="20% - Accent4 2 2 11" xfId="1453"/>
    <cellStyle name="20% - Accent4 2 2 11 2" xfId="4024"/>
    <cellStyle name="20% - Accent4 2 2 11 2 2" xfId="4025"/>
    <cellStyle name="20% - Accent4 2 2 11 2 2 2" xfId="4026"/>
    <cellStyle name="20% - Accent4 2 2 11 2 3" xfId="4027"/>
    <cellStyle name="20% - Accent4 2 2 11 3" xfId="4028"/>
    <cellStyle name="20% - Accent4 2 2 11 3 2" xfId="4029"/>
    <cellStyle name="20% - Accent4 2 2 11 4" xfId="4030"/>
    <cellStyle name="20% - Accent4 2 2 11 4 2" xfId="4031"/>
    <cellStyle name="20% - Accent4 2 2 11 5" xfId="4032"/>
    <cellStyle name="20% - Accent4 2 2 11 5 2" xfId="4033"/>
    <cellStyle name="20% - Accent4 2 2 11 6" xfId="4034"/>
    <cellStyle name="20% - Accent4 2 2 11 6 2" xfId="4035"/>
    <cellStyle name="20% - Accent4 2 2 11 7" xfId="4036"/>
    <cellStyle name="20% - Accent4 2 2 12" xfId="1454"/>
    <cellStyle name="20% - Accent4 2 2 12 2" xfId="4037"/>
    <cellStyle name="20% - Accent4 2 2 12 2 2" xfId="4038"/>
    <cellStyle name="20% - Accent4 2 2 12 2 2 2" xfId="4039"/>
    <cellStyle name="20% - Accent4 2 2 12 2 3" xfId="4040"/>
    <cellStyle name="20% - Accent4 2 2 12 3" xfId="4041"/>
    <cellStyle name="20% - Accent4 2 2 12 3 2" xfId="4042"/>
    <cellStyle name="20% - Accent4 2 2 12 4" xfId="4043"/>
    <cellStyle name="20% - Accent4 2 2 12 4 2" xfId="4044"/>
    <cellStyle name="20% - Accent4 2 2 12 5" xfId="4045"/>
    <cellStyle name="20% - Accent4 2 2 12 5 2" xfId="4046"/>
    <cellStyle name="20% - Accent4 2 2 12 6" xfId="4047"/>
    <cellStyle name="20% - Accent4 2 2 12 6 2" xfId="4048"/>
    <cellStyle name="20% - Accent4 2 2 12 7" xfId="4049"/>
    <cellStyle name="20% - Accent4 2 2 13" xfId="4050"/>
    <cellStyle name="20% - Accent4 2 2 2" xfId="110"/>
    <cellStyle name="20% - Accent4 2 2 2 2" xfId="111"/>
    <cellStyle name="20% - Accent4 2 2 2 2 2" xfId="112"/>
    <cellStyle name="20% - Accent4 2 2 2 3" xfId="113"/>
    <cellStyle name="20% - Accent4 2 2 2 4" xfId="114"/>
    <cellStyle name="20% - Accent4 2 2 2 4 10" xfId="4051"/>
    <cellStyle name="20% - Accent4 2 2 2 4 10 2" xfId="4052"/>
    <cellStyle name="20% - Accent4 2 2 2 4 11" xfId="4053"/>
    <cellStyle name="20% - Accent4 2 2 2 4 11 2" xfId="4054"/>
    <cellStyle name="20% - Accent4 2 2 2 4 12" xfId="4055"/>
    <cellStyle name="20% - Accent4 2 2 2 4 12 2" xfId="4056"/>
    <cellStyle name="20% - Accent4 2 2 2 4 13" xfId="4057"/>
    <cellStyle name="20% - Accent4 2 2 2 4 2" xfId="115"/>
    <cellStyle name="20% - Accent4 2 2 2 4 2 2" xfId="1455"/>
    <cellStyle name="20% - Accent4 2 2 2 4 2 2 2" xfId="4058"/>
    <cellStyle name="20% - Accent4 2 2 2 4 2 2 2 2" xfId="4059"/>
    <cellStyle name="20% - Accent4 2 2 2 4 2 2 2 2 2" xfId="4060"/>
    <cellStyle name="20% - Accent4 2 2 2 4 2 2 2 3" xfId="4061"/>
    <cellStyle name="20% - Accent4 2 2 2 4 2 2 3" xfId="4062"/>
    <cellStyle name="20% - Accent4 2 2 2 4 2 2 3 2" xfId="4063"/>
    <cellStyle name="20% - Accent4 2 2 2 4 2 2 4" xfId="4064"/>
    <cellStyle name="20% - Accent4 2 2 2 4 2 2 4 2" xfId="4065"/>
    <cellStyle name="20% - Accent4 2 2 2 4 2 2 5" xfId="4066"/>
    <cellStyle name="20% - Accent4 2 2 2 4 2 2 5 2" xfId="4067"/>
    <cellStyle name="20% - Accent4 2 2 2 4 2 2 6" xfId="4068"/>
    <cellStyle name="20% - Accent4 2 2 2 4 2 2 6 2" xfId="4069"/>
    <cellStyle name="20% - Accent4 2 2 2 4 2 2 7" xfId="4070"/>
    <cellStyle name="20% - Accent4 2 2 2 4 2 3" xfId="4071"/>
    <cellStyle name="20% - Accent4 2 2 2 4 2 3 2" xfId="4072"/>
    <cellStyle name="20% - Accent4 2 2 2 4 2 3 2 2" xfId="4073"/>
    <cellStyle name="20% - Accent4 2 2 2 4 2 3 3" xfId="4074"/>
    <cellStyle name="20% - Accent4 2 2 2 4 2 4" xfId="4075"/>
    <cellStyle name="20% - Accent4 2 2 2 4 2 4 2" xfId="4076"/>
    <cellStyle name="20% - Accent4 2 2 2 4 2 5" xfId="4077"/>
    <cellStyle name="20% - Accent4 2 2 2 4 2 5 2" xfId="4078"/>
    <cellStyle name="20% - Accent4 2 2 2 4 2 6" xfId="4079"/>
    <cellStyle name="20% - Accent4 2 2 2 4 2 6 2" xfId="4080"/>
    <cellStyle name="20% - Accent4 2 2 2 4 2 7" xfId="4081"/>
    <cellStyle name="20% - Accent4 2 2 2 4 2 7 2" xfId="4082"/>
    <cellStyle name="20% - Accent4 2 2 2 4 2 8" xfId="4083"/>
    <cellStyle name="20% - Accent4 2 2 2 4 3" xfId="116"/>
    <cellStyle name="20% - Accent4 2 2 2 4 3 2" xfId="1456"/>
    <cellStyle name="20% - Accent4 2 2 2 4 3 2 2" xfId="4084"/>
    <cellStyle name="20% - Accent4 2 2 2 4 3 2 2 2" xfId="4085"/>
    <cellStyle name="20% - Accent4 2 2 2 4 3 2 2 2 2" xfId="4086"/>
    <cellStyle name="20% - Accent4 2 2 2 4 3 2 2 3" xfId="4087"/>
    <cellStyle name="20% - Accent4 2 2 2 4 3 2 3" xfId="4088"/>
    <cellStyle name="20% - Accent4 2 2 2 4 3 2 3 2" xfId="4089"/>
    <cellStyle name="20% - Accent4 2 2 2 4 3 2 4" xfId="4090"/>
    <cellStyle name="20% - Accent4 2 2 2 4 3 2 4 2" xfId="4091"/>
    <cellStyle name="20% - Accent4 2 2 2 4 3 2 5" xfId="4092"/>
    <cellStyle name="20% - Accent4 2 2 2 4 3 2 5 2" xfId="4093"/>
    <cellStyle name="20% - Accent4 2 2 2 4 3 2 6" xfId="4094"/>
    <cellStyle name="20% - Accent4 2 2 2 4 3 2 6 2" xfId="4095"/>
    <cellStyle name="20% - Accent4 2 2 2 4 3 2 7" xfId="4096"/>
    <cellStyle name="20% - Accent4 2 2 2 4 3 3" xfId="4097"/>
    <cellStyle name="20% - Accent4 2 2 2 4 3 3 2" xfId="4098"/>
    <cellStyle name="20% - Accent4 2 2 2 4 3 3 2 2" xfId="4099"/>
    <cellStyle name="20% - Accent4 2 2 2 4 3 3 3" xfId="4100"/>
    <cellStyle name="20% - Accent4 2 2 2 4 3 4" xfId="4101"/>
    <cellStyle name="20% - Accent4 2 2 2 4 3 4 2" xfId="4102"/>
    <cellStyle name="20% - Accent4 2 2 2 4 3 5" xfId="4103"/>
    <cellStyle name="20% - Accent4 2 2 2 4 3 5 2" xfId="4104"/>
    <cellStyle name="20% - Accent4 2 2 2 4 3 6" xfId="4105"/>
    <cellStyle name="20% - Accent4 2 2 2 4 3 6 2" xfId="4106"/>
    <cellStyle name="20% - Accent4 2 2 2 4 3 7" xfId="4107"/>
    <cellStyle name="20% - Accent4 2 2 2 4 3 7 2" xfId="4108"/>
    <cellStyle name="20% - Accent4 2 2 2 4 3 8" xfId="4109"/>
    <cellStyle name="20% - Accent4 2 2 2 4 4" xfId="117"/>
    <cellStyle name="20% - Accent4 2 2 2 4 4 2" xfId="1457"/>
    <cellStyle name="20% - Accent4 2 2 2 4 4 2 2" xfId="4110"/>
    <cellStyle name="20% - Accent4 2 2 2 4 4 2 2 2" xfId="4111"/>
    <cellStyle name="20% - Accent4 2 2 2 4 4 2 2 2 2" xfId="4112"/>
    <cellStyle name="20% - Accent4 2 2 2 4 4 2 2 3" xfId="4113"/>
    <cellStyle name="20% - Accent4 2 2 2 4 4 2 3" xfId="4114"/>
    <cellStyle name="20% - Accent4 2 2 2 4 4 2 3 2" xfId="4115"/>
    <cellStyle name="20% - Accent4 2 2 2 4 4 2 4" xfId="4116"/>
    <cellStyle name="20% - Accent4 2 2 2 4 4 2 4 2" xfId="4117"/>
    <cellStyle name="20% - Accent4 2 2 2 4 4 2 5" xfId="4118"/>
    <cellStyle name="20% - Accent4 2 2 2 4 4 2 5 2" xfId="4119"/>
    <cellStyle name="20% - Accent4 2 2 2 4 4 2 6" xfId="4120"/>
    <cellStyle name="20% - Accent4 2 2 2 4 4 2 6 2" xfId="4121"/>
    <cellStyle name="20% - Accent4 2 2 2 4 4 2 7" xfId="4122"/>
    <cellStyle name="20% - Accent4 2 2 2 4 4 3" xfId="4123"/>
    <cellStyle name="20% - Accent4 2 2 2 4 4 3 2" xfId="4124"/>
    <cellStyle name="20% - Accent4 2 2 2 4 4 3 2 2" xfId="4125"/>
    <cellStyle name="20% - Accent4 2 2 2 4 4 3 3" xfId="4126"/>
    <cellStyle name="20% - Accent4 2 2 2 4 4 4" xfId="4127"/>
    <cellStyle name="20% - Accent4 2 2 2 4 4 4 2" xfId="4128"/>
    <cellStyle name="20% - Accent4 2 2 2 4 4 5" xfId="4129"/>
    <cellStyle name="20% - Accent4 2 2 2 4 4 5 2" xfId="4130"/>
    <cellStyle name="20% - Accent4 2 2 2 4 4 6" xfId="4131"/>
    <cellStyle name="20% - Accent4 2 2 2 4 4 6 2" xfId="4132"/>
    <cellStyle name="20% - Accent4 2 2 2 4 4 7" xfId="4133"/>
    <cellStyle name="20% - Accent4 2 2 2 4 4 7 2" xfId="4134"/>
    <cellStyle name="20% - Accent4 2 2 2 4 4 8" xfId="4135"/>
    <cellStyle name="20% - Accent4 2 2 2 4 5" xfId="1458"/>
    <cellStyle name="20% - Accent4 2 2 2 4 5 2" xfId="4136"/>
    <cellStyle name="20% - Accent4 2 2 2 4 5 2 2" xfId="4137"/>
    <cellStyle name="20% - Accent4 2 2 2 4 5 2 2 2" xfId="4138"/>
    <cellStyle name="20% - Accent4 2 2 2 4 5 2 3" xfId="4139"/>
    <cellStyle name="20% - Accent4 2 2 2 4 5 3" xfId="4140"/>
    <cellStyle name="20% - Accent4 2 2 2 4 5 3 2" xfId="4141"/>
    <cellStyle name="20% - Accent4 2 2 2 4 5 4" xfId="4142"/>
    <cellStyle name="20% - Accent4 2 2 2 4 5 4 2" xfId="4143"/>
    <cellStyle name="20% - Accent4 2 2 2 4 5 5" xfId="4144"/>
    <cellStyle name="20% - Accent4 2 2 2 4 5 5 2" xfId="4145"/>
    <cellStyle name="20% - Accent4 2 2 2 4 5 6" xfId="4146"/>
    <cellStyle name="20% - Accent4 2 2 2 4 5 6 2" xfId="4147"/>
    <cellStyle name="20% - Accent4 2 2 2 4 5 7" xfId="4148"/>
    <cellStyle name="20% - Accent4 2 2 2 4 6" xfId="1459"/>
    <cellStyle name="20% - Accent4 2 2 2 4 6 2" xfId="4149"/>
    <cellStyle name="20% - Accent4 2 2 2 4 6 2 2" xfId="4150"/>
    <cellStyle name="20% - Accent4 2 2 2 4 6 2 2 2" xfId="4151"/>
    <cellStyle name="20% - Accent4 2 2 2 4 6 2 3" xfId="4152"/>
    <cellStyle name="20% - Accent4 2 2 2 4 6 3" xfId="4153"/>
    <cellStyle name="20% - Accent4 2 2 2 4 6 3 2" xfId="4154"/>
    <cellStyle name="20% - Accent4 2 2 2 4 6 4" xfId="4155"/>
    <cellStyle name="20% - Accent4 2 2 2 4 6 4 2" xfId="4156"/>
    <cellStyle name="20% - Accent4 2 2 2 4 6 5" xfId="4157"/>
    <cellStyle name="20% - Accent4 2 2 2 4 6 5 2" xfId="4158"/>
    <cellStyle name="20% - Accent4 2 2 2 4 6 6" xfId="4159"/>
    <cellStyle name="20% - Accent4 2 2 2 4 6 6 2" xfId="4160"/>
    <cellStyle name="20% - Accent4 2 2 2 4 6 7" xfId="4161"/>
    <cellStyle name="20% - Accent4 2 2 2 4 7" xfId="1460"/>
    <cellStyle name="20% - Accent4 2 2 2 4 7 2" xfId="4162"/>
    <cellStyle name="20% - Accent4 2 2 2 4 7 2 2" xfId="4163"/>
    <cellStyle name="20% - Accent4 2 2 2 4 7 2 2 2" xfId="4164"/>
    <cellStyle name="20% - Accent4 2 2 2 4 7 2 3" xfId="4165"/>
    <cellStyle name="20% - Accent4 2 2 2 4 7 3" xfId="4166"/>
    <cellStyle name="20% - Accent4 2 2 2 4 7 3 2" xfId="4167"/>
    <cellStyle name="20% - Accent4 2 2 2 4 7 4" xfId="4168"/>
    <cellStyle name="20% - Accent4 2 2 2 4 7 4 2" xfId="4169"/>
    <cellStyle name="20% - Accent4 2 2 2 4 7 5" xfId="4170"/>
    <cellStyle name="20% - Accent4 2 2 2 4 7 5 2" xfId="4171"/>
    <cellStyle name="20% - Accent4 2 2 2 4 7 6" xfId="4172"/>
    <cellStyle name="20% - Accent4 2 2 2 4 7 6 2" xfId="4173"/>
    <cellStyle name="20% - Accent4 2 2 2 4 7 7" xfId="4174"/>
    <cellStyle name="20% - Accent4 2 2 2 4 8" xfId="4175"/>
    <cellStyle name="20% - Accent4 2 2 2 4 8 2" xfId="4176"/>
    <cellStyle name="20% - Accent4 2 2 2 4 8 2 2" xfId="4177"/>
    <cellStyle name="20% - Accent4 2 2 2 4 8 3" xfId="4178"/>
    <cellStyle name="20% - Accent4 2 2 2 4 9" xfId="4179"/>
    <cellStyle name="20% - Accent4 2 2 2 4 9 2" xfId="4180"/>
    <cellStyle name="20% - Accent4 2 2 2 5" xfId="118"/>
    <cellStyle name="20% - Accent4 2 2 3" xfId="119"/>
    <cellStyle name="20% - Accent4 2 2 3 2" xfId="120"/>
    <cellStyle name="20% - Accent4 2 2 3 2 2" xfId="121"/>
    <cellStyle name="20% - Accent4 2 2 3 3" xfId="122"/>
    <cellStyle name="20% - Accent4 2 2 4" xfId="123"/>
    <cellStyle name="20% - Accent4 2 2 4 2" xfId="124"/>
    <cellStyle name="20% - Accent4 2 2 5" xfId="125"/>
    <cellStyle name="20% - Accent4 2 2 5 10" xfId="4181"/>
    <cellStyle name="20% - Accent4 2 2 5 10 2" xfId="4182"/>
    <cellStyle name="20% - Accent4 2 2 5 11" xfId="4183"/>
    <cellStyle name="20% - Accent4 2 2 5 11 2" xfId="4184"/>
    <cellStyle name="20% - Accent4 2 2 5 12" xfId="4185"/>
    <cellStyle name="20% - Accent4 2 2 5 12 2" xfId="4186"/>
    <cellStyle name="20% - Accent4 2 2 5 13" xfId="4187"/>
    <cellStyle name="20% - Accent4 2 2 5 2" xfId="126"/>
    <cellStyle name="20% - Accent4 2 2 5 2 2" xfId="1461"/>
    <cellStyle name="20% - Accent4 2 2 5 2 2 2" xfId="4188"/>
    <cellStyle name="20% - Accent4 2 2 5 2 2 2 2" xfId="4189"/>
    <cellStyle name="20% - Accent4 2 2 5 2 2 2 2 2" xfId="4190"/>
    <cellStyle name="20% - Accent4 2 2 5 2 2 2 3" xfId="4191"/>
    <cellStyle name="20% - Accent4 2 2 5 2 2 3" xfId="4192"/>
    <cellStyle name="20% - Accent4 2 2 5 2 2 3 2" xfId="4193"/>
    <cellStyle name="20% - Accent4 2 2 5 2 2 4" xfId="4194"/>
    <cellStyle name="20% - Accent4 2 2 5 2 2 4 2" xfId="4195"/>
    <cellStyle name="20% - Accent4 2 2 5 2 2 5" xfId="4196"/>
    <cellStyle name="20% - Accent4 2 2 5 2 2 5 2" xfId="4197"/>
    <cellStyle name="20% - Accent4 2 2 5 2 2 6" xfId="4198"/>
    <cellStyle name="20% - Accent4 2 2 5 2 2 6 2" xfId="4199"/>
    <cellStyle name="20% - Accent4 2 2 5 2 2 7" xfId="4200"/>
    <cellStyle name="20% - Accent4 2 2 5 2 3" xfId="4201"/>
    <cellStyle name="20% - Accent4 2 2 5 2 3 2" xfId="4202"/>
    <cellStyle name="20% - Accent4 2 2 5 2 3 2 2" xfId="4203"/>
    <cellStyle name="20% - Accent4 2 2 5 2 3 3" xfId="4204"/>
    <cellStyle name="20% - Accent4 2 2 5 2 4" xfId="4205"/>
    <cellStyle name="20% - Accent4 2 2 5 2 4 2" xfId="4206"/>
    <cellStyle name="20% - Accent4 2 2 5 2 5" xfId="4207"/>
    <cellStyle name="20% - Accent4 2 2 5 2 5 2" xfId="4208"/>
    <cellStyle name="20% - Accent4 2 2 5 2 6" xfId="4209"/>
    <cellStyle name="20% - Accent4 2 2 5 2 6 2" xfId="4210"/>
    <cellStyle name="20% - Accent4 2 2 5 2 7" xfId="4211"/>
    <cellStyle name="20% - Accent4 2 2 5 2 7 2" xfId="4212"/>
    <cellStyle name="20% - Accent4 2 2 5 2 8" xfId="4213"/>
    <cellStyle name="20% - Accent4 2 2 5 3" xfId="127"/>
    <cellStyle name="20% - Accent4 2 2 5 3 2" xfId="1462"/>
    <cellStyle name="20% - Accent4 2 2 5 3 2 2" xfId="4214"/>
    <cellStyle name="20% - Accent4 2 2 5 3 2 2 2" xfId="4215"/>
    <cellStyle name="20% - Accent4 2 2 5 3 2 2 2 2" xfId="4216"/>
    <cellStyle name="20% - Accent4 2 2 5 3 2 2 3" xfId="4217"/>
    <cellStyle name="20% - Accent4 2 2 5 3 2 3" xfId="4218"/>
    <cellStyle name="20% - Accent4 2 2 5 3 2 3 2" xfId="4219"/>
    <cellStyle name="20% - Accent4 2 2 5 3 2 4" xfId="4220"/>
    <cellStyle name="20% - Accent4 2 2 5 3 2 4 2" xfId="4221"/>
    <cellStyle name="20% - Accent4 2 2 5 3 2 5" xfId="4222"/>
    <cellStyle name="20% - Accent4 2 2 5 3 2 5 2" xfId="4223"/>
    <cellStyle name="20% - Accent4 2 2 5 3 2 6" xfId="4224"/>
    <cellStyle name="20% - Accent4 2 2 5 3 2 6 2" xfId="4225"/>
    <cellStyle name="20% - Accent4 2 2 5 3 2 7" xfId="4226"/>
    <cellStyle name="20% - Accent4 2 2 5 3 3" xfId="4227"/>
    <cellStyle name="20% - Accent4 2 2 5 3 3 2" xfId="4228"/>
    <cellStyle name="20% - Accent4 2 2 5 3 3 2 2" xfId="4229"/>
    <cellStyle name="20% - Accent4 2 2 5 3 3 3" xfId="4230"/>
    <cellStyle name="20% - Accent4 2 2 5 3 4" xfId="4231"/>
    <cellStyle name="20% - Accent4 2 2 5 3 4 2" xfId="4232"/>
    <cellStyle name="20% - Accent4 2 2 5 3 5" xfId="4233"/>
    <cellStyle name="20% - Accent4 2 2 5 3 5 2" xfId="4234"/>
    <cellStyle name="20% - Accent4 2 2 5 3 6" xfId="4235"/>
    <cellStyle name="20% - Accent4 2 2 5 3 6 2" xfId="4236"/>
    <cellStyle name="20% - Accent4 2 2 5 3 7" xfId="4237"/>
    <cellStyle name="20% - Accent4 2 2 5 3 7 2" xfId="4238"/>
    <cellStyle name="20% - Accent4 2 2 5 3 8" xfId="4239"/>
    <cellStyle name="20% - Accent4 2 2 5 4" xfId="128"/>
    <cellStyle name="20% - Accent4 2 2 5 4 2" xfId="1463"/>
    <cellStyle name="20% - Accent4 2 2 5 4 2 2" xfId="4240"/>
    <cellStyle name="20% - Accent4 2 2 5 4 2 2 2" xfId="4241"/>
    <cellStyle name="20% - Accent4 2 2 5 4 2 2 2 2" xfId="4242"/>
    <cellStyle name="20% - Accent4 2 2 5 4 2 2 3" xfId="4243"/>
    <cellStyle name="20% - Accent4 2 2 5 4 2 3" xfId="4244"/>
    <cellStyle name="20% - Accent4 2 2 5 4 2 3 2" xfId="4245"/>
    <cellStyle name="20% - Accent4 2 2 5 4 2 4" xfId="4246"/>
    <cellStyle name="20% - Accent4 2 2 5 4 2 4 2" xfId="4247"/>
    <cellStyle name="20% - Accent4 2 2 5 4 2 5" xfId="4248"/>
    <cellStyle name="20% - Accent4 2 2 5 4 2 5 2" xfId="4249"/>
    <cellStyle name="20% - Accent4 2 2 5 4 2 6" xfId="4250"/>
    <cellStyle name="20% - Accent4 2 2 5 4 2 6 2" xfId="4251"/>
    <cellStyle name="20% - Accent4 2 2 5 4 2 7" xfId="4252"/>
    <cellStyle name="20% - Accent4 2 2 5 4 3" xfId="4253"/>
    <cellStyle name="20% - Accent4 2 2 5 4 3 2" xfId="4254"/>
    <cellStyle name="20% - Accent4 2 2 5 4 3 2 2" xfId="4255"/>
    <cellStyle name="20% - Accent4 2 2 5 4 3 3" xfId="4256"/>
    <cellStyle name="20% - Accent4 2 2 5 4 4" xfId="4257"/>
    <cellStyle name="20% - Accent4 2 2 5 4 4 2" xfId="4258"/>
    <cellStyle name="20% - Accent4 2 2 5 4 5" xfId="4259"/>
    <cellStyle name="20% - Accent4 2 2 5 4 5 2" xfId="4260"/>
    <cellStyle name="20% - Accent4 2 2 5 4 6" xfId="4261"/>
    <cellStyle name="20% - Accent4 2 2 5 4 6 2" xfId="4262"/>
    <cellStyle name="20% - Accent4 2 2 5 4 7" xfId="4263"/>
    <cellStyle name="20% - Accent4 2 2 5 4 7 2" xfId="4264"/>
    <cellStyle name="20% - Accent4 2 2 5 4 8" xfId="4265"/>
    <cellStyle name="20% - Accent4 2 2 5 5" xfId="1464"/>
    <cellStyle name="20% - Accent4 2 2 5 5 2" xfId="4266"/>
    <cellStyle name="20% - Accent4 2 2 5 5 2 2" xfId="4267"/>
    <cellStyle name="20% - Accent4 2 2 5 5 2 2 2" xfId="4268"/>
    <cellStyle name="20% - Accent4 2 2 5 5 2 3" xfId="4269"/>
    <cellStyle name="20% - Accent4 2 2 5 5 3" xfId="4270"/>
    <cellStyle name="20% - Accent4 2 2 5 5 3 2" xfId="4271"/>
    <cellStyle name="20% - Accent4 2 2 5 5 4" xfId="4272"/>
    <cellStyle name="20% - Accent4 2 2 5 5 4 2" xfId="4273"/>
    <cellStyle name="20% - Accent4 2 2 5 5 5" xfId="4274"/>
    <cellStyle name="20% - Accent4 2 2 5 5 5 2" xfId="4275"/>
    <cellStyle name="20% - Accent4 2 2 5 5 6" xfId="4276"/>
    <cellStyle name="20% - Accent4 2 2 5 5 6 2" xfId="4277"/>
    <cellStyle name="20% - Accent4 2 2 5 5 7" xfId="4278"/>
    <cellStyle name="20% - Accent4 2 2 5 6" xfId="1465"/>
    <cellStyle name="20% - Accent4 2 2 5 6 2" xfId="4279"/>
    <cellStyle name="20% - Accent4 2 2 5 6 2 2" xfId="4280"/>
    <cellStyle name="20% - Accent4 2 2 5 6 2 2 2" xfId="4281"/>
    <cellStyle name="20% - Accent4 2 2 5 6 2 3" xfId="4282"/>
    <cellStyle name="20% - Accent4 2 2 5 6 3" xfId="4283"/>
    <cellStyle name="20% - Accent4 2 2 5 6 3 2" xfId="4284"/>
    <cellStyle name="20% - Accent4 2 2 5 6 4" xfId="4285"/>
    <cellStyle name="20% - Accent4 2 2 5 6 4 2" xfId="4286"/>
    <cellStyle name="20% - Accent4 2 2 5 6 5" xfId="4287"/>
    <cellStyle name="20% - Accent4 2 2 5 6 5 2" xfId="4288"/>
    <cellStyle name="20% - Accent4 2 2 5 6 6" xfId="4289"/>
    <cellStyle name="20% - Accent4 2 2 5 6 6 2" xfId="4290"/>
    <cellStyle name="20% - Accent4 2 2 5 6 7" xfId="4291"/>
    <cellStyle name="20% - Accent4 2 2 5 7" xfId="1466"/>
    <cellStyle name="20% - Accent4 2 2 5 7 2" xfId="4292"/>
    <cellStyle name="20% - Accent4 2 2 5 7 2 2" xfId="4293"/>
    <cellStyle name="20% - Accent4 2 2 5 7 2 2 2" xfId="4294"/>
    <cellStyle name="20% - Accent4 2 2 5 7 2 3" xfId="4295"/>
    <cellStyle name="20% - Accent4 2 2 5 7 3" xfId="4296"/>
    <cellStyle name="20% - Accent4 2 2 5 7 3 2" xfId="4297"/>
    <cellStyle name="20% - Accent4 2 2 5 7 4" xfId="4298"/>
    <cellStyle name="20% - Accent4 2 2 5 7 4 2" xfId="4299"/>
    <cellStyle name="20% - Accent4 2 2 5 7 5" xfId="4300"/>
    <cellStyle name="20% - Accent4 2 2 5 7 5 2" xfId="4301"/>
    <cellStyle name="20% - Accent4 2 2 5 7 6" xfId="4302"/>
    <cellStyle name="20% - Accent4 2 2 5 7 6 2" xfId="4303"/>
    <cellStyle name="20% - Accent4 2 2 5 7 7" xfId="4304"/>
    <cellStyle name="20% - Accent4 2 2 5 8" xfId="4305"/>
    <cellStyle name="20% - Accent4 2 2 5 8 2" xfId="4306"/>
    <cellStyle name="20% - Accent4 2 2 5 8 2 2" xfId="4307"/>
    <cellStyle name="20% - Accent4 2 2 5 8 3" xfId="4308"/>
    <cellStyle name="20% - Accent4 2 2 5 9" xfId="4309"/>
    <cellStyle name="20% - Accent4 2 2 5 9 2" xfId="4310"/>
    <cellStyle name="20% - Accent4 2 2 6" xfId="129"/>
    <cellStyle name="20% - Accent4 2 2 6 10" xfId="4311"/>
    <cellStyle name="20% - Accent4 2 2 6 10 2" xfId="4312"/>
    <cellStyle name="20% - Accent4 2 2 6 11" xfId="4313"/>
    <cellStyle name="20% - Accent4 2 2 6 11 2" xfId="4314"/>
    <cellStyle name="20% - Accent4 2 2 6 12" xfId="4315"/>
    <cellStyle name="20% - Accent4 2 2 6 12 2" xfId="4316"/>
    <cellStyle name="20% - Accent4 2 2 6 13" xfId="4317"/>
    <cellStyle name="20% - Accent4 2 2 6 2" xfId="130"/>
    <cellStyle name="20% - Accent4 2 2 6 2 2" xfId="1467"/>
    <cellStyle name="20% - Accent4 2 2 6 2 2 2" xfId="4318"/>
    <cellStyle name="20% - Accent4 2 2 6 2 2 2 2" xfId="4319"/>
    <cellStyle name="20% - Accent4 2 2 6 2 2 2 2 2" xfId="4320"/>
    <cellStyle name="20% - Accent4 2 2 6 2 2 2 3" xfId="4321"/>
    <cellStyle name="20% - Accent4 2 2 6 2 2 3" xfId="4322"/>
    <cellStyle name="20% - Accent4 2 2 6 2 2 3 2" xfId="4323"/>
    <cellStyle name="20% - Accent4 2 2 6 2 2 4" xfId="4324"/>
    <cellStyle name="20% - Accent4 2 2 6 2 2 4 2" xfId="4325"/>
    <cellStyle name="20% - Accent4 2 2 6 2 2 5" xfId="4326"/>
    <cellStyle name="20% - Accent4 2 2 6 2 2 5 2" xfId="4327"/>
    <cellStyle name="20% - Accent4 2 2 6 2 2 6" xfId="4328"/>
    <cellStyle name="20% - Accent4 2 2 6 2 2 6 2" xfId="4329"/>
    <cellStyle name="20% - Accent4 2 2 6 2 2 7" xfId="4330"/>
    <cellStyle name="20% - Accent4 2 2 6 2 3" xfId="4331"/>
    <cellStyle name="20% - Accent4 2 2 6 2 3 2" xfId="4332"/>
    <cellStyle name="20% - Accent4 2 2 6 2 3 2 2" xfId="4333"/>
    <cellStyle name="20% - Accent4 2 2 6 2 3 3" xfId="4334"/>
    <cellStyle name="20% - Accent4 2 2 6 2 4" xfId="4335"/>
    <cellStyle name="20% - Accent4 2 2 6 2 4 2" xfId="4336"/>
    <cellStyle name="20% - Accent4 2 2 6 2 5" xfId="4337"/>
    <cellStyle name="20% - Accent4 2 2 6 2 5 2" xfId="4338"/>
    <cellStyle name="20% - Accent4 2 2 6 2 6" xfId="4339"/>
    <cellStyle name="20% - Accent4 2 2 6 2 6 2" xfId="4340"/>
    <cellStyle name="20% - Accent4 2 2 6 2 7" xfId="4341"/>
    <cellStyle name="20% - Accent4 2 2 6 2 7 2" xfId="4342"/>
    <cellStyle name="20% - Accent4 2 2 6 2 8" xfId="4343"/>
    <cellStyle name="20% - Accent4 2 2 6 3" xfId="131"/>
    <cellStyle name="20% - Accent4 2 2 6 3 2" xfId="1468"/>
    <cellStyle name="20% - Accent4 2 2 6 3 2 2" xfId="4344"/>
    <cellStyle name="20% - Accent4 2 2 6 3 2 2 2" xfId="4345"/>
    <cellStyle name="20% - Accent4 2 2 6 3 2 2 2 2" xfId="4346"/>
    <cellStyle name="20% - Accent4 2 2 6 3 2 2 3" xfId="4347"/>
    <cellStyle name="20% - Accent4 2 2 6 3 2 3" xfId="4348"/>
    <cellStyle name="20% - Accent4 2 2 6 3 2 3 2" xfId="4349"/>
    <cellStyle name="20% - Accent4 2 2 6 3 2 4" xfId="4350"/>
    <cellStyle name="20% - Accent4 2 2 6 3 2 4 2" xfId="4351"/>
    <cellStyle name="20% - Accent4 2 2 6 3 2 5" xfId="4352"/>
    <cellStyle name="20% - Accent4 2 2 6 3 2 5 2" xfId="4353"/>
    <cellStyle name="20% - Accent4 2 2 6 3 2 6" xfId="4354"/>
    <cellStyle name="20% - Accent4 2 2 6 3 2 6 2" xfId="4355"/>
    <cellStyle name="20% - Accent4 2 2 6 3 2 7" xfId="4356"/>
    <cellStyle name="20% - Accent4 2 2 6 3 3" xfId="4357"/>
    <cellStyle name="20% - Accent4 2 2 6 3 3 2" xfId="4358"/>
    <cellStyle name="20% - Accent4 2 2 6 3 3 2 2" xfId="4359"/>
    <cellStyle name="20% - Accent4 2 2 6 3 3 3" xfId="4360"/>
    <cellStyle name="20% - Accent4 2 2 6 3 4" xfId="4361"/>
    <cellStyle name="20% - Accent4 2 2 6 3 4 2" xfId="4362"/>
    <cellStyle name="20% - Accent4 2 2 6 3 5" xfId="4363"/>
    <cellStyle name="20% - Accent4 2 2 6 3 5 2" xfId="4364"/>
    <cellStyle name="20% - Accent4 2 2 6 3 6" xfId="4365"/>
    <cellStyle name="20% - Accent4 2 2 6 3 6 2" xfId="4366"/>
    <cellStyle name="20% - Accent4 2 2 6 3 7" xfId="4367"/>
    <cellStyle name="20% - Accent4 2 2 6 3 7 2" xfId="4368"/>
    <cellStyle name="20% - Accent4 2 2 6 3 8" xfId="4369"/>
    <cellStyle name="20% - Accent4 2 2 6 4" xfId="132"/>
    <cellStyle name="20% - Accent4 2 2 6 4 2" xfId="1469"/>
    <cellStyle name="20% - Accent4 2 2 6 4 2 2" xfId="4370"/>
    <cellStyle name="20% - Accent4 2 2 6 4 2 2 2" xfId="4371"/>
    <cellStyle name="20% - Accent4 2 2 6 4 2 2 2 2" xfId="4372"/>
    <cellStyle name="20% - Accent4 2 2 6 4 2 2 3" xfId="4373"/>
    <cellStyle name="20% - Accent4 2 2 6 4 2 3" xfId="4374"/>
    <cellStyle name="20% - Accent4 2 2 6 4 2 3 2" xfId="4375"/>
    <cellStyle name="20% - Accent4 2 2 6 4 2 4" xfId="4376"/>
    <cellStyle name="20% - Accent4 2 2 6 4 2 4 2" xfId="4377"/>
    <cellStyle name="20% - Accent4 2 2 6 4 2 5" xfId="4378"/>
    <cellStyle name="20% - Accent4 2 2 6 4 2 5 2" xfId="4379"/>
    <cellStyle name="20% - Accent4 2 2 6 4 2 6" xfId="4380"/>
    <cellStyle name="20% - Accent4 2 2 6 4 2 6 2" xfId="4381"/>
    <cellStyle name="20% - Accent4 2 2 6 4 2 7" xfId="4382"/>
    <cellStyle name="20% - Accent4 2 2 6 4 3" xfId="4383"/>
    <cellStyle name="20% - Accent4 2 2 6 4 3 2" xfId="4384"/>
    <cellStyle name="20% - Accent4 2 2 6 4 3 2 2" xfId="4385"/>
    <cellStyle name="20% - Accent4 2 2 6 4 3 3" xfId="4386"/>
    <cellStyle name="20% - Accent4 2 2 6 4 4" xfId="4387"/>
    <cellStyle name="20% - Accent4 2 2 6 4 4 2" xfId="4388"/>
    <cellStyle name="20% - Accent4 2 2 6 4 5" xfId="4389"/>
    <cellStyle name="20% - Accent4 2 2 6 4 5 2" xfId="4390"/>
    <cellStyle name="20% - Accent4 2 2 6 4 6" xfId="4391"/>
    <cellStyle name="20% - Accent4 2 2 6 4 6 2" xfId="4392"/>
    <cellStyle name="20% - Accent4 2 2 6 4 7" xfId="4393"/>
    <cellStyle name="20% - Accent4 2 2 6 4 7 2" xfId="4394"/>
    <cellStyle name="20% - Accent4 2 2 6 4 8" xfId="4395"/>
    <cellStyle name="20% - Accent4 2 2 6 5" xfId="1470"/>
    <cellStyle name="20% - Accent4 2 2 6 5 2" xfId="4396"/>
    <cellStyle name="20% - Accent4 2 2 6 5 2 2" xfId="4397"/>
    <cellStyle name="20% - Accent4 2 2 6 5 2 2 2" xfId="4398"/>
    <cellStyle name="20% - Accent4 2 2 6 5 2 3" xfId="4399"/>
    <cellStyle name="20% - Accent4 2 2 6 5 3" xfId="4400"/>
    <cellStyle name="20% - Accent4 2 2 6 5 3 2" xfId="4401"/>
    <cellStyle name="20% - Accent4 2 2 6 5 4" xfId="4402"/>
    <cellStyle name="20% - Accent4 2 2 6 5 4 2" xfId="4403"/>
    <cellStyle name="20% - Accent4 2 2 6 5 5" xfId="4404"/>
    <cellStyle name="20% - Accent4 2 2 6 5 5 2" xfId="4405"/>
    <cellStyle name="20% - Accent4 2 2 6 5 6" xfId="4406"/>
    <cellStyle name="20% - Accent4 2 2 6 5 6 2" xfId="4407"/>
    <cellStyle name="20% - Accent4 2 2 6 5 7" xfId="4408"/>
    <cellStyle name="20% - Accent4 2 2 6 6" xfId="1471"/>
    <cellStyle name="20% - Accent4 2 2 6 6 2" xfId="4409"/>
    <cellStyle name="20% - Accent4 2 2 6 6 2 2" xfId="4410"/>
    <cellStyle name="20% - Accent4 2 2 6 6 2 2 2" xfId="4411"/>
    <cellStyle name="20% - Accent4 2 2 6 6 2 3" xfId="4412"/>
    <cellStyle name="20% - Accent4 2 2 6 6 3" xfId="4413"/>
    <cellStyle name="20% - Accent4 2 2 6 6 3 2" xfId="4414"/>
    <cellStyle name="20% - Accent4 2 2 6 6 4" xfId="4415"/>
    <cellStyle name="20% - Accent4 2 2 6 6 4 2" xfId="4416"/>
    <cellStyle name="20% - Accent4 2 2 6 6 5" xfId="4417"/>
    <cellStyle name="20% - Accent4 2 2 6 6 5 2" xfId="4418"/>
    <cellStyle name="20% - Accent4 2 2 6 6 6" xfId="4419"/>
    <cellStyle name="20% - Accent4 2 2 6 6 6 2" xfId="4420"/>
    <cellStyle name="20% - Accent4 2 2 6 6 7" xfId="4421"/>
    <cellStyle name="20% - Accent4 2 2 6 7" xfId="1472"/>
    <cellStyle name="20% - Accent4 2 2 6 7 2" xfId="4422"/>
    <cellStyle name="20% - Accent4 2 2 6 7 2 2" xfId="4423"/>
    <cellStyle name="20% - Accent4 2 2 6 7 2 2 2" xfId="4424"/>
    <cellStyle name="20% - Accent4 2 2 6 7 2 3" xfId="4425"/>
    <cellStyle name="20% - Accent4 2 2 6 7 3" xfId="4426"/>
    <cellStyle name="20% - Accent4 2 2 6 7 3 2" xfId="4427"/>
    <cellStyle name="20% - Accent4 2 2 6 7 4" xfId="4428"/>
    <cellStyle name="20% - Accent4 2 2 6 7 4 2" xfId="4429"/>
    <cellStyle name="20% - Accent4 2 2 6 7 5" xfId="4430"/>
    <cellStyle name="20% - Accent4 2 2 6 7 5 2" xfId="4431"/>
    <cellStyle name="20% - Accent4 2 2 6 7 6" xfId="4432"/>
    <cellStyle name="20% - Accent4 2 2 6 7 6 2" xfId="4433"/>
    <cellStyle name="20% - Accent4 2 2 6 7 7" xfId="4434"/>
    <cellStyle name="20% - Accent4 2 2 6 8" xfId="4435"/>
    <cellStyle name="20% - Accent4 2 2 6 8 2" xfId="4436"/>
    <cellStyle name="20% - Accent4 2 2 6 8 2 2" xfId="4437"/>
    <cellStyle name="20% - Accent4 2 2 6 8 3" xfId="4438"/>
    <cellStyle name="20% - Accent4 2 2 6 9" xfId="4439"/>
    <cellStyle name="20% - Accent4 2 2 6 9 2" xfId="4440"/>
    <cellStyle name="20% - Accent4 2 2 7" xfId="133"/>
    <cellStyle name="20% - Accent4 2 2 7 2" xfId="1473"/>
    <cellStyle name="20% - Accent4 2 2 7 2 2" xfId="4441"/>
    <cellStyle name="20% - Accent4 2 2 7 2 2 2" xfId="4442"/>
    <cellStyle name="20% - Accent4 2 2 7 2 2 2 2" xfId="4443"/>
    <cellStyle name="20% - Accent4 2 2 7 2 2 3" xfId="4444"/>
    <cellStyle name="20% - Accent4 2 2 7 2 3" xfId="4445"/>
    <cellStyle name="20% - Accent4 2 2 7 2 3 2" xfId="4446"/>
    <cellStyle name="20% - Accent4 2 2 7 2 4" xfId="4447"/>
    <cellStyle name="20% - Accent4 2 2 7 2 4 2" xfId="4448"/>
    <cellStyle name="20% - Accent4 2 2 7 2 5" xfId="4449"/>
    <cellStyle name="20% - Accent4 2 2 7 2 5 2" xfId="4450"/>
    <cellStyle name="20% - Accent4 2 2 7 2 6" xfId="4451"/>
    <cellStyle name="20% - Accent4 2 2 7 2 6 2" xfId="4452"/>
    <cellStyle name="20% - Accent4 2 2 7 2 7" xfId="4453"/>
    <cellStyle name="20% - Accent4 2 2 7 3" xfId="4454"/>
    <cellStyle name="20% - Accent4 2 2 7 3 2" xfId="4455"/>
    <cellStyle name="20% - Accent4 2 2 7 3 2 2" xfId="4456"/>
    <cellStyle name="20% - Accent4 2 2 7 3 3" xfId="4457"/>
    <cellStyle name="20% - Accent4 2 2 7 4" xfId="4458"/>
    <cellStyle name="20% - Accent4 2 2 7 4 2" xfId="4459"/>
    <cellStyle name="20% - Accent4 2 2 7 5" xfId="4460"/>
    <cellStyle name="20% - Accent4 2 2 7 5 2" xfId="4461"/>
    <cellStyle name="20% - Accent4 2 2 7 6" xfId="4462"/>
    <cellStyle name="20% - Accent4 2 2 7 6 2" xfId="4463"/>
    <cellStyle name="20% - Accent4 2 2 7 7" xfId="4464"/>
    <cellStyle name="20% - Accent4 2 2 7 7 2" xfId="4465"/>
    <cellStyle name="20% - Accent4 2 2 7 8" xfId="4466"/>
    <cellStyle name="20% - Accent4 2 2 8" xfId="134"/>
    <cellStyle name="20% - Accent4 2 2 8 2" xfId="1474"/>
    <cellStyle name="20% - Accent4 2 2 8 2 2" xfId="4467"/>
    <cellStyle name="20% - Accent4 2 2 8 2 2 2" xfId="4468"/>
    <cellStyle name="20% - Accent4 2 2 8 2 2 2 2" xfId="4469"/>
    <cellStyle name="20% - Accent4 2 2 8 2 2 3" xfId="4470"/>
    <cellStyle name="20% - Accent4 2 2 8 2 3" xfId="4471"/>
    <cellStyle name="20% - Accent4 2 2 8 2 3 2" xfId="4472"/>
    <cellStyle name="20% - Accent4 2 2 8 2 4" xfId="4473"/>
    <cellStyle name="20% - Accent4 2 2 8 2 4 2" xfId="4474"/>
    <cellStyle name="20% - Accent4 2 2 8 2 5" xfId="4475"/>
    <cellStyle name="20% - Accent4 2 2 8 2 5 2" xfId="4476"/>
    <cellStyle name="20% - Accent4 2 2 8 2 6" xfId="4477"/>
    <cellStyle name="20% - Accent4 2 2 8 2 6 2" xfId="4478"/>
    <cellStyle name="20% - Accent4 2 2 8 2 7" xfId="4479"/>
    <cellStyle name="20% - Accent4 2 2 8 3" xfId="4480"/>
    <cellStyle name="20% - Accent4 2 2 8 3 2" xfId="4481"/>
    <cellStyle name="20% - Accent4 2 2 8 3 2 2" xfId="4482"/>
    <cellStyle name="20% - Accent4 2 2 8 3 3" xfId="4483"/>
    <cellStyle name="20% - Accent4 2 2 8 4" xfId="4484"/>
    <cellStyle name="20% - Accent4 2 2 8 4 2" xfId="4485"/>
    <cellStyle name="20% - Accent4 2 2 8 5" xfId="4486"/>
    <cellStyle name="20% - Accent4 2 2 8 5 2" xfId="4487"/>
    <cellStyle name="20% - Accent4 2 2 8 6" xfId="4488"/>
    <cellStyle name="20% - Accent4 2 2 8 6 2" xfId="4489"/>
    <cellStyle name="20% - Accent4 2 2 8 7" xfId="4490"/>
    <cellStyle name="20% - Accent4 2 2 8 7 2" xfId="4491"/>
    <cellStyle name="20% - Accent4 2 2 8 8" xfId="4492"/>
    <cellStyle name="20% - Accent4 2 2 9" xfId="135"/>
    <cellStyle name="20% - Accent4 2 2 9 2" xfId="1475"/>
    <cellStyle name="20% - Accent4 2 2 9 2 2" xfId="4493"/>
    <cellStyle name="20% - Accent4 2 2 9 2 2 2" xfId="4494"/>
    <cellStyle name="20% - Accent4 2 2 9 2 2 2 2" xfId="4495"/>
    <cellStyle name="20% - Accent4 2 2 9 2 2 3" xfId="4496"/>
    <cellStyle name="20% - Accent4 2 2 9 2 3" xfId="4497"/>
    <cellStyle name="20% - Accent4 2 2 9 2 3 2" xfId="4498"/>
    <cellStyle name="20% - Accent4 2 2 9 2 4" xfId="4499"/>
    <cellStyle name="20% - Accent4 2 2 9 2 4 2" xfId="4500"/>
    <cellStyle name="20% - Accent4 2 2 9 2 5" xfId="4501"/>
    <cellStyle name="20% - Accent4 2 2 9 2 5 2" xfId="4502"/>
    <cellStyle name="20% - Accent4 2 2 9 2 6" xfId="4503"/>
    <cellStyle name="20% - Accent4 2 2 9 2 6 2" xfId="4504"/>
    <cellStyle name="20% - Accent4 2 2 9 2 7" xfId="4505"/>
    <cellStyle name="20% - Accent4 2 2 9 3" xfId="4506"/>
    <cellStyle name="20% - Accent4 2 2 9 3 2" xfId="4507"/>
    <cellStyle name="20% - Accent4 2 2 9 3 2 2" xfId="4508"/>
    <cellStyle name="20% - Accent4 2 2 9 3 3" xfId="4509"/>
    <cellStyle name="20% - Accent4 2 2 9 4" xfId="4510"/>
    <cellStyle name="20% - Accent4 2 2 9 4 2" xfId="4511"/>
    <cellStyle name="20% - Accent4 2 2 9 5" xfId="4512"/>
    <cellStyle name="20% - Accent4 2 2 9 5 2" xfId="4513"/>
    <cellStyle name="20% - Accent4 2 2 9 6" xfId="4514"/>
    <cellStyle name="20% - Accent4 2 2 9 6 2" xfId="4515"/>
    <cellStyle name="20% - Accent4 2 2 9 7" xfId="4516"/>
    <cellStyle name="20% - Accent4 2 2 9 7 2" xfId="4517"/>
    <cellStyle name="20% - Accent4 2 2 9 8" xfId="4518"/>
    <cellStyle name="20% - Accent4 2 3" xfId="136"/>
    <cellStyle name="20% - Accent4 2 4" xfId="137"/>
    <cellStyle name="20% - Accent4 2 4 10" xfId="4519"/>
    <cellStyle name="20% - Accent4 2 4 10 2" xfId="4520"/>
    <cellStyle name="20% - Accent4 2 4 11" xfId="4521"/>
    <cellStyle name="20% - Accent4 2 4 11 2" xfId="4522"/>
    <cellStyle name="20% - Accent4 2 4 12" xfId="4523"/>
    <cellStyle name="20% - Accent4 2 4 12 2" xfId="4524"/>
    <cellStyle name="20% - Accent4 2 4 13" xfId="4525"/>
    <cellStyle name="20% - Accent4 2 4 2" xfId="138"/>
    <cellStyle name="20% - Accent4 2 4 2 2" xfId="1476"/>
    <cellStyle name="20% - Accent4 2 4 2 2 2" xfId="4526"/>
    <cellStyle name="20% - Accent4 2 4 2 2 2 2" xfId="4527"/>
    <cellStyle name="20% - Accent4 2 4 2 2 2 2 2" xfId="4528"/>
    <cellStyle name="20% - Accent4 2 4 2 2 2 3" xfId="4529"/>
    <cellStyle name="20% - Accent4 2 4 2 2 3" xfId="4530"/>
    <cellStyle name="20% - Accent4 2 4 2 2 3 2" xfId="4531"/>
    <cellStyle name="20% - Accent4 2 4 2 2 4" xfId="4532"/>
    <cellStyle name="20% - Accent4 2 4 2 2 4 2" xfId="4533"/>
    <cellStyle name="20% - Accent4 2 4 2 2 5" xfId="4534"/>
    <cellStyle name="20% - Accent4 2 4 2 2 5 2" xfId="4535"/>
    <cellStyle name="20% - Accent4 2 4 2 2 6" xfId="4536"/>
    <cellStyle name="20% - Accent4 2 4 2 2 6 2" xfId="4537"/>
    <cellStyle name="20% - Accent4 2 4 2 2 7" xfId="4538"/>
    <cellStyle name="20% - Accent4 2 4 2 3" xfId="4539"/>
    <cellStyle name="20% - Accent4 2 4 2 3 2" xfId="4540"/>
    <cellStyle name="20% - Accent4 2 4 2 3 2 2" xfId="4541"/>
    <cellStyle name="20% - Accent4 2 4 2 3 3" xfId="4542"/>
    <cellStyle name="20% - Accent4 2 4 2 4" xfId="4543"/>
    <cellStyle name="20% - Accent4 2 4 2 4 2" xfId="4544"/>
    <cellStyle name="20% - Accent4 2 4 2 5" xfId="4545"/>
    <cellStyle name="20% - Accent4 2 4 2 5 2" xfId="4546"/>
    <cellStyle name="20% - Accent4 2 4 2 6" xfId="4547"/>
    <cellStyle name="20% - Accent4 2 4 2 6 2" xfId="4548"/>
    <cellStyle name="20% - Accent4 2 4 2 7" xfId="4549"/>
    <cellStyle name="20% - Accent4 2 4 2 7 2" xfId="4550"/>
    <cellStyle name="20% - Accent4 2 4 2 8" xfId="4551"/>
    <cellStyle name="20% - Accent4 2 4 3" xfId="139"/>
    <cellStyle name="20% - Accent4 2 4 3 2" xfId="1477"/>
    <cellStyle name="20% - Accent4 2 4 3 2 2" xfId="4552"/>
    <cellStyle name="20% - Accent4 2 4 3 2 2 2" xfId="4553"/>
    <cellStyle name="20% - Accent4 2 4 3 2 2 2 2" xfId="4554"/>
    <cellStyle name="20% - Accent4 2 4 3 2 2 3" xfId="4555"/>
    <cellStyle name="20% - Accent4 2 4 3 2 3" xfId="4556"/>
    <cellStyle name="20% - Accent4 2 4 3 2 3 2" xfId="4557"/>
    <cellStyle name="20% - Accent4 2 4 3 2 4" xfId="4558"/>
    <cellStyle name="20% - Accent4 2 4 3 2 4 2" xfId="4559"/>
    <cellStyle name="20% - Accent4 2 4 3 2 5" xfId="4560"/>
    <cellStyle name="20% - Accent4 2 4 3 2 5 2" xfId="4561"/>
    <cellStyle name="20% - Accent4 2 4 3 2 6" xfId="4562"/>
    <cellStyle name="20% - Accent4 2 4 3 2 6 2" xfId="4563"/>
    <cellStyle name="20% - Accent4 2 4 3 2 7" xfId="4564"/>
    <cellStyle name="20% - Accent4 2 4 3 3" xfId="4565"/>
    <cellStyle name="20% - Accent4 2 4 3 3 2" xfId="4566"/>
    <cellStyle name="20% - Accent4 2 4 3 3 2 2" xfId="4567"/>
    <cellStyle name="20% - Accent4 2 4 3 3 3" xfId="4568"/>
    <cellStyle name="20% - Accent4 2 4 3 4" xfId="4569"/>
    <cellStyle name="20% - Accent4 2 4 3 4 2" xfId="4570"/>
    <cellStyle name="20% - Accent4 2 4 3 5" xfId="4571"/>
    <cellStyle name="20% - Accent4 2 4 3 5 2" xfId="4572"/>
    <cellStyle name="20% - Accent4 2 4 3 6" xfId="4573"/>
    <cellStyle name="20% - Accent4 2 4 3 6 2" xfId="4574"/>
    <cellStyle name="20% - Accent4 2 4 3 7" xfId="4575"/>
    <cellStyle name="20% - Accent4 2 4 3 7 2" xfId="4576"/>
    <cellStyle name="20% - Accent4 2 4 3 8" xfId="4577"/>
    <cellStyle name="20% - Accent4 2 4 4" xfId="140"/>
    <cellStyle name="20% - Accent4 2 4 4 2" xfId="1478"/>
    <cellStyle name="20% - Accent4 2 4 4 2 2" xfId="4578"/>
    <cellStyle name="20% - Accent4 2 4 4 2 2 2" xfId="4579"/>
    <cellStyle name="20% - Accent4 2 4 4 2 2 2 2" xfId="4580"/>
    <cellStyle name="20% - Accent4 2 4 4 2 2 3" xfId="4581"/>
    <cellStyle name="20% - Accent4 2 4 4 2 3" xfId="4582"/>
    <cellStyle name="20% - Accent4 2 4 4 2 3 2" xfId="4583"/>
    <cellStyle name="20% - Accent4 2 4 4 2 4" xfId="4584"/>
    <cellStyle name="20% - Accent4 2 4 4 2 4 2" xfId="4585"/>
    <cellStyle name="20% - Accent4 2 4 4 2 5" xfId="4586"/>
    <cellStyle name="20% - Accent4 2 4 4 2 5 2" xfId="4587"/>
    <cellStyle name="20% - Accent4 2 4 4 2 6" xfId="4588"/>
    <cellStyle name="20% - Accent4 2 4 4 2 6 2" xfId="4589"/>
    <cellStyle name="20% - Accent4 2 4 4 2 7" xfId="4590"/>
    <cellStyle name="20% - Accent4 2 4 4 3" xfId="4591"/>
    <cellStyle name="20% - Accent4 2 4 4 3 2" xfId="4592"/>
    <cellStyle name="20% - Accent4 2 4 4 3 2 2" xfId="4593"/>
    <cellStyle name="20% - Accent4 2 4 4 3 3" xfId="4594"/>
    <cellStyle name="20% - Accent4 2 4 4 4" xfId="4595"/>
    <cellStyle name="20% - Accent4 2 4 4 4 2" xfId="4596"/>
    <cellStyle name="20% - Accent4 2 4 4 5" xfId="4597"/>
    <cellStyle name="20% - Accent4 2 4 4 5 2" xfId="4598"/>
    <cellStyle name="20% - Accent4 2 4 4 6" xfId="4599"/>
    <cellStyle name="20% - Accent4 2 4 4 6 2" xfId="4600"/>
    <cellStyle name="20% - Accent4 2 4 4 7" xfId="4601"/>
    <cellStyle name="20% - Accent4 2 4 4 7 2" xfId="4602"/>
    <cellStyle name="20% - Accent4 2 4 4 8" xfId="4603"/>
    <cellStyle name="20% - Accent4 2 4 5" xfId="1479"/>
    <cellStyle name="20% - Accent4 2 4 5 2" xfId="4604"/>
    <cellStyle name="20% - Accent4 2 4 5 2 2" xfId="4605"/>
    <cellStyle name="20% - Accent4 2 4 5 2 2 2" xfId="4606"/>
    <cellStyle name="20% - Accent4 2 4 5 2 3" xfId="4607"/>
    <cellStyle name="20% - Accent4 2 4 5 3" xfId="4608"/>
    <cellStyle name="20% - Accent4 2 4 5 3 2" xfId="4609"/>
    <cellStyle name="20% - Accent4 2 4 5 4" xfId="4610"/>
    <cellStyle name="20% - Accent4 2 4 5 4 2" xfId="4611"/>
    <cellStyle name="20% - Accent4 2 4 5 5" xfId="4612"/>
    <cellStyle name="20% - Accent4 2 4 5 5 2" xfId="4613"/>
    <cellStyle name="20% - Accent4 2 4 5 6" xfId="4614"/>
    <cellStyle name="20% - Accent4 2 4 5 6 2" xfId="4615"/>
    <cellStyle name="20% - Accent4 2 4 5 7" xfId="4616"/>
    <cellStyle name="20% - Accent4 2 4 6" xfId="1480"/>
    <cellStyle name="20% - Accent4 2 4 6 2" xfId="4617"/>
    <cellStyle name="20% - Accent4 2 4 6 2 2" xfId="4618"/>
    <cellStyle name="20% - Accent4 2 4 6 2 2 2" xfId="4619"/>
    <cellStyle name="20% - Accent4 2 4 6 2 3" xfId="4620"/>
    <cellStyle name="20% - Accent4 2 4 6 3" xfId="4621"/>
    <cellStyle name="20% - Accent4 2 4 6 3 2" xfId="4622"/>
    <cellStyle name="20% - Accent4 2 4 6 4" xfId="4623"/>
    <cellStyle name="20% - Accent4 2 4 6 4 2" xfId="4624"/>
    <cellStyle name="20% - Accent4 2 4 6 5" xfId="4625"/>
    <cellStyle name="20% - Accent4 2 4 6 5 2" xfId="4626"/>
    <cellStyle name="20% - Accent4 2 4 6 6" xfId="4627"/>
    <cellStyle name="20% - Accent4 2 4 6 6 2" xfId="4628"/>
    <cellStyle name="20% - Accent4 2 4 6 7" xfId="4629"/>
    <cellStyle name="20% - Accent4 2 4 7" xfId="1481"/>
    <cellStyle name="20% - Accent4 2 4 7 2" xfId="4630"/>
    <cellStyle name="20% - Accent4 2 4 7 2 2" xfId="4631"/>
    <cellStyle name="20% - Accent4 2 4 7 2 2 2" xfId="4632"/>
    <cellStyle name="20% - Accent4 2 4 7 2 3" xfId="4633"/>
    <cellStyle name="20% - Accent4 2 4 7 3" xfId="4634"/>
    <cellStyle name="20% - Accent4 2 4 7 3 2" xfId="4635"/>
    <cellStyle name="20% - Accent4 2 4 7 4" xfId="4636"/>
    <cellStyle name="20% - Accent4 2 4 7 4 2" xfId="4637"/>
    <cellStyle name="20% - Accent4 2 4 7 5" xfId="4638"/>
    <cellStyle name="20% - Accent4 2 4 7 5 2" xfId="4639"/>
    <cellStyle name="20% - Accent4 2 4 7 6" xfId="4640"/>
    <cellStyle name="20% - Accent4 2 4 7 6 2" xfId="4641"/>
    <cellStyle name="20% - Accent4 2 4 7 7" xfId="4642"/>
    <cellStyle name="20% - Accent4 2 4 8" xfId="4643"/>
    <cellStyle name="20% - Accent4 2 4 8 2" xfId="4644"/>
    <cellStyle name="20% - Accent4 2 4 8 2 2" xfId="4645"/>
    <cellStyle name="20% - Accent4 2 4 8 3" xfId="4646"/>
    <cellStyle name="20% - Accent4 2 4 9" xfId="4647"/>
    <cellStyle name="20% - Accent4 2 4 9 2" xfId="4648"/>
    <cellStyle name="20% - Accent4 2 5" xfId="1257"/>
    <cellStyle name="20% - Accent4 3" xfId="1258"/>
    <cellStyle name="20% - Accent4 3 2" xfId="1959"/>
    <cellStyle name="20% - Accent5 2" xfId="141"/>
    <cellStyle name="20% - Accent5 2 2" xfId="142"/>
    <cellStyle name="20% - Accent5 2 2 10" xfId="1482"/>
    <cellStyle name="20% - Accent5 2 2 10 2" xfId="4649"/>
    <cellStyle name="20% - Accent5 2 2 10 2 2" xfId="4650"/>
    <cellStyle name="20% - Accent5 2 2 10 2 2 2" xfId="4651"/>
    <cellStyle name="20% - Accent5 2 2 10 2 3" xfId="4652"/>
    <cellStyle name="20% - Accent5 2 2 10 3" xfId="4653"/>
    <cellStyle name="20% - Accent5 2 2 10 3 2" xfId="4654"/>
    <cellStyle name="20% - Accent5 2 2 10 4" xfId="4655"/>
    <cellStyle name="20% - Accent5 2 2 10 4 2" xfId="4656"/>
    <cellStyle name="20% - Accent5 2 2 10 5" xfId="4657"/>
    <cellStyle name="20% - Accent5 2 2 10 5 2" xfId="4658"/>
    <cellStyle name="20% - Accent5 2 2 10 6" xfId="4659"/>
    <cellStyle name="20% - Accent5 2 2 10 6 2" xfId="4660"/>
    <cellStyle name="20% - Accent5 2 2 10 7" xfId="4661"/>
    <cellStyle name="20% - Accent5 2 2 11" xfId="1483"/>
    <cellStyle name="20% - Accent5 2 2 11 2" xfId="4662"/>
    <cellStyle name="20% - Accent5 2 2 11 2 2" xfId="4663"/>
    <cellStyle name="20% - Accent5 2 2 11 2 2 2" xfId="4664"/>
    <cellStyle name="20% - Accent5 2 2 11 2 3" xfId="4665"/>
    <cellStyle name="20% - Accent5 2 2 11 3" xfId="4666"/>
    <cellStyle name="20% - Accent5 2 2 11 3 2" xfId="4667"/>
    <cellStyle name="20% - Accent5 2 2 11 4" xfId="4668"/>
    <cellStyle name="20% - Accent5 2 2 11 4 2" xfId="4669"/>
    <cellStyle name="20% - Accent5 2 2 11 5" xfId="4670"/>
    <cellStyle name="20% - Accent5 2 2 11 5 2" xfId="4671"/>
    <cellStyle name="20% - Accent5 2 2 11 6" xfId="4672"/>
    <cellStyle name="20% - Accent5 2 2 11 6 2" xfId="4673"/>
    <cellStyle name="20% - Accent5 2 2 11 7" xfId="4674"/>
    <cellStyle name="20% - Accent5 2 2 12" xfId="1484"/>
    <cellStyle name="20% - Accent5 2 2 12 2" xfId="4675"/>
    <cellStyle name="20% - Accent5 2 2 12 2 2" xfId="4676"/>
    <cellStyle name="20% - Accent5 2 2 12 2 2 2" xfId="4677"/>
    <cellStyle name="20% - Accent5 2 2 12 2 3" xfId="4678"/>
    <cellStyle name="20% - Accent5 2 2 12 3" xfId="4679"/>
    <cellStyle name="20% - Accent5 2 2 12 3 2" xfId="4680"/>
    <cellStyle name="20% - Accent5 2 2 12 4" xfId="4681"/>
    <cellStyle name="20% - Accent5 2 2 12 4 2" xfId="4682"/>
    <cellStyle name="20% - Accent5 2 2 12 5" xfId="4683"/>
    <cellStyle name="20% - Accent5 2 2 12 5 2" xfId="4684"/>
    <cellStyle name="20% - Accent5 2 2 12 6" xfId="4685"/>
    <cellStyle name="20% - Accent5 2 2 12 6 2" xfId="4686"/>
    <cellStyle name="20% - Accent5 2 2 12 7" xfId="4687"/>
    <cellStyle name="20% - Accent5 2 2 13" xfId="4688"/>
    <cellStyle name="20% - Accent5 2 2 2" xfId="143"/>
    <cellStyle name="20% - Accent5 2 2 2 2" xfId="144"/>
    <cellStyle name="20% - Accent5 2 2 2 2 2" xfId="145"/>
    <cellStyle name="20% - Accent5 2 2 2 3" xfId="146"/>
    <cellStyle name="20% - Accent5 2 2 2 4" xfId="147"/>
    <cellStyle name="20% - Accent5 2 2 2 4 10" xfId="4689"/>
    <cellStyle name="20% - Accent5 2 2 2 4 10 2" xfId="4690"/>
    <cellStyle name="20% - Accent5 2 2 2 4 11" xfId="4691"/>
    <cellStyle name="20% - Accent5 2 2 2 4 11 2" xfId="4692"/>
    <cellStyle name="20% - Accent5 2 2 2 4 12" xfId="4693"/>
    <cellStyle name="20% - Accent5 2 2 2 4 12 2" xfId="4694"/>
    <cellStyle name="20% - Accent5 2 2 2 4 13" xfId="4695"/>
    <cellStyle name="20% - Accent5 2 2 2 4 2" xfId="148"/>
    <cellStyle name="20% - Accent5 2 2 2 4 2 2" xfId="1485"/>
    <cellStyle name="20% - Accent5 2 2 2 4 2 2 2" xfId="4696"/>
    <cellStyle name="20% - Accent5 2 2 2 4 2 2 2 2" xfId="4697"/>
    <cellStyle name="20% - Accent5 2 2 2 4 2 2 2 2 2" xfId="4698"/>
    <cellStyle name="20% - Accent5 2 2 2 4 2 2 2 3" xfId="4699"/>
    <cellStyle name="20% - Accent5 2 2 2 4 2 2 3" xfId="4700"/>
    <cellStyle name="20% - Accent5 2 2 2 4 2 2 3 2" xfId="4701"/>
    <cellStyle name="20% - Accent5 2 2 2 4 2 2 4" xfId="4702"/>
    <cellStyle name="20% - Accent5 2 2 2 4 2 2 4 2" xfId="4703"/>
    <cellStyle name="20% - Accent5 2 2 2 4 2 2 5" xfId="4704"/>
    <cellStyle name="20% - Accent5 2 2 2 4 2 2 5 2" xfId="4705"/>
    <cellStyle name="20% - Accent5 2 2 2 4 2 2 6" xfId="4706"/>
    <cellStyle name="20% - Accent5 2 2 2 4 2 2 6 2" xfId="4707"/>
    <cellStyle name="20% - Accent5 2 2 2 4 2 2 7" xfId="4708"/>
    <cellStyle name="20% - Accent5 2 2 2 4 2 3" xfId="4709"/>
    <cellStyle name="20% - Accent5 2 2 2 4 2 3 2" xfId="4710"/>
    <cellStyle name="20% - Accent5 2 2 2 4 2 3 2 2" xfId="4711"/>
    <cellStyle name="20% - Accent5 2 2 2 4 2 3 3" xfId="4712"/>
    <cellStyle name="20% - Accent5 2 2 2 4 2 4" xfId="4713"/>
    <cellStyle name="20% - Accent5 2 2 2 4 2 4 2" xfId="4714"/>
    <cellStyle name="20% - Accent5 2 2 2 4 2 5" xfId="4715"/>
    <cellStyle name="20% - Accent5 2 2 2 4 2 5 2" xfId="4716"/>
    <cellStyle name="20% - Accent5 2 2 2 4 2 6" xfId="4717"/>
    <cellStyle name="20% - Accent5 2 2 2 4 2 6 2" xfId="4718"/>
    <cellStyle name="20% - Accent5 2 2 2 4 2 7" xfId="4719"/>
    <cellStyle name="20% - Accent5 2 2 2 4 2 7 2" xfId="4720"/>
    <cellStyle name="20% - Accent5 2 2 2 4 2 8" xfId="4721"/>
    <cellStyle name="20% - Accent5 2 2 2 4 3" xfId="149"/>
    <cellStyle name="20% - Accent5 2 2 2 4 3 2" xfId="1486"/>
    <cellStyle name="20% - Accent5 2 2 2 4 3 2 2" xfId="4722"/>
    <cellStyle name="20% - Accent5 2 2 2 4 3 2 2 2" xfId="4723"/>
    <cellStyle name="20% - Accent5 2 2 2 4 3 2 2 2 2" xfId="4724"/>
    <cellStyle name="20% - Accent5 2 2 2 4 3 2 2 3" xfId="4725"/>
    <cellStyle name="20% - Accent5 2 2 2 4 3 2 3" xfId="4726"/>
    <cellStyle name="20% - Accent5 2 2 2 4 3 2 3 2" xfId="4727"/>
    <cellStyle name="20% - Accent5 2 2 2 4 3 2 4" xfId="4728"/>
    <cellStyle name="20% - Accent5 2 2 2 4 3 2 4 2" xfId="4729"/>
    <cellStyle name="20% - Accent5 2 2 2 4 3 2 5" xfId="4730"/>
    <cellStyle name="20% - Accent5 2 2 2 4 3 2 5 2" xfId="4731"/>
    <cellStyle name="20% - Accent5 2 2 2 4 3 2 6" xfId="4732"/>
    <cellStyle name="20% - Accent5 2 2 2 4 3 2 6 2" xfId="4733"/>
    <cellStyle name="20% - Accent5 2 2 2 4 3 2 7" xfId="4734"/>
    <cellStyle name="20% - Accent5 2 2 2 4 3 3" xfId="4735"/>
    <cellStyle name="20% - Accent5 2 2 2 4 3 3 2" xfId="4736"/>
    <cellStyle name="20% - Accent5 2 2 2 4 3 3 2 2" xfId="4737"/>
    <cellStyle name="20% - Accent5 2 2 2 4 3 3 3" xfId="4738"/>
    <cellStyle name="20% - Accent5 2 2 2 4 3 4" xfId="4739"/>
    <cellStyle name="20% - Accent5 2 2 2 4 3 4 2" xfId="4740"/>
    <cellStyle name="20% - Accent5 2 2 2 4 3 5" xfId="4741"/>
    <cellStyle name="20% - Accent5 2 2 2 4 3 5 2" xfId="4742"/>
    <cellStyle name="20% - Accent5 2 2 2 4 3 6" xfId="4743"/>
    <cellStyle name="20% - Accent5 2 2 2 4 3 6 2" xfId="4744"/>
    <cellStyle name="20% - Accent5 2 2 2 4 3 7" xfId="4745"/>
    <cellStyle name="20% - Accent5 2 2 2 4 3 7 2" xfId="4746"/>
    <cellStyle name="20% - Accent5 2 2 2 4 3 8" xfId="4747"/>
    <cellStyle name="20% - Accent5 2 2 2 4 4" xfId="150"/>
    <cellStyle name="20% - Accent5 2 2 2 4 4 2" xfId="1487"/>
    <cellStyle name="20% - Accent5 2 2 2 4 4 2 2" xfId="4748"/>
    <cellStyle name="20% - Accent5 2 2 2 4 4 2 2 2" xfId="4749"/>
    <cellStyle name="20% - Accent5 2 2 2 4 4 2 2 2 2" xfId="4750"/>
    <cellStyle name="20% - Accent5 2 2 2 4 4 2 2 3" xfId="4751"/>
    <cellStyle name="20% - Accent5 2 2 2 4 4 2 3" xfId="4752"/>
    <cellStyle name="20% - Accent5 2 2 2 4 4 2 3 2" xfId="4753"/>
    <cellStyle name="20% - Accent5 2 2 2 4 4 2 4" xfId="4754"/>
    <cellStyle name="20% - Accent5 2 2 2 4 4 2 4 2" xfId="4755"/>
    <cellStyle name="20% - Accent5 2 2 2 4 4 2 5" xfId="4756"/>
    <cellStyle name="20% - Accent5 2 2 2 4 4 2 5 2" xfId="4757"/>
    <cellStyle name="20% - Accent5 2 2 2 4 4 2 6" xfId="4758"/>
    <cellStyle name="20% - Accent5 2 2 2 4 4 2 6 2" xfId="4759"/>
    <cellStyle name="20% - Accent5 2 2 2 4 4 2 7" xfId="4760"/>
    <cellStyle name="20% - Accent5 2 2 2 4 4 3" xfId="4761"/>
    <cellStyle name="20% - Accent5 2 2 2 4 4 3 2" xfId="4762"/>
    <cellStyle name="20% - Accent5 2 2 2 4 4 3 2 2" xfId="4763"/>
    <cellStyle name="20% - Accent5 2 2 2 4 4 3 3" xfId="4764"/>
    <cellStyle name="20% - Accent5 2 2 2 4 4 4" xfId="4765"/>
    <cellStyle name="20% - Accent5 2 2 2 4 4 4 2" xfId="4766"/>
    <cellStyle name="20% - Accent5 2 2 2 4 4 5" xfId="4767"/>
    <cellStyle name="20% - Accent5 2 2 2 4 4 5 2" xfId="4768"/>
    <cellStyle name="20% - Accent5 2 2 2 4 4 6" xfId="4769"/>
    <cellStyle name="20% - Accent5 2 2 2 4 4 6 2" xfId="4770"/>
    <cellStyle name="20% - Accent5 2 2 2 4 4 7" xfId="4771"/>
    <cellStyle name="20% - Accent5 2 2 2 4 4 7 2" xfId="4772"/>
    <cellStyle name="20% - Accent5 2 2 2 4 4 8" xfId="4773"/>
    <cellStyle name="20% - Accent5 2 2 2 4 5" xfId="1488"/>
    <cellStyle name="20% - Accent5 2 2 2 4 5 2" xfId="4774"/>
    <cellStyle name="20% - Accent5 2 2 2 4 5 2 2" xfId="4775"/>
    <cellStyle name="20% - Accent5 2 2 2 4 5 2 2 2" xfId="4776"/>
    <cellStyle name="20% - Accent5 2 2 2 4 5 2 3" xfId="4777"/>
    <cellStyle name="20% - Accent5 2 2 2 4 5 3" xfId="4778"/>
    <cellStyle name="20% - Accent5 2 2 2 4 5 3 2" xfId="4779"/>
    <cellStyle name="20% - Accent5 2 2 2 4 5 4" xfId="4780"/>
    <cellStyle name="20% - Accent5 2 2 2 4 5 4 2" xfId="4781"/>
    <cellStyle name="20% - Accent5 2 2 2 4 5 5" xfId="4782"/>
    <cellStyle name="20% - Accent5 2 2 2 4 5 5 2" xfId="4783"/>
    <cellStyle name="20% - Accent5 2 2 2 4 5 6" xfId="4784"/>
    <cellStyle name="20% - Accent5 2 2 2 4 5 6 2" xfId="4785"/>
    <cellStyle name="20% - Accent5 2 2 2 4 5 7" xfId="4786"/>
    <cellStyle name="20% - Accent5 2 2 2 4 6" xfId="1489"/>
    <cellStyle name="20% - Accent5 2 2 2 4 6 2" xfId="4787"/>
    <cellStyle name="20% - Accent5 2 2 2 4 6 2 2" xfId="4788"/>
    <cellStyle name="20% - Accent5 2 2 2 4 6 2 2 2" xfId="4789"/>
    <cellStyle name="20% - Accent5 2 2 2 4 6 2 3" xfId="4790"/>
    <cellStyle name="20% - Accent5 2 2 2 4 6 3" xfId="4791"/>
    <cellStyle name="20% - Accent5 2 2 2 4 6 3 2" xfId="4792"/>
    <cellStyle name="20% - Accent5 2 2 2 4 6 4" xfId="4793"/>
    <cellStyle name="20% - Accent5 2 2 2 4 6 4 2" xfId="4794"/>
    <cellStyle name="20% - Accent5 2 2 2 4 6 5" xfId="4795"/>
    <cellStyle name="20% - Accent5 2 2 2 4 6 5 2" xfId="4796"/>
    <cellStyle name="20% - Accent5 2 2 2 4 6 6" xfId="4797"/>
    <cellStyle name="20% - Accent5 2 2 2 4 6 6 2" xfId="4798"/>
    <cellStyle name="20% - Accent5 2 2 2 4 6 7" xfId="4799"/>
    <cellStyle name="20% - Accent5 2 2 2 4 7" xfId="1490"/>
    <cellStyle name="20% - Accent5 2 2 2 4 7 2" xfId="4800"/>
    <cellStyle name="20% - Accent5 2 2 2 4 7 2 2" xfId="4801"/>
    <cellStyle name="20% - Accent5 2 2 2 4 7 2 2 2" xfId="4802"/>
    <cellStyle name="20% - Accent5 2 2 2 4 7 2 3" xfId="4803"/>
    <cellStyle name="20% - Accent5 2 2 2 4 7 3" xfId="4804"/>
    <cellStyle name="20% - Accent5 2 2 2 4 7 3 2" xfId="4805"/>
    <cellStyle name="20% - Accent5 2 2 2 4 7 4" xfId="4806"/>
    <cellStyle name="20% - Accent5 2 2 2 4 7 4 2" xfId="4807"/>
    <cellStyle name="20% - Accent5 2 2 2 4 7 5" xfId="4808"/>
    <cellStyle name="20% - Accent5 2 2 2 4 7 5 2" xfId="4809"/>
    <cellStyle name="20% - Accent5 2 2 2 4 7 6" xfId="4810"/>
    <cellStyle name="20% - Accent5 2 2 2 4 7 6 2" xfId="4811"/>
    <cellStyle name="20% - Accent5 2 2 2 4 7 7" xfId="4812"/>
    <cellStyle name="20% - Accent5 2 2 2 4 8" xfId="4813"/>
    <cellStyle name="20% - Accent5 2 2 2 4 8 2" xfId="4814"/>
    <cellStyle name="20% - Accent5 2 2 2 4 8 2 2" xfId="4815"/>
    <cellStyle name="20% - Accent5 2 2 2 4 8 3" xfId="4816"/>
    <cellStyle name="20% - Accent5 2 2 2 4 9" xfId="4817"/>
    <cellStyle name="20% - Accent5 2 2 2 4 9 2" xfId="4818"/>
    <cellStyle name="20% - Accent5 2 2 2 5" xfId="151"/>
    <cellStyle name="20% - Accent5 2 2 3" xfId="152"/>
    <cellStyle name="20% - Accent5 2 2 3 2" xfId="153"/>
    <cellStyle name="20% - Accent5 2 2 3 2 2" xfId="154"/>
    <cellStyle name="20% - Accent5 2 2 3 3" xfId="155"/>
    <cellStyle name="20% - Accent5 2 2 4" xfId="156"/>
    <cellStyle name="20% - Accent5 2 2 4 2" xfId="157"/>
    <cellStyle name="20% - Accent5 2 2 5" xfId="158"/>
    <cellStyle name="20% - Accent5 2 2 5 10" xfId="4819"/>
    <cellStyle name="20% - Accent5 2 2 5 10 2" xfId="4820"/>
    <cellStyle name="20% - Accent5 2 2 5 11" xfId="4821"/>
    <cellStyle name="20% - Accent5 2 2 5 11 2" xfId="4822"/>
    <cellStyle name="20% - Accent5 2 2 5 12" xfId="4823"/>
    <cellStyle name="20% - Accent5 2 2 5 12 2" xfId="4824"/>
    <cellStyle name="20% - Accent5 2 2 5 13" xfId="4825"/>
    <cellStyle name="20% - Accent5 2 2 5 2" xfId="159"/>
    <cellStyle name="20% - Accent5 2 2 5 2 2" xfId="1491"/>
    <cellStyle name="20% - Accent5 2 2 5 2 2 2" xfId="4826"/>
    <cellStyle name="20% - Accent5 2 2 5 2 2 2 2" xfId="4827"/>
    <cellStyle name="20% - Accent5 2 2 5 2 2 2 2 2" xfId="4828"/>
    <cellStyle name="20% - Accent5 2 2 5 2 2 2 3" xfId="4829"/>
    <cellStyle name="20% - Accent5 2 2 5 2 2 3" xfId="4830"/>
    <cellStyle name="20% - Accent5 2 2 5 2 2 3 2" xfId="4831"/>
    <cellStyle name="20% - Accent5 2 2 5 2 2 4" xfId="4832"/>
    <cellStyle name="20% - Accent5 2 2 5 2 2 4 2" xfId="4833"/>
    <cellStyle name="20% - Accent5 2 2 5 2 2 5" xfId="4834"/>
    <cellStyle name="20% - Accent5 2 2 5 2 2 5 2" xfId="4835"/>
    <cellStyle name="20% - Accent5 2 2 5 2 2 6" xfId="4836"/>
    <cellStyle name="20% - Accent5 2 2 5 2 2 6 2" xfId="4837"/>
    <cellStyle name="20% - Accent5 2 2 5 2 2 7" xfId="4838"/>
    <cellStyle name="20% - Accent5 2 2 5 2 3" xfId="4839"/>
    <cellStyle name="20% - Accent5 2 2 5 2 3 2" xfId="4840"/>
    <cellStyle name="20% - Accent5 2 2 5 2 3 2 2" xfId="4841"/>
    <cellStyle name="20% - Accent5 2 2 5 2 3 3" xfId="4842"/>
    <cellStyle name="20% - Accent5 2 2 5 2 4" xfId="4843"/>
    <cellStyle name="20% - Accent5 2 2 5 2 4 2" xfId="4844"/>
    <cellStyle name="20% - Accent5 2 2 5 2 5" xfId="4845"/>
    <cellStyle name="20% - Accent5 2 2 5 2 5 2" xfId="4846"/>
    <cellStyle name="20% - Accent5 2 2 5 2 6" xfId="4847"/>
    <cellStyle name="20% - Accent5 2 2 5 2 6 2" xfId="4848"/>
    <cellStyle name="20% - Accent5 2 2 5 2 7" xfId="4849"/>
    <cellStyle name="20% - Accent5 2 2 5 2 7 2" xfId="4850"/>
    <cellStyle name="20% - Accent5 2 2 5 2 8" xfId="4851"/>
    <cellStyle name="20% - Accent5 2 2 5 3" xfId="160"/>
    <cellStyle name="20% - Accent5 2 2 5 3 2" xfId="1492"/>
    <cellStyle name="20% - Accent5 2 2 5 3 2 2" xfId="4852"/>
    <cellStyle name="20% - Accent5 2 2 5 3 2 2 2" xfId="4853"/>
    <cellStyle name="20% - Accent5 2 2 5 3 2 2 2 2" xfId="4854"/>
    <cellStyle name="20% - Accent5 2 2 5 3 2 2 3" xfId="4855"/>
    <cellStyle name="20% - Accent5 2 2 5 3 2 3" xfId="4856"/>
    <cellStyle name="20% - Accent5 2 2 5 3 2 3 2" xfId="4857"/>
    <cellStyle name="20% - Accent5 2 2 5 3 2 4" xfId="4858"/>
    <cellStyle name="20% - Accent5 2 2 5 3 2 4 2" xfId="4859"/>
    <cellStyle name="20% - Accent5 2 2 5 3 2 5" xfId="4860"/>
    <cellStyle name="20% - Accent5 2 2 5 3 2 5 2" xfId="4861"/>
    <cellStyle name="20% - Accent5 2 2 5 3 2 6" xfId="4862"/>
    <cellStyle name="20% - Accent5 2 2 5 3 2 6 2" xfId="4863"/>
    <cellStyle name="20% - Accent5 2 2 5 3 2 7" xfId="4864"/>
    <cellStyle name="20% - Accent5 2 2 5 3 3" xfId="4865"/>
    <cellStyle name="20% - Accent5 2 2 5 3 3 2" xfId="4866"/>
    <cellStyle name="20% - Accent5 2 2 5 3 3 2 2" xfId="4867"/>
    <cellStyle name="20% - Accent5 2 2 5 3 3 3" xfId="4868"/>
    <cellStyle name="20% - Accent5 2 2 5 3 4" xfId="4869"/>
    <cellStyle name="20% - Accent5 2 2 5 3 4 2" xfId="4870"/>
    <cellStyle name="20% - Accent5 2 2 5 3 5" xfId="4871"/>
    <cellStyle name="20% - Accent5 2 2 5 3 5 2" xfId="4872"/>
    <cellStyle name="20% - Accent5 2 2 5 3 6" xfId="4873"/>
    <cellStyle name="20% - Accent5 2 2 5 3 6 2" xfId="4874"/>
    <cellStyle name="20% - Accent5 2 2 5 3 7" xfId="4875"/>
    <cellStyle name="20% - Accent5 2 2 5 3 7 2" xfId="4876"/>
    <cellStyle name="20% - Accent5 2 2 5 3 8" xfId="4877"/>
    <cellStyle name="20% - Accent5 2 2 5 4" xfId="161"/>
    <cellStyle name="20% - Accent5 2 2 5 4 2" xfId="1493"/>
    <cellStyle name="20% - Accent5 2 2 5 4 2 2" xfId="4878"/>
    <cellStyle name="20% - Accent5 2 2 5 4 2 2 2" xfId="4879"/>
    <cellStyle name="20% - Accent5 2 2 5 4 2 2 2 2" xfId="4880"/>
    <cellStyle name="20% - Accent5 2 2 5 4 2 2 3" xfId="4881"/>
    <cellStyle name="20% - Accent5 2 2 5 4 2 3" xfId="4882"/>
    <cellStyle name="20% - Accent5 2 2 5 4 2 3 2" xfId="4883"/>
    <cellStyle name="20% - Accent5 2 2 5 4 2 4" xfId="4884"/>
    <cellStyle name="20% - Accent5 2 2 5 4 2 4 2" xfId="4885"/>
    <cellStyle name="20% - Accent5 2 2 5 4 2 5" xfId="4886"/>
    <cellStyle name="20% - Accent5 2 2 5 4 2 5 2" xfId="4887"/>
    <cellStyle name="20% - Accent5 2 2 5 4 2 6" xfId="4888"/>
    <cellStyle name="20% - Accent5 2 2 5 4 2 6 2" xfId="4889"/>
    <cellStyle name="20% - Accent5 2 2 5 4 2 7" xfId="4890"/>
    <cellStyle name="20% - Accent5 2 2 5 4 3" xfId="4891"/>
    <cellStyle name="20% - Accent5 2 2 5 4 3 2" xfId="4892"/>
    <cellStyle name="20% - Accent5 2 2 5 4 3 2 2" xfId="4893"/>
    <cellStyle name="20% - Accent5 2 2 5 4 3 3" xfId="4894"/>
    <cellStyle name="20% - Accent5 2 2 5 4 4" xfId="4895"/>
    <cellStyle name="20% - Accent5 2 2 5 4 4 2" xfId="4896"/>
    <cellStyle name="20% - Accent5 2 2 5 4 5" xfId="4897"/>
    <cellStyle name="20% - Accent5 2 2 5 4 5 2" xfId="4898"/>
    <cellStyle name="20% - Accent5 2 2 5 4 6" xfId="4899"/>
    <cellStyle name="20% - Accent5 2 2 5 4 6 2" xfId="4900"/>
    <cellStyle name="20% - Accent5 2 2 5 4 7" xfId="4901"/>
    <cellStyle name="20% - Accent5 2 2 5 4 7 2" xfId="4902"/>
    <cellStyle name="20% - Accent5 2 2 5 4 8" xfId="4903"/>
    <cellStyle name="20% - Accent5 2 2 5 5" xfId="1494"/>
    <cellStyle name="20% - Accent5 2 2 5 5 2" xfId="4904"/>
    <cellStyle name="20% - Accent5 2 2 5 5 2 2" xfId="4905"/>
    <cellStyle name="20% - Accent5 2 2 5 5 2 2 2" xfId="4906"/>
    <cellStyle name="20% - Accent5 2 2 5 5 2 3" xfId="4907"/>
    <cellStyle name="20% - Accent5 2 2 5 5 3" xfId="4908"/>
    <cellStyle name="20% - Accent5 2 2 5 5 3 2" xfId="4909"/>
    <cellStyle name="20% - Accent5 2 2 5 5 4" xfId="4910"/>
    <cellStyle name="20% - Accent5 2 2 5 5 4 2" xfId="4911"/>
    <cellStyle name="20% - Accent5 2 2 5 5 5" xfId="4912"/>
    <cellStyle name="20% - Accent5 2 2 5 5 5 2" xfId="4913"/>
    <cellStyle name="20% - Accent5 2 2 5 5 6" xfId="4914"/>
    <cellStyle name="20% - Accent5 2 2 5 5 6 2" xfId="4915"/>
    <cellStyle name="20% - Accent5 2 2 5 5 7" xfId="4916"/>
    <cellStyle name="20% - Accent5 2 2 5 6" xfId="1495"/>
    <cellStyle name="20% - Accent5 2 2 5 6 2" xfId="4917"/>
    <cellStyle name="20% - Accent5 2 2 5 6 2 2" xfId="4918"/>
    <cellStyle name="20% - Accent5 2 2 5 6 2 2 2" xfId="4919"/>
    <cellStyle name="20% - Accent5 2 2 5 6 2 3" xfId="4920"/>
    <cellStyle name="20% - Accent5 2 2 5 6 3" xfId="4921"/>
    <cellStyle name="20% - Accent5 2 2 5 6 3 2" xfId="4922"/>
    <cellStyle name="20% - Accent5 2 2 5 6 4" xfId="4923"/>
    <cellStyle name="20% - Accent5 2 2 5 6 4 2" xfId="4924"/>
    <cellStyle name="20% - Accent5 2 2 5 6 5" xfId="4925"/>
    <cellStyle name="20% - Accent5 2 2 5 6 5 2" xfId="4926"/>
    <cellStyle name="20% - Accent5 2 2 5 6 6" xfId="4927"/>
    <cellStyle name="20% - Accent5 2 2 5 6 6 2" xfId="4928"/>
    <cellStyle name="20% - Accent5 2 2 5 6 7" xfId="4929"/>
    <cellStyle name="20% - Accent5 2 2 5 7" xfId="1496"/>
    <cellStyle name="20% - Accent5 2 2 5 7 2" xfId="4930"/>
    <cellStyle name="20% - Accent5 2 2 5 7 2 2" xfId="4931"/>
    <cellStyle name="20% - Accent5 2 2 5 7 2 2 2" xfId="4932"/>
    <cellStyle name="20% - Accent5 2 2 5 7 2 3" xfId="4933"/>
    <cellStyle name="20% - Accent5 2 2 5 7 3" xfId="4934"/>
    <cellStyle name="20% - Accent5 2 2 5 7 3 2" xfId="4935"/>
    <cellStyle name="20% - Accent5 2 2 5 7 4" xfId="4936"/>
    <cellStyle name="20% - Accent5 2 2 5 7 4 2" xfId="4937"/>
    <cellStyle name="20% - Accent5 2 2 5 7 5" xfId="4938"/>
    <cellStyle name="20% - Accent5 2 2 5 7 5 2" xfId="4939"/>
    <cellStyle name="20% - Accent5 2 2 5 7 6" xfId="4940"/>
    <cellStyle name="20% - Accent5 2 2 5 7 6 2" xfId="4941"/>
    <cellStyle name="20% - Accent5 2 2 5 7 7" xfId="4942"/>
    <cellStyle name="20% - Accent5 2 2 5 8" xfId="4943"/>
    <cellStyle name="20% - Accent5 2 2 5 8 2" xfId="4944"/>
    <cellStyle name="20% - Accent5 2 2 5 8 2 2" xfId="4945"/>
    <cellStyle name="20% - Accent5 2 2 5 8 3" xfId="4946"/>
    <cellStyle name="20% - Accent5 2 2 5 9" xfId="4947"/>
    <cellStyle name="20% - Accent5 2 2 5 9 2" xfId="4948"/>
    <cellStyle name="20% - Accent5 2 2 6" xfId="162"/>
    <cellStyle name="20% - Accent5 2 2 6 10" xfId="4949"/>
    <cellStyle name="20% - Accent5 2 2 6 10 2" xfId="4950"/>
    <cellStyle name="20% - Accent5 2 2 6 11" xfId="4951"/>
    <cellStyle name="20% - Accent5 2 2 6 11 2" xfId="4952"/>
    <cellStyle name="20% - Accent5 2 2 6 12" xfId="4953"/>
    <cellStyle name="20% - Accent5 2 2 6 12 2" xfId="4954"/>
    <cellStyle name="20% - Accent5 2 2 6 13" xfId="4955"/>
    <cellStyle name="20% - Accent5 2 2 6 2" xfId="163"/>
    <cellStyle name="20% - Accent5 2 2 6 2 2" xfId="1497"/>
    <cellStyle name="20% - Accent5 2 2 6 2 2 2" xfId="4956"/>
    <cellStyle name="20% - Accent5 2 2 6 2 2 2 2" xfId="4957"/>
    <cellStyle name="20% - Accent5 2 2 6 2 2 2 2 2" xfId="4958"/>
    <cellStyle name="20% - Accent5 2 2 6 2 2 2 3" xfId="4959"/>
    <cellStyle name="20% - Accent5 2 2 6 2 2 3" xfId="4960"/>
    <cellStyle name="20% - Accent5 2 2 6 2 2 3 2" xfId="4961"/>
    <cellStyle name="20% - Accent5 2 2 6 2 2 4" xfId="4962"/>
    <cellStyle name="20% - Accent5 2 2 6 2 2 4 2" xfId="4963"/>
    <cellStyle name="20% - Accent5 2 2 6 2 2 5" xfId="4964"/>
    <cellStyle name="20% - Accent5 2 2 6 2 2 5 2" xfId="4965"/>
    <cellStyle name="20% - Accent5 2 2 6 2 2 6" xfId="4966"/>
    <cellStyle name="20% - Accent5 2 2 6 2 2 6 2" xfId="4967"/>
    <cellStyle name="20% - Accent5 2 2 6 2 2 7" xfId="4968"/>
    <cellStyle name="20% - Accent5 2 2 6 2 3" xfId="4969"/>
    <cellStyle name="20% - Accent5 2 2 6 2 3 2" xfId="4970"/>
    <cellStyle name="20% - Accent5 2 2 6 2 3 2 2" xfId="4971"/>
    <cellStyle name="20% - Accent5 2 2 6 2 3 3" xfId="4972"/>
    <cellStyle name="20% - Accent5 2 2 6 2 4" xfId="4973"/>
    <cellStyle name="20% - Accent5 2 2 6 2 4 2" xfId="4974"/>
    <cellStyle name="20% - Accent5 2 2 6 2 5" xfId="4975"/>
    <cellStyle name="20% - Accent5 2 2 6 2 5 2" xfId="4976"/>
    <cellStyle name="20% - Accent5 2 2 6 2 6" xfId="4977"/>
    <cellStyle name="20% - Accent5 2 2 6 2 6 2" xfId="4978"/>
    <cellStyle name="20% - Accent5 2 2 6 2 7" xfId="4979"/>
    <cellStyle name="20% - Accent5 2 2 6 2 7 2" xfId="4980"/>
    <cellStyle name="20% - Accent5 2 2 6 2 8" xfId="4981"/>
    <cellStyle name="20% - Accent5 2 2 6 3" xfId="164"/>
    <cellStyle name="20% - Accent5 2 2 6 3 2" xfId="1498"/>
    <cellStyle name="20% - Accent5 2 2 6 3 2 2" xfId="4982"/>
    <cellStyle name="20% - Accent5 2 2 6 3 2 2 2" xfId="4983"/>
    <cellStyle name="20% - Accent5 2 2 6 3 2 2 2 2" xfId="4984"/>
    <cellStyle name="20% - Accent5 2 2 6 3 2 2 3" xfId="4985"/>
    <cellStyle name="20% - Accent5 2 2 6 3 2 3" xfId="4986"/>
    <cellStyle name="20% - Accent5 2 2 6 3 2 3 2" xfId="4987"/>
    <cellStyle name="20% - Accent5 2 2 6 3 2 4" xfId="4988"/>
    <cellStyle name="20% - Accent5 2 2 6 3 2 4 2" xfId="4989"/>
    <cellStyle name="20% - Accent5 2 2 6 3 2 5" xfId="4990"/>
    <cellStyle name="20% - Accent5 2 2 6 3 2 5 2" xfId="4991"/>
    <cellStyle name="20% - Accent5 2 2 6 3 2 6" xfId="4992"/>
    <cellStyle name="20% - Accent5 2 2 6 3 2 6 2" xfId="4993"/>
    <cellStyle name="20% - Accent5 2 2 6 3 2 7" xfId="4994"/>
    <cellStyle name="20% - Accent5 2 2 6 3 3" xfId="4995"/>
    <cellStyle name="20% - Accent5 2 2 6 3 3 2" xfId="4996"/>
    <cellStyle name="20% - Accent5 2 2 6 3 3 2 2" xfId="4997"/>
    <cellStyle name="20% - Accent5 2 2 6 3 3 3" xfId="4998"/>
    <cellStyle name="20% - Accent5 2 2 6 3 4" xfId="4999"/>
    <cellStyle name="20% - Accent5 2 2 6 3 4 2" xfId="5000"/>
    <cellStyle name="20% - Accent5 2 2 6 3 5" xfId="5001"/>
    <cellStyle name="20% - Accent5 2 2 6 3 5 2" xfId="5002"/>
    <cellStyle name="20% - Accent5 2 2 6 3 6" xfId="5003"/>
    <cellStyle name="20% - Accent5 2 2 6 3 6 2" xfId="5004"/>
    <cellStyle name="20% - Accent5 2 2 6 3 7" xfId="5005"/>
    <cellStyle name="20% - Accent5 2 2 6 3 7 2" xfId="5006"/>
    <cellStyle name="20% - Accent5 2 2 6 3 8" xfId="5007"/>
    <cellStyle name="20% - Accent5 2 2 6 4" xfId="165"/>
    <cellStyle name="20% - Accent5 2 2 6 4 2" xfId="1499"/>
    <cellStyle name="20% - Accent5 2 2 6 4 2 2" xfId="5008"/>
    <cellStyle name="20% - Accent5 2 2 6 4 2 2 2" xfId="5009"/>
    <cellStyle name="20% - Accent5 2 2 6 4 2 2 2 2" xfId="5010"/>
    <cellStyle name="20% - Accent5 2 2 6 4 2 2 3" xfId="5011"/>
    <cellStyle name="20% - Accent5 2 2 6 4 2 3" xfId="5012"/>
    <cellStyle name="20% - Accent5 2 2 6 4 2 3 2" xfId="5013"/>
    <cellStyle name="20% - Accent5 2 2 6 4 2 4" xfId="5014"/>
    <cellStyle name="20% - Accent5 2 2 6 4 2 4 2" xfId="5015"/>
    <cellStyle name="20% - Accent5 2 2 6 4 2 5" xfId="5016"/>
    <cellStyle name="20% - Accent5 2 2 6 4 2 5 2" xfId="5017"/>
    <cellStyle name="20% - Accent5 2 2 6 4 2 6" xfId="5018"/>
    <cellStyle name="20% - Accent5 2 2 6 4 2 6 2" xfId="5019"/>
    <cellStyle name="20% - Accent5 2 2 6 4 2 7" xfId="5020"/>
    <cellStyle name="20% - Accent5 2 2 6 4 3" xfId="5021"/>
    <cellStyle name="20% - Accent5 2 2 6 4 3 2" xfId="5022"/>
    <cellStyle name="20% - Accent5 2 2 6 4 3 2 2" xfId="5023"/>
    <cellStyle name="20% - Accent5 2 2 6 4 3 3" xfId="5024"/>
    <cellStyle name="20% - Accent5 2 2 6 4 4" xfId="5025"/>
    <cellStyle name="20% - Accent5 2 2 6 4 4 2" xfId="5026"/>
    <cellStyle name="20% - Accent5 2 2 6 4 5" xfId="5027"/>
    <cellStyle name="20% - Accent5 2 2 6 4 5 2" xfId="5028"/>
    <cellStyle name="20% - Accent5 2 2 6 4 6" xfId="5029"/>
    <cellStyle name="20% - Accent5 2 2 6 4 6 2" xfId="5030"/>
    <cellStyle name="20% - Accent5 2 2 6 4 7" xfId="5031"/>
    <cellStyle name="20% - Accent5 2 2 6 4 7 2" xfId="5032"/>
    <cellStyle name="20% - Accent5 2 2 6 4 8" xfId="5033"/>
    <cellStyle name="20% - Accent5 2 2 6 5" xfId="1500"/>
    <cellStyle name="20% - Accent5 2 2 6 5 2" xfId="5034"/>
    <cellStyle name="20% - Accent5 2 2 6 5 2 2" xfId="5035"/>
    <cellStyle name="20% - Accent5 2 2 6 5 2 2 2" xfId="5036"/>
    <cellStyle name="20% - Accent5 2 2 6 5 2 3" xfId="5037"/>
    <cellStyle name="20% - Accent5 2 2 6 5 3" xfId="5038"/>
    <cellStyle name="20% - Accent5 2 2 6 5 3 2" xfId="5039"/>
    <cellStyle name="20% - Accent5 2 2 6 5 4" xfId="5040"/>
    <cellStyle name="20% - Accent5 2 2 6 5 4 2" xfId="5041"/>
    <cellStyle name="20% - Accent5 2 2 6 5 5" xfId="5042"/>
    <cellStyle name="20% - Accent5 2 2 6 5 5 2" xfId="5043"/>
    <cellStyle name="20% - Accent5 2 2 6 5 6" xfId="5044"/>
    <cellStyle name="20% - Accent5 2 2 6 5 6 2" xfId="5045"/>
    <cellStyle name="20% - Accent5 2 2 6 5 7" xfId="5046"/>
    <cellStyle name="20% - Accent5 2 2 6 6" xfId="1501"/>
    <cellStyle name="20% - Accent5 2 2 6 6 2" xfId="5047"/>
    <cellStyle name="20% - Accent5 2 2 6 6 2 2" xfId="5048"/>
    <cellStyle name="20% - Accent5 2 2 6 6 2 2 2" xfId="5049"/>
    <cellStyle name="20% - Accent5 2 2 6 6 2 3" xfId="5050"/>
    <cellStyle name="20% - Accent5 2 2 6 6 3" xfId="5051"/>
    <cellStyle name="20% - Accent5 2 2 6 6 3 2" xfId="5052"/>
    <cellStyle name="20% - Accent5 2 2 6 6 4" xfId="5053"/>
    <cellStyle name="20% - Accent5 2 2 6 6 4 2" xfId="5054"/>
    <cellStyle name="20% - Accent5 2 2 6 6 5" xfId="5055"/>
    <cellStyle name="20% - Accent5 2 2 6 6 5 2" xfId="5056"/>
    <cellStyle name="20% - Accent5 2 2 6 6 6" xfId="5057"/>
    <cellStyle name="20% - Accent5 2 2 6 6 6 2" xfId="5058"/>
    <cellStyle name="20% - Accent5 2 2 6 6 7" xfId="5059"/>
    <cellStyle name="20% - Accent5 2 2 6 7" xfId="1502"/>
    <cellStyle name="20% - Accent5 2 2 6 7 2" xfId="5060"/>
    <cellStyle name="20% - Accent5 2 2 6 7 2 2" xfId="5061"/>
    <cellStyle name="20% - Accent5 2 2 6 7 2 2 2" xfId="5062"/>
    <cellStyle name="20% - Accent5 2 2 6 7 2 3" xfId="5063"/>
    <cellStyle name="20% - Accent5 2 2 6 7 3" xfId="5064"/>
    <cellStyle name="20% - Accent5 2 2 6 7 3 2" xfId="5065"/>
    <cellStyle name="20% - Accent5 2 2 6 7 4" xfId="5066"/>
    <cellStyle name="20% - Accent5 2 2 6 7 4 2" xfId="5067"/>
    <cellStyle name="20% - Accent5 2 2 6 7 5" xfId="5068"/>
    <cellStyle name="20% - Accent5 2 2 6 7 5 2" xfId="5069"/>
    <cellStyle name="20% - Accent5 2 2 6 7 6" xfId="5070"/>
    <cellStyle name="20% - Accent5 2 2 6 7 6 2" xfId="5071"/>
    <cellStyle name="20% - Accent5 2 2 6 7 7" xfId="5072"/>
    <cellStyle name="20% - Accent5 2 2 6 8" xfId="5073"/>
    <cellStyle name="20% - Accent5 2 2 6 8 2" xfId="5074"/>
    <cellStyle name="20% - Accent5 2 2 6 8 2 2" xfId="5075"/>
    <cellStyle name="20% - Accent5 2 2 6 8 3" xfId="5076"/>
    <cellStyle name="20% - Accent5 2 2 6 9" xfId="5077"/>
    <cellStyle name="20% - Accent5 2 2 6 9 2" xfId="5078"/>
    <cellStyle name="20% - Accent5 2 2 7" xfId="166"/>
    <cellStyle name="20% - Accent5 2 2 7 2" xfId="1503"/>
    <cellStyle name="20% - Accent5 2 2 7 2 2" xfId="5079"/>
    <cellStyle name="20% - Accent5 2 2 7 2 2 2" xfId="5080"/>
    <cellStyle name="20% - Accent5 2 2 7 2 2 2 2" xfId="5081"/>
    <cellStyle name="20% - Accent5 2 2 7 2 2 3" xfId="5082"/>
    <cellStyle name="20% - Accent5 2 2 7 2 3" xfId="5083"/>
    <cellStyle name="20% - Accent5 2 2 7 2 3 2" xfId="5084"/>
    <cellStyle name="20% - Accent5 2 2 7 2 4" xfId="5085"/>
    <cellStyle name="20% - Accent5 2 2 7 2 4 2" xfId="5086"/>
    <cellStyle name="20% - Accent5 2 2 7 2 5" xfId="5087"/>
    <cellStyle name="20% - Accent5 2 2 7 2 5 2" xfId="5088"/>
    <cellStyle name="20% - Accent5 2 2 7 2 6" xfId="5089"/>
    <cellStyle name="20% - Accent5 2 2 7 2 6 2" xfId="5090"/>
    <cellStyle name="20% - Accent5 2 2 7 2 7" xfId="5091"/>
    <cellStyle name="20% - Accent5 2 2 7 3" xfId="5092"/>
    <cellStyle name="20% - Accent5 2 2 7 3 2" xfId="5093"/>
    <cellStyle name="20% - Accent5 2 2 7 3 2 2" xfId="5094"/>
    <cellStyle name="20% - Accent5 2 2 7 3 3" xfId="5095"/>
    <cellStyle name="20% - Accent5 2 2 7 4" xfId="5096"/>
    <cellStyle name="20% - Accent5 2 2 7 4 2" xfId="5097"/>
    <cellStyle name="20% - Accent5 2 2 7 5" xfId="5098"/>
    <cellStyle name="20% - Accent5 2 2 7 5 2" xfId="5099"/>
    <cellStyle name="20% - Accent5 2 2 7 6" xfId="5100"/>
    <cellStyle name="20% - Accent5 2 2 7 6 2" xfId="5101"/>
    <cellStyle name="20% - Accent5 2 2 7 7" xfId="5102"/>
    <cellStyle name="20% - Accent5 2 2 7 7 2" xfId="5103"/>
    <cellStyle name="20% - Accent5 2 2 7 8" xfId="5104"/>
    <cellStyle name="20% - Accent5 2 2 8" xfId="167"/>
    <cellStyle name="20% - Accent5 2 2 8 2" xfId="1504"/>
    <cellStyle name="20% - Accent5 2 2 8 2 2" xfId="5105"/>
    <cellStyle name="20% - Accent5 2 2 8 2 2 2" xfId="5106"/>
    <cellStyle name="20% - Accent5 2 2 8 2 2 2 2" xfId="5107"/>
    <cellStyle name="20% - Accent5 2 2 8 2 2 3" xfId="5108"/>
    <cellStyle name="20% - Accent5 2 2 8 2 3" xfId="5109"/>
    <cellStyle name="20% - Accent5 2 2 8 2 3 2" xfId="5110"/>
    <cellStyle name="20% - Accent5 2 2 8 2 4" xfId="5111"/>
    <cellStyle name="20% - Accent5 2 2 8 2 4 2" xfId="5112"/>
    <cellStyle name="20% - Accent5 2 2 8 2 5" xfId="5113"/>
    <cellStyle name="20% - Accent5 2 2 8 2 5 2" xfId="5114"/>
    <cellStyle name="20% - Accent5 2 2 8 2 6" xfId="5115"/>
    <cellStyle name="20% - Accent5 2 2 8 2 6 2" xfId="5116"/>
    <cellStyle name="20% - Accent5 2 2 8 2 7" xfId="5117"/>
    <cellStyle name="20% - Accent5 2 2 8 3" xfId="5118"/>
    <cellStyle name="20% - Accent5 2 2 8 3 2" xfId="5119"/>
    <cellStyle name="20% - Accent5 2 2 8 3 2 2" xfId="5120"/>
    <cellStyle name="20% - Accent5 2 2 8 3 3" xfId="5121"/>
    <cellStyle name="20% - Accent5 2 2 8 4" xfId="5122"/>
    <cellStyle name="20% - Accent5 2 2 8 4 2" xfId="5123"/>
    <cellStyle name="20% - Accent5 2 2 8 5" xfId="5124"/>
    <cellStyle name="20% - Accent5 2 2 8 5 2" xfId="5125"/>
    <cellStyle name="20% - Accent5 2 2 8 6" xfId="5126"/>
    <cellStyle name="20% - Accent5 2 2 8 6 2" xfId="5127"/>
    <cellStyle name="20% - Accent5 2 2 8 7" xfId="5128"/>
    <cellStyle name="20% - Accent5 2 2 8 7 2" xfId="5129"/>
    <cellStyle name="20% - Accent5 2 2 8 8" xfId="5130"/>
    <cellStyle name="20% - Accent5 2 2 9" xfId="168"/>
    <cellStyle name="20% - Accent5 2 2 9 2" xfId="1505"/>
    <cellStyle name="20% - Accent5 2 2 9 2 2" xfId="5131"/>
    <cellStyle name="20% - Accent5 2 2 9 2 2 2" xfId="5132"/>
    <cellStyle name="20% - Accent5 2 2 9 2 2 2 2" xfId="5133"/>
    <cellStyle name="20% - Accent5 2 2 9 2 2 3" xfId="5134"/>
    <cellStyle name="20% - Accent5 2 2 9 2 3" xfId="5135"/>
    <cellStyle name="20% - Accent5 2 2 9 2 3 2" xfId="5136"/>
    <cellStyle name="20% - Accent5 2 2 9 2 4" xfId="5137"/>
    <cellStyle name="20% - Accent5 2 2 9 2 4 2" xfId="5138"/>
    <cellStyle name="20% - Accent5 2 2 9 2 5" xfId="5139"/>
    <cellStyle name="20% - Accent5 2 2 9 2 5 2" xfId="5140"/>
    <cellStyle name="20% - Accent5 2 2 9 2 6" xfId="5141"/>
    <cellStyle name="20% - Accent5 2 2 9 2 6 2" xfId="5142"/>
    <cellStyle name="20% - Accent5 2 2 9 2 7" xfId="5143"/>
    <cellStyle name="20% - Accent5 2 2 9 3" xfId="5144"/>
    <cellStyle name="20% - Accent5 2 2 9 3 2" xfId="5145"/>
    <cellStyle name="20% - Accent5 2 2 9 3 2 2" xfId="5146"/>
    <cellStyle name="20% - Accent5 2 2 9 3 3" xfId="5147"/>
    <cellStyle name="20% - Accent5 2 2 9 4" xfId="5148"/>
    <cellStyle name="20% - Accent5 2 2 9 4 2" xfId="5149"/>
    <cellStyle name="20% - Accent5 2 2 9 5" xfId="5150"/>
    <cellStyle name="20% - Accent5 2 2 9 5 2" xfId="5151"/>
    <cellStyle name="20% - Accent5 2 2 9 6" xfId="5152"/>
    <cellStyle name="20% - Accent5 2 2 9 6 2" xfId="5153"/>
    <cellStyle name="20% - Accent5 2 2 9 7" xfId="5154"/>
    <cellStyle name="20% - Accent5 2 2 9 7 2" xfId="5155"/>
    <cellStyle name="20% - Accent5 2 2 9 8" xfId="5156"/>
    <cellStyle name="20% - Accent5 2 3" xfId="169"/>
    <cellStyle name="20% - Accent5 2 4" xfId="170"/>
    <cellStyle name="20% - Accent5 2 4 10" xfId="5157"/>
    <cellStyle name="20% - Accent5 2 4 10 2" xfId="5158"/>
    <cellStyle name="20% - Accent5 2 4 11" xfId="5159"/>
    <cellStyle name="20% - Accent5 2 4 11 2" xfId="5160"/>
    <cellStyle name="20% - Accent5 2 4 12" xfId="5161"/>
    <cellStyle name="20% - Accent5 2 4 12 2" xfId="5162"/>
    <cellStyle name="20% - Accent5 2 4 13" xfId="5163"/>
    <cellStyle name="20% - Accent5 2 4 2" xfId="171"/>
    <cellStyle name="20% - Accent5 2 4 2 2" xfId="1506"/>
    <cellStyle name="20% - Accent5 2 4 2 2 2" xfId="5164"/>
    <cellStyle name="20% - Accent5 2 4 2 2 2 2" xfId="5165"/>
    <cellStyle name="20% - Accent5 2 4 2 2 2 2 2" xfId="5166"/>
    <cellStyle name="20% - Accent5 2 4 2 2 2 3" xfId="5167"/>
    <cellStyle name="20% - Accent5 2 4 2 2 3" xfId="5168"/>
    <cellStyle name="20% - Accent5 2 4 2 2 3 2" xfId="5169"/>
    <cellStyle name="20% - Accent5 2 4 2 2 4" xfId="5170"/>
    <cellStyle name="20% - Accent5 2 4 2 2 4 2" xfId="5171"/>
    <cellStyle name="20% - Accent5 2 4 2 2 5" xfId="5172"/>
    <cellStyle name="20% - Accent5 2 4 2 2 5 2" xfId="5173"/>
    <cellStyle name="20% - Accent5 2 4 2 2 6" xfId="5174"/>
    <cellStyle name="20% - Accent5 2 4 2 2 6 2" xfId="5175"/>
    <cellStyle name="20% - Accent5 2 4 2 2 7" xfId="5176"/>
    <cellStyle name="20% - Accent5 2 4 2 3" xfId="5177"/>
    <cellStyle name="20% - Accent5 2 4 2 3 2" xfId="5178"/>
    <cellStyle name="20% - Accent5 2 4 2 3 2 2" xfId="5179"/>
    <cellStyle name="20% - Accent5 2 4 2 3 3" xfId="5180"/>
    <cellStyle name="20% - Accent5 2 4 2 4" xfId="5181"/>
    <cellStyle name="20% - Accent5 2 4 2 4 2" xfId="5182"/>
    <cellStyle name="20% - Accent5 2 4 2 5" xfId="5183"/>
    <cellStyle name="20% - Accent5 2 4 2 5 2" xfId="5184"/>
    <cellStyle name="20% - Accent5 2 4 2 6" xfId="5185"/>
    <cellStyle name="20% - Accent5 2 4 2 6 2" xfId="5186"/>
    <cellStyle name="20% - Accent5 2 4 2 7" xfId="5187"/>
    <cellStyle name="20% - Accent5 2 4 2 7 2" xfId="5188"/>
    <cellStyle name="20% - Accent5 2 4 2 8" xfId="5189"/>
    <cellStyle name="20% - Accent5 2 4 3" xfId="172"/>
    <cellStyle name="20% - Accent5 2 4 3 2" xfId="1507"/>
    <cellStyle name="20% - Accent5 2 4 3 2 2" xfId="5190"/>
    <cellStyle name="20% - Accent5 2 4 3 2 2 2" xfId="5191"/>
    <cellStyle name="20% - Accent5 2 4 3 2 2 2 2" xfId="5192"/>
    <cellStyle name="20% - Accent5 2 4 3 2 2 3" xfId="5193"/>
    <cellStyle name="20% - Accent5 2 4 3 2 3" xfId="5194"/>
    <cellStyle name="20% - Accent5 2 4 3 2 3 2" xfId="5195"/>
    <cellStyle name="20% - Accent5 2 4 3 2 4" xfId="5196"/>
    <cellStyle name="20% - Accent5 2 4 3 2 4 2" xfId="5197"/>
    <cellStyle name="20% - Accent5 2 4 3 2 5" xfId="5198"/>
    <cellStyle name="20% - Accent5 2 4 3 2 5 2" xfId="5199"/>
    <cellStyle name="20% - Accent5 2 4 3 2 6" xfId="5200"/>
    <cellStyle name="20% - Accent5 2 4 3 2 6 2" xfId="5201"/>
    <cellStyle name="20% - Accent5 2 4 3 2 7" xfId="5202"/>
    <cellStyle name="20% - Accent5 2 4 3 3" xfId="5203"/>
    <cellStyle name="20% - Accent5 2 4 3 3 2" xfId="5204"/>
    <cellStyle name="20% - Accent5 2 4 3 3 2 2" xfId="5205"/>
    <cellStyle name="20% - Accent5 2 4 3 3 3" xfId="5206"/>
    <cellStyle name="20% - Accent5 2 4 3 4" xfId="5207"/>
    <cellStyle name="20% - Accent5 2 4 3 4 2" xfId="5208"/>
    <cellStyle name="20% - Accent5 2 4 3 5" xfId="5209"/>
    <cellStyle name="20% - Accent5 2 4 3 5 2" xfId="5210"/>
    <cellStyle name="20% - Accent5 2 4 3 6" xfId="5211"/>
    <cellStyle name="20% - Accent5 2 4 3 6 2" xfId="5212"/>
    <cellStyle name="20% - Accent5 2 4 3 7" xfId="5213"/>
    <cellStyle name="20% - Accent5 2 4 3 7 2" xfId="5214"/>
    <cellStyle name="20% - Accent5 2 4 3 8" xfId="5215"/>
    <cellStyle name="20% - Accent5 2 4 4" xfId="173"/>
    <cellStyle name="20% - Accent5 2 4 4 2" xfId="1508"/>
    <cellStyle name="20% - Accent5 2 4 4 2 2" xfId="5216"/>
    <cellStyle name="20% - Accent5 2 4 4 2 2 2" xfId="5217"/>
    <cellStyle name="20% - Accent5 2 4 4 2 2 2 2" xfId="5218"/>
    <cellStyle name="20% - Accent5 2 4 4 2 2 3" xfId="5219"/>
    <cellStyle name="20% - Accent5 2 4 4 2 3" xfId="5220"/>
    <cellStyle name="20% - Accent5 2 4 4 2 3 2" xfId="5221"/>
    <cellStyle name="20% - Accent5 2 4 4 2 4" xfId="5222"/>
    <cellStyle name="20% - Accent5 2 4 4 2 4 2" xfId="5223"/>
    <cellStyle name="20% - Accent5 2 4 4 2 5" xfId="5224"/>
    <cellStyle name="20% - Accent5 2 4 4 2 5 2" xfId="5225"/>
    <cellStyle name="20% - Accent5 2 4 4 2 6" xfId="5226"/>
    <cellStyle name="20% - Accent5 2 4 4 2 6 2" xfId="5227"/>
    <cellStyle name="20% - Accent5 2 4 4 2 7" xfId="5228"/>
    <cellStyle name="20% - Accent5 2 4 4 3" xfId="5229"/>
    <cellStyle name="20% - Accent5 2 4 4 3 2" xfId="5230"/>
    <cellStyle name="20% - Accent5 2 4 4 3 2 2" xfId="5231"/>
    <cellStyle name="20% - Accent5 2 4 4 3 3" xfId="5232"/>
    <cellStyle name="20% - Accent5 2 4 4 4" xfId="5233"/>
    <cellStyle name="20% - Accent5 2 4 4 4 2" xfId="5234"/>
    <cellStyle name="20% - Accent5 2 4 4 5" xfId="5235"/>
    <cellStyle name="20% - Accent5 2 4 4 5 2" xfId="5236"/>
    <cellStyle name="20% - Accent5 2 4 4 6" xfId="5237"/>
    <cellStyle name="20% - Accent5 2 4 4 6 2" xfId="5238"/>
    <cellStyle name="20% - Accent5 2 4 4 7" xfId="5239"/>
    <cellStyle name="20% - Accent5 2 4 4 7 2" xfId="5240"/>
    <cellStyle name="20% - Accent5 2 4 4 8" xfId="5241"/>
    <cellStyle name="20% - Accent5 2 4 5" xfId="1509"/>
    <cellStyle name="20% - Accent5 2 4 5 2" xfId="5242"/>
    <cellStyle name="20% - Accent5 2 4 5 2 2" xfId="5243"/>
    <cellStyle name="20% - Accent5 2 4 5 2 2 2" xfId="5244"/>
    <cellStyle name="20% - Accent5 2 4 5 2 3" xfId="5245"/>
    <cellStyle name="20% - Accent5 2 4 5 3" xfId="5246"/>
    <cellStyle name="20% - Accent5 2 4 5 3 2" xfId="5247"/>
    <cellStyle name="20% - Accent5 2 4 5 4" xfId="5248"/>
    <cellStyle name="20% - Accent5 2 4 5 4 2" xfId="5249"/>
    <cellStyle name="20% - Accent5 2 4 5 5" xfId="5250"/>
    <cellStyle name="20% - Accent5 2 4 5 5 2" xfId="5251"/>
    <cellStyle name="20% - Accent5 2 4 5 6" xfId="5252"/>
    <cellStyle name="20% - Accent5 2 4 5 6 2" xfId="5253"/>
    <cellStyle name="20% - Accent5 2 4 5 7" xfId="5254"/>
    <cellStyle name="20% - Accent5 2 4 6" xfId="1510"/>
    <cellStyle name="20% - Accent5 2 4 6 2" xfId="5255"/>
    <cellStyle name="20% - Accent5 2 4 6 2 2" xfId="5256"/>
    <cellStyle name="20% - Accent5 2 4 6 2 2 2" xfId="5257"/>
    <cellStyle name="20% - Accent5 2 4 6 2 3" xfId="5258"/>
    <cellStyle name="20% - Accent5 2 4 6 3" xfId="5259"/>
    <cellStyle name="20% - Accent5 2 4 6 3 2" xfId="5260"/>
    <cellStyle name="20% - Accent5 2 4 6 4" xfId="5261"/>
    <cellStyle name="20% - Accent5 2 4 6 4 2" xfId="5262"/>
    <cellStyle name="20% - Accent5 2 4 6 5" xfId="5263"/>
    <cellStyle name="20% - Accent5 2 4 6 5 2" xfId="5264"/>
    <cellStyle name="20% - Accent5 2 4 6 6" xfId="5265"/>
    <cellStyle name="20% - Accent5 2 4 6 6 2" xfId="5266"/>
    <cellStyle name="20% - Accent5 2 4 6 7" xfId="5267"/>
    <cellStyle name="20% - Accent5 2 4 7" xfId="1511"/>
    <cellStyle name="20% - Accent5 2 4 7 2" xfId="5268"/>
    <cellStyle name="20% - Accent5 2 4 7 2 2" xfId="5269"/>
    <cellStyle name="20% - Accent5 2 4 7 2 2 2" xfId="5270"/>
    <cellStyle name="20% - Accent5 2 4 7 2 3" xfId="5271"/>
    <cellStyle name="20% - Accent5 2 4 7 3" xfId="5272"/>
    <cellStyle name="20% - Accent5 2 4 7 3 2" xfId="5273"/>
    <cellStyle name="20% - Accent5 2 4 7 4" xfId="5274"/>
    <cellStyle name="20% - Accent5 2 4 7 4 2" xfId="5275"/>
    <cellStyle name="20% - Accent5 2 4 7 5" xfId="5276"/>
    <cellStyle name="20% - Accent5 2 4 7 5 2" xfId="5277"/>
    <cellStyle name="20% - Accent5 2 4 7 6" xfId="5278"/>
    <cellStyle name="20% - Accent5 2 4 7 6 2" xfId="5279"/>
    <cellStyle name="20% - Accent5 2 4 7 7" xfId="5280"/>
    <cellStyle name="20% - Accent5 2 4 8" xfId="5281"/>
    <cellStyle name="20% - Accent5 2 4 8 2" xfId="5282"/>
    <cellStyle name="20% - Accent5 2 4 8 2 2" xfId="5283"/>
    <cellStyle name="20% - Accent5 2 4 8 3" xfId="5284"/>
    <cellStyle name="20% - Accent5 2 4 9" xfId="5285"/>
    <cellStyle name="20% - Accent5 2 4 9 2" xfId="5286"/>
    <cellStyle name="20% - Accent5 2 5" xfId="1259"/>
    <cellStyle name="20% - Accent5 3" xfId="1260"/>
    <cellStyle name="20% - Accent5 3 2" xfId="1960"/>
    <cellStyle name="20% - Accent6 2" xfId="174"/>
    <cellStyle name="20% - Accent6 2 2" xfId="175"/>
    <cellStyle name="20% - Accent6 2 2 10" xfId="1512"/>
    <cellStyle name="20% - Accent6 2 2 10 2" xfId="5287"/>
    <cellStyle name="20% - Accent6 2 2 10 2 2" xfId="5288"/>
    <cellStyle name="20% - Accent6 2 2 10 2 2 2" xfId="5289"/>
    <cellStyle name="20% - Accent6 2 2 10 2 3" xfId="5290"/>
    <cellStyle name="20% - Accent6 2 2 10 3" xfId="5291"/>
    <cellStyle name="20% - Accent6 2 2 10 3 2" xfId="5292"/>
    <cellStyle name="20% - Accent6 2 2 10 4" xfId="5293"/>
    <cellStyle name="20% - Accent6 2 2 10 4 2" xfId="5294"/>
    <cellStyle name="20% - Accent6 2 2 10 5" xfId="5295"/>
    <cellStyle name="20% - Accent6 2 2 10 5 2" xfId="5296"/>
    <cellStyle name="20% - Accent6 2 2 10 6" xfId="5297"/>
    <cellStyle name="20% - Accent6 2 2 10 6 2" xfId="5298"/>
    <cellStyle name="20% - Accent6 2 2 10 7" xfId="5299"/>
    <cellStyle name="20% - Accent6 2 2 11" xfId="1513"/>
    <cellStyle name="20% - Accent6 2 2 11 2" xfId="5300"/>
    <cellStyle name="20% - Accent6 2 2 11 2 2" xfId="5301"/>
    <cellStyle name="20% - Accent6 2 2 11 2 2 2" xfId="5302"/>
    <cellStyle name="20% - Accent6 2 2 11 2 3" xfId="5303"/>
    <cellStyle name="20% - Accent6 2 2 11 3" xfId="5304"/>
    <cellStyle name="20% - Accent6 2 2 11 3 2" xfId="5305"/>
    <cellStyle name="20% - Accent6 2 2 11 4" xfId="5306"/>
    <cellStyle name="20% - Accent6 2 2 11 4 2" xfId="5307"/>
    <cellStyle name="20% - Accent6 2 2 11 5" xfId="5308"/>
    <cellStyle name="20% - Accent6 2 2 11 5 2" xfId="5309"/>
    <cellStyle name="20% - Accent6 2 2 11 6" xfId="5310"/>
    <cellStyle name="20% - Accent6 2 2 11 6 2" xfId="5311"/>
    <cellStyle name="20% - Accent6 2 2 11 7" xfId="5312"/>
    <cellStyle name="20% - Accent6 2 2 12" xfId="1514"/>
    <cellStyle name="20% - Accent6 2 2 12 2" xfId="5313"/>
    <cellStyle name="20% - Accent6 2 2 12 2 2" xfId="5314"/>
    <cellStyle name="20% - Accent6 2 2 12 2 2 2" xfId="5315"/>
    <cellStyle name="20% - Accent6 2 2 12 2 3" xfId="5316"/>
    <cellStyle name="20% - Accent6 2 2 12 3" xfId="5317"/>
    <cellStyle name="20% - Accent6 2 2 12 3 2" xfId="5318"/>
    <cellStyle name="20% - Accent6 2 2 12 4" xfId="5319"/>
    <cellStyle name="20% - Accent6 2 2 12 4 2" xfId="5320"/>
    <cellStyle name="20% - Accent6 2 2 12 5" xfId="5321"/>
    <cellStyle name="20% - Accent6 2 2 12 5 2" xfId="5322"/>
    <cellStyle name="20% - Accent6 2 2 12 6" xfId="5323"/>
    <cellStyle name="20% - Accent6 2 2 12 6 2" xfId="5324"/>
    <cellStyle name="20% - Accent6 2 2 12 7" xfId="5325"/>
    <cellStyle name="20% - Accent6 2 2 13" xfId="5326"/>
    <cellStyle name="20% - Accent6 2 2 2" xfId="176"/>
    <cellStyle name="20% - Accent6 2 2 2 2" xfId="177"/>
    <cellStyle name="20% - Accent6 2 2 2 2 2" xfId="178"/>
    <cellStyle name="20% - Accent6 2 2 2 3" xfId="179"/>
    <cellStyle name="20% - Accent6 2 2 2 4" xfId="180"/>
    <cellStyle name="20% - Accent6 2 2 2 4 10" xfId="5327"/>
    <cellStyle name="20% - Accent6 2 2 2 4 10 2" xfId="5328"/>
    <cellStyle name="20% - Accent6 2 2 2 4 11" xfId="5329"/>
    <cellStyle name="20% - Accent6 2 2 2 4 11 2" xfId="5330"/>
    <cellStyle name="20% - Accent6 2 2 2 4 12" xfId="5331"/>
    <cellStyle name="20% - Accent6 2 2 2 4 12 2" xfId="5332"/>
    <cellStyle name="20% - Accent6 2 2 2 4 13" xfId="5333"/>
    <cellStyle name="20% - Accent6 2 2 2 4 2" xfId="181"/>
    <cellStyle name="20% - Accent6 2 2 2 4 2 2" xfId="1515"/>
    <cellStyle name="20% - Accent6 2 2 2 4 2 2 2" xfId="5334"/>
    <cellStyle name="20% - Accent6 2 2 2 4 2 2 2 2" xfId="5335"/>
    <cellStyle name="20% - Accent6 2 2 2 4 2 2 2 2 2" xfId="5336"/>
    <cellStyle name="20% - Accent6 2 2 2 4 2 2 2 3" xfId="5337"/>
    <cellStyle name="20% - Accent6 2 2 2 4 2 2 3" xfId="5338"/>
    <cellStyle name="20% - Accent6 2 2 2 4 2 2 3 2" xfId="5339"/>
    <cellStyle name="20% - Accent6 2 2 2 4 2 2 4" xfId="5340"/>
    <cellStyle name="20% - Accent6 2 2 2 4 2 2 4 2" xfId="5341"/>
    <cellStyle name="20% - Accent6 2 2 2 4 2 2 5" xfId="5342"/>
    <cellStyle name="20% - Accent6 2 2 2 4 2 2 5 2" xfId="5343"/>
    <cellStyle name="20% - Accent6 2 2 2 4 2 2 6" xfId="5344"/>
    <cellStyle name="20% - Accent6 2 2 2 4 2 2 6 2" xfId="5345"/>
    <cellStyle name="20% - Accent6 2 2 2 4 2 2 7" xfId="5346"/>
    <cellStyle name="20% - Accent6 2 2 2 4 2 3" xfId="5347"/>
    <cellStyle name="20% - Accent6 2 2 2 4 2 3 2" xfId="5348"/>
    <cellStyle name="20% - Accent6 2 2 2 4 2 3 2 2" xfId="5349"/>
    <cellStyle name="20% - Accent6 2 2 2 4 2 3 3" xfId="5350"/>
    <cellStyle name="20% - Accent6 2 2 2 4 2 4" xfId="5351"/>
    <cellStyle name="20% - Accent6 2 2 2 4 2 4 2" xfId="5352"/>
    <cellStyle name="20% - Accent6 2 2 2 4 2 5" xfId="5353"/>
    <cellStyle name="20% - Accent6 2 2 2 4 2 5 2" xfId="5354"/>
    <cellStyle name="20% - Accent6 2 2 2 4 2 6" xfId="5355"/>
    <cellStyle name="20% - Accent6 2 2 2 4 2 6 2" xfId="5356"/>
    <cellStyle name="20% - Accent6 2 2 2 4 2 7" xfId="5357"/>
    <cellStyle name="20% - Accent6 2 2 2 4 2 7 2" xfId="5358"/>
    <cellStyle name="20% - Accent6 2 2 2 4 2 8" xfId="5359"/>
    <cellStyle name="20% - Accent6 2 2 2 4 3" xfId="182"/>
    <cellStyle name="20% - Accent6 2 2 2 4 3 2" xfId="1516"/>
    <cellStyle name="20% - Accent6 2 2 2 4 3 2 2" xfId="5360"/>
    <cellStyle name="20% - Accent6 2 2 2 4 3 2 2 2" xfId="5361"/>
    <cellStyle name="20% - Accent6 2 2 2 4 3 2 2 2 2" xfId="5362"/>
    <cellStyle name="20% - Accent6 2 2 2 4 3 2 2 3" xfId="5363"/>
    <cellStyle name="20% - Accent6 2 2 2 4 3 2 3" xfId="5364"/>
    <cellStyle name="20% - Accent6 2 2 2 4 3 2 3 2" xfId="5365"/>
    <cellStyle name="20% - Accent6 2 2 2 4 3 2 4" xfId="5366"/>
    <cellStyle name="20% - Accent6 2 2 2 4 3 2 4 2" xfId="5367"/>
    <cellStyle name="20% - Accent6 2 2 2 4 3 2 5" xfId="5368"/>
    <cellStyle name="20% - Accent6 2 2 2 4 3 2 5 2" xfId="5369"/>
    <cellStyle name="20% - Accent6 2 2 2 4 3 2 6" xfId="5370"/>
    <cellStyle name="20% - Accent6 2 2 2 4 3 2 6 2" xfId="5371"/>
    <cellStyle name="20% - Accent6 2 2 2 4 3 2 7" xfId="5372"/>
    <cellStyle name="20% - Accent6 2 2 2 4 3 3" xfId="5373"/>
    <cellStyle name="20% - Accent6 2 2 2 4 3 3 2" xfId="5374"/>
    <cellStyle name="20% - Accent6 2 2 2 4 3 3 2 2" xfId="5375"/>
    <cellStyle name="20% - Accent6 2 2 2 4 3 3 3" xfId="5376"/>
    <cellStyle name="20% - Accent6 2 2 2 4 3 4" xfId="5377"/>
    <cellStyle name="20% - Accent6 2 2 2 4 3 4 2" xfId="5378"/>
    <cellStyle name="20% - Accent6 2 2 2 4 3 5" xfId="5379"/>
    <cellStyle name="20% - Accent6 2 2 2 4 3 5 2" xfId="5380"/>
    <cellStyle name="20% - Accent6 2 2 2 4 3 6" xfId="5381"/>
    <cellStyle name="20% - Accent6 2 2 2 4 3 6 2" xfId="5382"/>
    <cellStyle name="20% - Accent6 2 2 2 4 3 7" xfId="5383"/>
    <cellStyle name="20% - Accent6 2 2 2 4 3 7 2" xfId="5384"/>
    <cellStyle name="20% - Accent6 2 2 2 4 3 8" xfId="5385"/>
    <cellStyle name="20% - Accent6 2 2 2 4 4" xfId="183"/>
    <cellStyle name="20% - Accent6 2 2 2 4 4 2" xfId="1517"/>
    <cellStyle name="20% - Accent6 2 2 2 4 4 2 2" xfId="5386"/>
    <cellStyle name="20% - Accent6 2 2 2 4 4 2 2 2" xfId="5387"/>
    <cellStyle name="20% - Accent6 2 2 2 4 4 2 2 2 2" xfId="5388"/>
    <cellStyle name="20% - Accent6 2 2 2 4 4 2 2 3" xfId="5389"/>
    <cellStyle name="20% - Accent6 2 2 2 4 4 2 3" xfId="5390"/>
    <cellStyle name="20% - Accent6 2 2 2 4 4 2 3 2" xfId="5391"/>
    <cellStyle name="20% - Accent6 2 2 2 4 4 2 4" xfId="5392"/>
    <cellStyle name="20% - Accent6 2 2 2 4 4 2 4 2" xfId="5393"/>
    <cellStyle name="20% - Accent6 2 2 2 4 4 2 5" xfId="5394"/>
    <cellStyle name="20% - Accent6 2 2 2 4 4 2 5 2" xfId="5395"/>
    <cellStyle name="20% - Accent6 2 2 2 4 4 2 6" xfId="5396"/>
    <cellStyle name="20% - Accent6 2 2 2 4 4 2 6 2" xfId="5397"/>
    <cellStyle name="20% - Accent6 2 2 2 4 4 2 7" xfId="5398"/>
    <cellStyle name="20% - Accent6 2 2 2 4 4 3" xfId="5399"/>
    <cellStyle name="20% - Accent6 2 2 2 4 4 3 2" xfId="5400"/>
    <cellStyle name="20% - Accent6 2 2 2 4 4 3 2 2" xfId="5401"/>
    <cellStyle name="20% - Accent6 2 2 2 4 4 3 3" xfId="5402"/>
    <cellStyle name="20% - Accent6 2 2 2 4 4 4" xfId="5403"/>
    <cellStyle name="20% - Accent6 2 2 2 4 4 4 2" xfId="5404"/>
    <cellStyle name="20% - Accent6 2 2 2 4 4 5" xfId="5405"/>
    <cellStyle name="20% - Accent6 2 2 2 4 4 5 2" xfId="5406"/>
    <cellStyle name="20% - Accent6 2 2 2 4 4 6" xfId="5407"/>
    <cellStyle name="20% - Accent6 2 2 2 4 4 6 2" xfId="5408"/>
    <cellStyle name="20% - Accent6 2 2 2 4 4 7" xfId="5409"/>
    <cellStyle name="20% - Accent6 2 2 2 4 4 7 2" xfId="5410"/>
    <cellStyle name="20% - Accent6 2 2 2 4 4 8" xfId="5411"/>
    <cellStyle name="20% - Accent6 2 2 2 4 5" xfId="1518"/>
    <cellStyle name="20% - Accent6 2 2 2 4 5 2" xfId="5412"/>
    <cellStyle name="20% - Accent6 2 2 2 4 5 2 2" xfId="5413"/>
    <cellStyle name="20% - Accent6 2 2 2 4 5 2 2 2" xfId="5414"/>
    <cellStyle name="20% - Accent6 2 2 2 4 5 2 3" xfId="5415"/>
    <cellStyle name="20% - Accent6 2 2 2 4 5 3" xfId="5416"/>
    <cellStyle name="20% - Accent6 2 2 2 4 5 3 2" xfId="5417"/>
    <cellStyle name="20% - Accent6 2 2 2 4 5 4" xfId="5418"/>
    <cellStyle name="20% - Accent6 2 2 2 4 5 4 2" xfId="5419"/>
    <cellStyle name="20% - Accent6 2 2 2 4 5 5" xfId="5420"/>
    <cellStyle name="20% - Accent6 2 2 2 4 5 5 2" xfId="5421"/>
    <cellStyle name="20% - Accent6 2 2 2 4 5 6" xfId="5422"/>
    <cellStyle name="20% - Accent6 2 2 2 4 5 6 2" xfId="5423"/>
    <cellStyle name="20% - Accent6 2 2 2 4 5 7" xfId="5424"/>
    <cellStyle name="20% - Accent6 2 2 2 4 6" xfId="1519"/>
    <cellStyle name="20% - Accent6 2 2 2 4 6 2" xfId="5425"/>
    <cellStyle name="20% - Accent6 2 2 2 4 6 2 2" xfId="5426"/>
    <cellStyle name="20% - Accent6 2 2 2 4 6 2 2 2" xfId="5427"/>
    <cellStyle name="20% - Accent6 2 2 2 4 6 2 3" xfId="5428"/>
    <cellStyle name="20% - Accent6 2 2 2 4 6 3" xfId="5429"/>
    <cellStyle name="20% - Accent6 2 2 2 4 6 3 2" xfId="5430"/>
    <cellStyle name="20% - Accent6 2 2 2 4 6 4" xfId="5431"/>
    <cellStyle name="20% - Accent6 2 2 2 4 6 4 2" xfId="5432"/>
    <cellStyle name="20% - Accent6 2 2 2 4 6 5" xfId="5433"/>
    <cellStyle name="20% - Accent6 2 2 2 4 6 5 2" xfId="5434"/>
    <cellStyle name="20% - Accent6 2 2 2 4 6 6" xfId="5435"/>
    <cellStyle name="20% - Accent6 2 2 2 4 6 6 2" xfId="5436"/>
    <cellStyle name="20% - Accent6 2 2 2 4 6 7" xfId="5437"/>
    <cellStyle name="20% - Accent6 2 2 2 4 7" xfId="1520"/>
    <cellStyle name="20% - Accent6 2 2 2 4 7 2" xfId="5438"/>
    <cellStyle name="20% - Accent6 2 2 2 4 7 2 2" xfId="5439"/>
    <cellStyle name="20% - Accent6 2 2 2 4 7 2 2 2" xfId="5440"/>
    <cellStyle name="20% - Accent6 2 2 2 4 7 2 3" xfId="5441"/>
    <cellStyle name="20% - Accent6 2 2 2 4 7 3" xfId="5442"/>
    <cellStyle name="20% - Accent6 2 2 2 4 7 3 2" xfId="5443"/>
    <cellStyle name="20% - Accent6 2 2 2 4 7 4" xfId="5444"/>
    <cellStyle name="20% - Accent6 2 2 2 4 7 4 2" xfId="5445"/>
    <cellStyle name="20% - Accent6 2 2 2 4 7 5" xfId="5446"/>
    <cellStyle name="20% - Accent6 2 2 2 4 7 5 2" xfId="5447"/>
    <cellStyle name="20% - Accent6 2 2 2 4 7 6" xfId="5448"/>
    <cellStyle name="20% - Accent6 2 2 2 4 7 6 2" xfId="5449"/>
    <cellStyle name="20% - Accent6 2 2 2 4 7 7" xfId="5450"/>
    <cellStyle name="20% - Accent6 2 2 2 4 8" xfId="5451"/>
    <cellStyle name="20% - Accent6 2 2 2 4 8 2" xfId="5452"/>
    <cellStyle name="20% - Accent6 2 2 2 4 8 2 2" xfId="5453"/>
    <cellStyle name="20% - Accent6 2 2 2 4 8 3" xfId="5454"/>
    <cellStyle name="20% - Accent6 2 2 2 4 9" xfId="5455"/>
    <cellStyle name="20% - Accent6 2 2 2 4 9 2" xfId="5456"/>
    <cellStyle name="20% - Accent6 2 2 2 5" xfId="184"/>
    <cellStyle name="20% - Accent6 2 2 3" xfId="185"/>
    <cellStyle name="20% - Accent6 2 2 3 2" xfId="186"/>
    <cellStyle name="20% - Accent6 2 2 3 2 2" xfId="187"/>
    <cellStyle name="20% - Accent6 2 2 3 3" xfId="188"/>
    <cellStyle name="20% - Accent6 2 2 4" xfId="189"/>
    <cellStyle name="20% - Accent6 2 2 4 2" xfId="190"/>
    <cellStyle name="20% - Accent6 2 2 5" xfId="191"/>
    <cellStyle name="20% - Accent6 2 2 5 10" xfId="5457"/>
    <cellStyle name="20% - Accent6 2 2 5 10 2" xfId="5458"/>
    <cellStyle name="20% - Accent6 2 2 5 11" xfId="5459"/>
    <cellStyle name="20% - Accent6 2 2 5 11 2" xfId="5460"/>
    <cellStyle name="20% - Accent6 2 2 5 12" xfId="5461"/>
    <cellStyle name="20% - Accent6 2 2 5 12 2" xfId="5462"/>
    <cellStyle name="20% - Accent6 2 2 5 13" xfId="5463"/>
    <cellStyle name="20% - Accent6 2 2 5 2" xfId="192"/>
    <cellStyle name="20% - Accent6 2 2 5 2 2" xfId="1521"/>
    <cellStyle name="20% - Accent6 2 2 5 2 2 2" xfId="5464"/>
    <cellStyle name="20% - Accent6 2 2 5 2 2 2 2" xfId="5465"/>
    <cellStyle name="20% - Accent6 2 2 5 2 2 2 2 2" xfId="5466"/>
    <cellStyle name="20% - Accent6 2 2 5 2 2 2 3" xfId="5467"/>
    <cellStyle name="20% - Accent6 2 2 5 2 2 3" xfId="5468"/>
    <cellStyle name="20% - Accent6 2 2 5 2 2 3 2" xfId="5469"/>
    <cellStyle name="20% - Accent6 2 2 5 2 2 4" xfId="5470"/>
    <cellStyle name="20% - Accent6 2 2 5 2 2 4 2" xfId="5471"/>
    <cellStyle name="20% - Accent6 2 2 5 2 2 5" xfId="5472"/>
    <cellStyle name="20% - Accent6 2 2 5 2 2 5 2" xfId="5473"/>
    <cellStyle name="20% - Accent6 2 2 5 2 2 6" xfId="5474"/>
    <cellStyle name="20% - Accent6 2 2 5 2 2 6 2" xfId="5475"/>
    <cellStyle name="20% - Accent6 2 2 5 2 2 7" xfId="5476"/>
    <cellStyle name="20% - Accent6 2 2 5 2 3" xfId="5477"/>
    <cellStyle name="20% - Accent6 2 2 5 2 3 2" xfId="5478"/>
    <cellStyle name="20% - Accent6 2 2 5 2 3 2 2" xfId="5479"/>
    <cellStyle name="20% - Accent6 2 2 5 2 3 3" xfId="5480"/>
    <cellStyle name="20% - Accent6 2 2 5 2 4" xfId="5481"/>
    <cellStyle name="20% - Accent6 2 2 5 2 4 2" xfId="5482"/>
    <cellStyle name="20% - Accent6 2 2 5 2 5" xfId="5483"/>
    <cellStyle name="20% - Accent6 2 2 5 2 5 2" xfId="5484"/>
    <cellStyle name="20% - Accent6 2 2 5 2 6" xfId="5485"/>
    <cellStyle name="20% - Accent6 2 2 5 2 6 2" xfId="5486"/>
    <cellStyle name="20% - Accent6 2 2 5 2 7" xfId="5487"/>
    <cellStyle name="20% - Accent6 2 2 5 2 7 2" xfId="5488"/>
    <cellStyle name="20% - Accent6 2 2 5 2 8" xfId="5489"/>
    <cellStyle name="20% - Accent6 2 2 5 3" xfId="193"/>
    <cellStyle name="20% - Accent6 2 2 5 3 2" xfId="1522"/>
    <cellStyle name="20% - Accent6 2 2 5 3 2 2" xfId="5490"/>
    <cellStyle name="20% - Accent6 2 2 5 3 2 2 2" xfId="5491"/>
    <cellStyle name="20% - Accent6 2 2 5 3 2 2 2 2" xfId="5492"/>
    <cellStyle name="20% - Accent6 2 2 5 3 2 2 3" xfId="5493"/>
    <cellStyle name="20% - Accent6 2 2 5 3 2 3" xfId="5494"/>
    <cellStyle name="20% - Accent6 2 2 5 3 2 3 2" xfId="5495"/>
    <cellStyle name="20% - Accent6 2 2 5 3 2 4" xfId="5496"/>
    <cellStyle name="20% - Accent6 2 2 5 3 2 4 2" xfId="5497"/>
    <cellStyle name="20% - Accent6 2 2 5 3 2 5" xfId="5498"/>
    <cellStyle name="20% - Accent6 2 2 5 3 2 5 2" xfId="5499"/>
    <cellStyle name="20% - Accent6 2 2 5 3 2 6" xfId="5500"/>
    <cellStyle name="20% - Accent6 2 2 5 3 2 6 2" xfId="5501"/>
    <cellStyle name="20% - Accent6 2 2 5 3 2 7" xfId="5502"/>
    <cellStyle name="20% - Accent6 2 2 5 3 3" xfId="5503"/>
    <cellStyle name="20% - Accent6 2 2 5 3 3 2" xfId="5504"/>
    <cellStyle name="20% - Accent6 2 2 5 3 3 2 2" xfId="5505"/>
    <cellStyle name="20% - Accent6 2 2 5 3 3 3" xfId="5506"/>
    <cellStyle name="20% - Accent6 2 2 5 3 4" xfId="5507"/>
    <cellStyle name="20% - Accent6 2 2 5 3 4 2" xfId="5508"/>
    <cellStyle name="20% - Accent6 2 2 5 3 5" xfId="5509"/>
    <cellStyle name="20% - Accent6 2 2 5 3 5 2" xfId="5510"/>
    <cellStyle name="20% - Accent6 2 2 5 3 6" xfId="5511"/>
    <cellStyle name="20% - Accent6 2 2 5 3 6 2" xfId="5512"/>
    <cellStyle name="20% - Accent6 2 2 5 3 7" xfId="5513"/>
    <cellStyle name="20% - Accent6 2 2 5 3 7 2" xfId="5514"/>
    <cellStyle name="20% - Accent6 2 2 5 3 8" xfId="5515"/>
    <cellStyle name="20% - Accent6 2 2 5 4" xfId="194"/>
    <cellStyle name="20% - Accent6 2 2 5 4 2" xfId="1523"/>
    <cellStyle name="20% - Accent6 2 2 5 4 2 2" xfId="5516"/>
    <cellStyle name="20% - Accent6 2 2 5 4 2 2 2" xfId="5517"/>
    <cellStyle name="20% - Accent6 2 2 5 4 2 2 2 2" xfId="5518"/>
    <cellStyle name="20% - Accent6 2 2 5 4 2 2 3" xfId="5519"/>
    <cellStyle name="20% - Accent6 2 2 5 4 2 3" xfId="5520"/>
    <cellStyle name="20% - Accent6 2 2 5 4 2 3 2" xfId="5521"/>
    <cellStyle name="20% - Accent6 2 2 5 4 2 4" xfId="5522"/>
    <cellStyle name="20% - Accent6 2 2 5 4 2 4 2" xfId="5523"/>
    <cellStyle name="20% - Accent6 2 2 5 4 2 5" xfId="5524"/>
    <cellStyle name="20% - Accent6 2 2 5 4 2 5 2" xfId="5525"/>
    <cellStyle name="20% - Accent6 2 2 5 4 2 6" xfId="5526"/>
    <cellStyle name="20% - Accent6 2 2 5 4 2 6 2" xfId="5527"/>
    <cellStyle name="20% - Accent6 2 2 5 4 2 7" xfId="5528"/>
    <cellStyle name="20% - Accent6 2 2 5 4 3" xfId="5529"/>
    <cellStyle name="20% - Accent6 2 2 5 4 3 2" xfId="5530"/>
    <cellStyle name="20% - Accent6 2 2 5 4 3 2 2" xfId="5531"/>
    <cellStyle name="20% - Accent6 2 2 5 4 3 3" xfId="5532"/>
    <cellStyle name="20% - Accent6 2 2 5 4 4" xfId="5533"/>
    <cellStyle name="20% - Accent6 2 2 5 4 4 2" xfId="5534"/>
    <cellStyle name="20% - Accent6 2 2 5 4 5" xfId="5535"/>
    <cellStyle name="20% - Accent6 2 2 5 4 5 2" xfId="5536"/>
    <cellStyle name="20% - Accent6 2 2 5 4 6" xfId="5537"/>
    <cellStyle name="20% - Accent6 2 2 5 4 6 2" xfId="5538"/>
    <cellStyle name="20% - Accent6 2 2 5 4 7" xfId="5539"/>
    <cellStyle name="20% - Accent6 2 2 5 4 7 2" xfId="5540"/>
    <cellStyle name="20% - Accent6 2 2 5 4 8" xfId="5541"/>
    <cellStyle name="20% - Accent6 2 2 5 5" xfId="1524"/>
    <cellStyle name="20% - Accent6 2 2 5 5 2" xfId="5542"/>
    <cellStyle name="20% - Accent6 2 2 5 5 2 2" xfId="5543"/>
    <cellStyle name="20% - Accent6 2 2 5 5 2 2 2" xfId="5544"/>
    <cellStyle name="20% - Accent6 2 2 5 5 2 3" xfId="5545"/>
    <cellStyle name="20% - Accent6 2 2 5 5 3" xfId="5546"/>
    <cellStyle name="20% - Accent6 2 2 5 5 3 2" xfId="5547"/>
    <cellStyle name="20% - Accent6 2 2 5 5 4" xfId="5548"/>
    <cellStyle name="20% - Accent6 2 2 5 5 4 2" xfId="5549"/>
    <cellStyle name="20% - Accent6 2 2 5 5 5" xfId="5550"/>
    <cellStyle name="20% - Accent6 2 2 5 5 5 2" xfId="5551"/>
    <cellStyle name="20% - Accent6 2 2 5 5 6" xfId="5552"/>
    <cellStyle name="20% - Accent6 2 2 5 5 6 2" xfId="5553"/>
    <cellStyle name="20% - Accent6 2 2 5 5 7" xfId="5554"/>
    <cellStyle name="20% - Accent6 2 2 5 6" xfId="1525"/>
    <cellStyle name="20% - Accent6 2 2 5 6 2" xfId="5555"/>
    <cellStyle name="20% - Accent6 2 2 5 6 2 2" xfId="5556"/>
    <cellStyle name="20% - Accent6 2 2 5 6 2 2 2" xfId="5557"/>
    <cellStyle name="20% - Accent6 2 2 5 6 2 3" xfId="5558"/>
    <cellStyle name="20% - Accent6 2 2 5 6 3" xfId="5559"/>
    <cellStyle name="20% - Accent6 2 2 5 6 3 2" xfId="5560"/>
    <cellStyle name="20% - Accent6 2 2 5 6 4" xfId="5561"/>
    <cellStyle name="20% - Accent6 2 2 5 6 4 2" xfId="5562"/>
    <cellStyle name="20% - Accent6 2 2 5 6 5" xfId="5563"/>
    <cellStyle name="20% - Accent6 2 2 5 6 5 2" xfId="5564"/>
    <cellStyle name="20% - Accent6 2 2 5 6 6" xfId="5565"/>
    <cellStyle name="20% - Accent6 2 2 5 6 6 2" xfId="5566"/>
    <cellStyle name="20% - Accent6 2 2 5 6 7" xfId="5567"/>
    <cellStyle name="20% - Accent6 2 2 5 7" xfId="1526"/>
    <cellStyle name="20% - Accent6 2 2 5 7 2" xfId="5568"/>
    <cellStyle name="20% - Accent6 2 2 5 7 2 2" xfId="5569"/>
    <cellStyle name="20% - Accent6 2 2 5 7 2 2 2" xfId="5570"/>
    <cellStyle name="20% - Accent6 2 2 5 7 2 3" xfId="5571"/>
    <cellStyle name="20% - Accent6 2 2 5 7 3" xfId="5572"/>
    <cellStyle name="20% - Accent6 2 2 5 7 3 2" xfId="5573"/>
    <cellStyle name="20% - Accent6 2 2 5 7 4" xfId="5574"/>
    <cellStyle name="20% - Accent6 2 2 5 7 4 2" xfId="5575"/>
    <cellStyle name="20% - Accent6 2 2 5 7 5" xfId="5576"/>
    <cellStyle name="20% - Accent6 2 2 5 7 5 2" xfId="5577"/>
    <cellStyle name="20% - Accent6 2 2 5 7 6" xfId="5578"/>
    <cellStyle name="20% - Accent6 2 2 5 7 6 2" xfId="5579"/>
    <cellStyle name="20% - Accent6 2 2 5 7 7" xfId="5580"/>
    <cellStyle name="20% - Accent6 2 2 5 8" xfId="5581"/>
    <cellStyle name="20% - Accent6 2 2 5 8 2" xfId="5582"/>
    <cellStyle name="20% - Accent6 2 2 5 8 2 2" xfId="5583"/>
    <cellStyle name="20% - Accent6 2 2 5 8 3" xfId="5584"/>
    <cellStyle name="20% - Accent6 2 2 5 9" xfId="5585"/>
    <cellStyle name="20% - Accent6 2 2 5 9 2" xfId="5586"/>
    <cellStyle name="20% - Accent6 2 2 6" xfId="195"/>
    <cellStyle name="20% - Accent6 2 2 6 10" xfId="5587"/>
    <cellStyle name="20% - Accent6 2 2 6 10 2" xfId="5588"/>
    <cellStyle name="20% - Accent6 2 2 6 11" xfId="5589"/>
    <cellStyle name="20% - Accent6 2 2 6 11 2" xfId="5590"/>
    <cellStyle name="20% - Accent6 2 2 6 12" xfId="5591"/>
    <cellStyle name="20% - Accent6 2 2 6 12 2" xfId="5592"/>
    <cellStyle name="20% - Accent6 2 2 6 13" xfId="5593"/>
    <cellStyle name="20% - Accent6 2 2 6 2" xfId="196"/>
    <cellStyle name="20% - Accent6 2 2 6 2 2" xfId="1527"/>
    <cellStyle name="20% - Accent6 2 2 6 2 2 2" xfId="5594"/>
    <cellStyle name="20% - Accent6 2 2 6 2 2 2 2" xfId="5595"/>
    <cellStyle name="20% - Accent6 2 2 6 2 2 2 2 2" xfId="5596"/>
    <cellStyle name="20% - Accent6 2 2 6 2 2 2 3" xfId="5597"/>
    <cellStyle name="20% - Accent6 2 2 6 2 2 3" xfId="5598"/>
    <cellStyle name="20% - Accent6 2 2 6 2 2 3 2" xfId="5599"/>
    <cellStyle name="20% - Accent6 2 2 6 2 2 4" xfId="5600"/>
    <cellStyle name="20% - Accent6 2 2 6 2 2 4 2" xfId="5601"/>
    <cellStyle name="20% - Accent6 2 2 6 2 2 5" xfId="5602"/>
    <cellStyle name="20% - Accent6 2 2 6 2 2 5 2" xfId="5603"/>
    <cellStyle name="20% - Accent6 2 2 6 2 2 6" xfId="5604"/>
    <cellStyle name="20% - Accent6 2 2 6 2 2 6 2" xfId="5605"/>
    <cellStyle name="20% - Accent6 2 2 6 2 2 7" xfId="5606"/>
    <cellStyle name="20% - Accent6 2 2 6 2 3" xfId="5607"/>
    <cellStyle name="20% - Accent6 2 2 6 2 3 2" xfId="5608"/>
    <cellStyle name="20% - Accent6 2 2 6 2 3 2 2" xfId="5609"/>
    <cellStyle name="20% - Accent6 2 2 6 2 3 3" xfId="5610"/>
    <cellStyle name="20% - Accent6 2 2 6 2 4" xfId="5611"/>
    <cellStyle name="20% - Accent6 2 2 6 2 4 2" xfId="5612"/>
    <cellStyle name="20% - Accent6 2 2 6 2 5" xfId="5613"/>
    <cellStyle name="20% - Accent6 2 2 6 2 5 2" xfId="5614"/>
    <cellStyle name="20% - Accent6 2 2 6 2 6" xfId="5615"/>
    <cellStyle name="20% - Accent6 2 2 6 2 6 2" xfId="5616"/>
    <cellStyle name="20% - Accent6 2 2 6 2 7" xfId="5617"/>
    <cellStyle name="20% - Accent6 2 2 6 2 7 2" xfId="5618"/>
    <cellStyle name="20% - Accent6 2 2 6 2 8" xfId="5619"/>
    <cellStyle name="20% - Accent6 2 2 6 3" xfId="197"/>
    <cellStyle name="20% - Accent6 2 2 6 3 2" xfId="1528"/>
    <cellStyle name="20% - Accent6 2 2 6 3 2 2" xfId="5620"/>
    <cellStyle name="20% - Accent6 2 2 6 3 2 2 2" xfId="5621"/>
    <cellStyle name="20% - Accent6 2 2 6 3 2 2 2 2" xfId="5622"/>
    <cellStyle name="20% - Accent6 2 2 6 3 2 2 3" xfId="5623"/>
    <cellStyle name="20% - Accent6 2 2 6 3 2 3" xfId="5624"/>
    <cellStyle name="20% - Accent6 2 2 6 3 2 3 2" xfId="5625"/>
    <cellStyle name="20% - Accent6 2 2 6 3 2 4" xfId="5626"/>
    <cellStyle name="20% - Accent6 2 2 6 3 2 4 2" xfId="5627"/>
    <cellStyle name="20% - Accent6 2 2 6 3 2 5" xfId="5628"/>
    <cellStyle name="20% - Accent6 2 2 6 3 2 5 2" xfId="5629"/>
    <cellStyle name="20% - Accent6 2 2 6 3 2 6" xfId="5630"/>
    <cellStyle name="20% - Accent6 2 2 6 3 2 6 2" xfId="5631"/>
    <cellStyle name="20% - Accent6 2 2 6 3 2 7" xfId="5632"/>
    <cellStyle name="20% - Accent6 2 2 6 3 3" xfId="5633"/>
    <cellStyle name="20% - Accent6 2 2 6 3 3 2" xfId="5634"/>
    <cellStyle name="20% - Accent6 2 2 6 3 3 2 2" xfId="5635"/>
    <cellStyle name="20% - Accent6 2 2 6 3 3 3" xfId="5636"/>
    <cellStyle name="20% - Accent6 2 2 6 3 4" xfId="5637"/>
    <cellStyle name="20% - Accent6 2 2 6 3 4 2" xfId="5638"/>
    <cellStyle name="20% - Accent6 2 2 6 3 5" xfId="5639"/>
    <cellStyle name="20% - Accent6 2 2 6 3 5 2" xfId="5640"/>
    <cellStyle name="20% - Accent6 2 2 6 3 6" xfId="5641"/>
    <cellStyle name="20% - Accent6 2 2 6 3 6 2" xfId="5642"/>
    <cellStyle name="20% - Accent6 2 2 6 3 7" xfId="5643"/>
    <cellStyle name="20% - Accent6 2 2 6 3 7 2" xfId="5644"/>
    <cellStyle name="20% - Accent6 2 2 6 3 8" xfId="5645"/>
    <cellStyle name="20% - Accent6 2 2 6 4" xfId="198"/>
    <cellStyle name="20% - Accent6 2 2 6 4 2" xfId="1529"/>
    <cellStyle name="20% - Accent6 2 2 6 4 2 2" xfId="5646"/>
    <cellStyle name="20% - Accent6 2 2 6 4 2 2 2" xfId="5647"/>
    <cellStyle name="20% - Accent6 2 2 6 4 2 2 2 2" xfId="5648"/>
    <cellStyle name="20% - Accent6 2 2 6 4 2 2 3" xfId="5649"/>
    <cellStyle name="20% - Accent6 2 2 6 4 2 3" xfId="5650"/>
    <cellStyle name="20% - Accent6 2 2 6 4 2 3 2" xfId="5651"/>
    <cellStyle name="20% - Accent6 2 2 6 4 2 4" xfId="5652"/>
    <cellStyle name="20% - Accent6 2 2 6 4 2 4 2" xfId="5653"/>
    <cellStyle name="20% - Accent6 2 2 6 4 2 5" xfId="5654"/>
    <cellStyle name="20% - Accent6 2 2 6 4 2 5 2" xfId="5655"/>
    <cellStyle name="20% - Accent6 2 2 6 4 2 6" xfId="5656"/>
    <cellStyle name="20% - Accent6 2 2 6 4 2 6 2" xfId="5657"/>
    <cellStyle name="20% - Accent6 2 2 6 4 2 7" xfId="5658"/>
    <cellStyle name="20% - Accent6 2 2 6 4 3" xfId="5659"/>
    <cellStyle name="20% - Accent6 2 2 6 4 3 2" xfId="5660"/>
    <cellStyle name="20% - Accent6 2 2 6 4 3 2 2" xfId="5661"/>
    <cellStyle name="20% - Accent6 2 2 6 4 3 3" xfId="5662"/>
    <cellStyle name="20% - Accent6 2 2 6 4 4" xfId="5663"/>
    <cellStyle name="20% - Accent6 2 2 6 4 4 2" xfId="5664"/>
    <cellStyle name="20% - Accent6 2 2 6 4 5" xfId="5665"/>
    <cellStyle name="20% - Accent6 2 2 6 4 5 2" xfId="5666"/>
    <cellStyle name="20% - Accent6 2 2 6 4 6" xfId="5667"/>
    <cellStyle name="20% - Accent6 2 2 6 4 6 2" xfId="5668"/>
    <cellStyle name="20% - Accent6 2 2 6 4 7" xfId="5669"/>
    <cellStyle name="20% - Accent6 2 2 6 4 7 2" xfId="5670"/>
    <cellStyle name="20% - Accent6 2 2 6 4 8" xfId="5671"/>
    <cellStyle name="20% - Accent6 2 2 6 5" xfId="1530"/>
    <cellStyle name="20% - Accent6 2 2 6 5 2" xfId="5672"/>
    <cellStyle name="20% - Accent6 2 2 6 5 2 2" xfId="5673"/>
    <cellStyle name="20% - Accent6 2 2 6 5 2 2 2" xfId="5674"/>
    <cellStyle name="20% - Accent6 2 2 6 5 2 3" xfId="5675"/>
    <cellStyle name="20% - Accent6 2 2 6 5 3" xfId="5676"/>
    <cellStyle name="20% - Accent6 2 2 6 5 3 2" xfId="5677"/>
    <cellStyle name="20% - Accent6 2 2 6 5 4" xfId="5678"/>
    <cellStyle name="20% - Accent6 2 2 6 5 4 2" xfId="5679"/>
    <cellStyle name="20% - Accent6 2 2 6 5 5" xfId="5680"/>
    <cellStyle name="20% - Accent6 2 2 6 5 5 2" xfId="5681"/>
    <cellStyle name="20% - Accent6 2 2 6 5 6" xfId="5682"/>
    <cellStyle name="20% - Accent6 2 2 6 5 6 2" xfId="5683"/>
    <cellStyle name="20% - Accent6 2 2 6 5 7" xfId="5684"/>
    <cellStyle name="20% - Accent6 2 2 6 6" xfId="1531"/>
    <cellStyle name="20% - Accent6 2 2 6 6 2" xfId="5685"/>
    <cellStyle name="20% - Accent6 2 2 6 6 2 2" xfId="5686"/>
    <cellStyle name="20% - Accent6 2 2 6 6 2 2 2" xfId="5687"/>
    <cellStyle name="20% - Accent6 2 2 6 6 2 3" xfId="5688"/>
    <cellStyle name="20% - Accent6 2 2 6 6 3" xfId="5689"/>
    <cellStyle name="20% - Accent6 2 2 6 6 3 2" xfId="5690"/>
    <cellStyle name="20% - Accent6 2 2 6 6 4" xfId="5691"/>
    <cellStyle name="20% - Accent6 2 2 6 6 4 2" xfId="5692"/>
    <cellStyle name="20% - Accent6 2 2 6 6 5" xfId="5693"/>
    <cellStyle name="20% - Accent6 2 2 6 6 5 2" xfId="5694"/>
    <cellStyle name="20% - Accent6 2 2 6 6 6" xfId="5695"/>
    <cellStyle name="20% - Accent6 2 2 6 6 6 2" xfId="5696"/>
    <cellStyle name="20% - Accent6 2 2 6 6 7" xfId="5697"/>
    <cellStyle name="20% - Accent6 2 2 6 7" xfId="1532"/>
    <cellStyle name="20% - Accent6 2 2 6 7 2" xfId="5698"/>
    <cellStyle name="20% - Accent6 2 2 6 7 2 2" xfId="5699"/>
    <cellStyle name="20% - Accent6 2 2 6 7 2 2 2" xfId="5700"/>
    <cellStyle name="20% - Accent6 2 2 6 7 2 3" xfId="5701"/>
    <cellStyle name="20% - Accent6 2 2 6 7 3" xfId="5702"/>
    <cellStyle name="20% - Accent6 2 2 6 7 3 2" xfId="5703"/>
    <cellStyle name="20% - Accent6 2 2 6 7 4" xfId="5704"/>
    <cellStyle name="20% - Accent6 2 2 6 7 4 2" xfId="5705"/>
    <cellStyle name="20% - Accent6 2 2 6 7 5" xfId="5706"/>
    <cellStyle name="20% - Accent6 2 2 6 7 5 2" xfId="5707"/>
    <cellStyle name="20% - Accent6 2 2 6 7 6" xfId="5708"/>
    <cellStyle name="20% - Accent6 2 2 6 7 6 2" xfId="5709"/>
    <cellStyle name="20% - Accent6 2 2 6 7 7" xfId="5710"/>
    <cellStyle name="20% - Accent6 2 2 6 8" xfId="5711"/>
    <cellStyle name="20% - Accent6 2 2 6 8 2" xfId="5712"/>
    <cellStyle name="20% - Accent6 2 2 6 8 2 2" xfId="5713"/>
    <cellStyle name="20% - Accent6 2 2 6 8 3" xfId="5714"/>
    <cellStyle name="20% - Accent6 2 2 6 9" xfId="5715"/>
    <cellStyle name="20% - Accent6 2 2 6 9 2" xfId="5716"/>
    <cellStyle name="20% - Accent6 2 2 7" xfId="199"/>
    <cellStyle name="20% - Accent6 2 2 7 2" xfId="1533"/>
    <cellStyle name="20% - Accent6 2 2 7 2 2" xfId="5717"/>
    <cellStyle name="20% - Accent6 2 2 7 2 2 2" xfId="5718"/>
    <cellStyle name="20% - Accent6 2 2 7 2 2 2 2" xfId="5719"/>
    <cellStyle name="20% - Accent6 2 2 7 2 2 3" xfId="5720"/>
    <cellStyle name="20% - Accent6 2 2 7 2 3" xfId="5721"/>
    <cellStyle name="20% - Accent6 2 2 7 2 3 2" xfId="5722"/>
    <cellStyle name="20% - Accent6 2 2 7 2 4" xfId="5723"/>
    <cellStyle name="20% - Accent6 2 2 7 2 4 2" xfId="5724"/>
    <cellStyle name="20% - Accent6 2 2 7 2 5" xfId="5725"/>
    <cellStyle name="20% - Accent6 2 2 7 2 5 2" xfId="5726"/>
    <cellStyle name="20% - Accent6 2 2 7 2 6" xfId="5727"/>
    <cellStyle name="20% - Accent6 2 2 7 2 6 2" xfId="5728"/>
    <cellStyle name="20% - Accent6 2 2 7 2 7" xfId="5729"/>
    <cellStyle name="20% - Accent6 2 2 7 3" xfId="5730"/>
    <cellStyle name="20% - Accent6 2 2 7 3 2" xfId="5731"/>
    <cellStyle name="20% - Accent6 2 2 7 3 2 2" xfId="5732"/>
    <cellStyle name="20% - Accent6 2 2 7 3 3" xfId="5733"/>
    <cellStyle name="20% - Accent6 2 2 7 4" xfId="5734"/>
    <cellStyle name="20% - Accent6 2 2 7 4 2" xfId="5735"/>
    <cellStyle name="20% - Accent6 2 2 7 5" xfId="5736"/>
    <cellStyle name="20% - Accent6 2 2 7 5 2" xfId="5737"/>
    <cellStyle name="20% - Accent6 2 2 7 6" xfId="5738"/>
    <cellStyle name="20% - Accent6 2 2 7 6 2" xfId="5739"/>
    <cellStyle name="20% - Accent6 2 2 7 7" xfId="5740"/>
    <cellStyle name="20% - Accent6 2 2 7 7 2" xfId="5741"/>
    <cellStyle name="20% - Accent6 2 2 7 8" xfId="5742"/>
    <cellStyle name="20% - Accent6 2 2 8" xfId="200"/>
    <cellStyle name="20% - Accent6 2 2 8 2" xfId="1534"/>
    <cellStyle name="20% - Accent6 2 2 8 2 2" xfId="5743"/>
    <cellStyle name="20% - Accent6 2 2 8 2 2 2" xfId="5744"/>
    <cellStyle name="20% - Accent6 2 2 8 2 2 2 2" xfId="5745"/>
    <cellStyle name="20% - Accent6 2 2 8 2 2 3" xfId="5746"/>
    <cellStyle name="20% - Accent6 2 2 8 2 3" xfId="5747"/>
    <cellStyle name="20% - Accent6 2 2 8 2 3 2" xfId="5748"/>
    <cellStyle name="20% - Accent6 2 2 8 2 4" xfId="5749"/>
    <cellStyle name="20% - Accent6 2 2 8 2 4 2" xfId="5750"/>
    <cellStyle name="20% - Accent6 2 2 8 2 5" xfId="5751"/>
    <cellStyle name="20% - Accent6 2 2 8 2 5 2" xfId="5752"/>
    <cellStyle name="20% - Accent6 2 2 8 2 6" xfId="5753"/>
    <cellStyle name="20% - Accent6 2 2 8 2 6 2" xfId="5754"/>
    <cellStyle name="20% - Accent6 2 2 8 2 7" xfId="5755"/>
    <cellStyle name="20% - Accent6 2 2 8 3" xfId="5756"/>
    <cellStyle name="20% - Accent6 2 2 8 3 2" xfId="5757"/>
    <cellStyle name="20% - Accent6 2 2 8 3 2 2" xfId="5758"/>
    <cellStyle name="20% - Accent6 2 2 8 3 3" xfId="5759"/>
    <cellStyle name="20% - Accent6 2 2 8 4" xfId="5760"/>
    <cellStyle name="20% - Accent6 2 2 8 4 2" xfId="5761"/>
    <cellStyle name="20% - Accent6 2 2 8 5" xfId="5762"/>
    <cellStyle name="20% - Accent6 2 2 8 5 2" xfId="5763"/>
    <cellStyle name="20% - Accent6 2 2 8 6" xfId="5764"/>
    <cellStyle name="20% - Accent6 2 2 8 6 2" xfId="5765"/>
    <cellStyle name="20% - Accent6 2 2 8 7" xfId="5766"/>
    <cellStyle name="20% - Accent6 2 2 8 7 2" xfId="5767"/>
    <cellStyle name="20% - Accent6 2 2 8 8" xfId="5768"/>
    <cellStyle name="20% - Accent6 2 2 9" xfId="201"/>
    <cellStyle name="20% - Accent6 2 2 9 2" xfId="1535"/>
    <cellStyle name="20% - Accent6 2 2 9 2 2" xfId="5769"/>
    <cellStyle name="20% - Accent6 2 2 9 2 2 2" xfId="5770"/>
    <cellStyle name="20% - Accent6 2 2 9 2 2 2 2" xfId="5771"/>
    <cellStyle name="20% - Accent6 2 2 9 2 2 3" xfId="5772"/>
    <cellStyle name="20% - Accent6 2 2 9 2 3" xfId="5773"/>
    <cellStyle name="20% - Accent6 2 2 9 2 3 2" xfId="5774"/>
    <cellStyle name="20% - Accent6 2 2 9 2 4" xfId="5775"/>
    <cellStyle name="20% - Accent6 2 2 9 2 4 2" xfId="5776"/>
    <cellStyle name="20% - Accent6 2 2 9 2 5" xfId="5777"/>
    <cellStyle name="20% - Accent6 2 2 9 2 5 2" xfId="5778"/>
    <cellStyle name="20% - Accent6 2 2 9 2 6" xfId="5779"/>
    <cellStyle name="20% - Accent6 2 2 9 2 6 2" xfId="5780"/>
    <cellStyle name="20% - Accent6 2 2 9 2 7" xfId="5781"/>
    <cellStyle name="20% - Accent6 2 2 9 3" xfId="5782"/>
    <cellStyle name="20% - Accent6 2 2 9 3 2" xfId="5783"/>
    <cellStyle name="20% - Accent6 2 2 9 3 2 2" xfId="5784"/>
    <cellStyle name="20% - Accent6 2 2 9 3 3" xfId="5785"/>
    <cellStyle name="20% - Accent6 2 2 9 4" xfId="5786"/>
    <cellStyle name="20% - Accent6 2 2 9 4 2" xfId="5787"/>
    <cellStyle name="20% - Accent6 2 2 9 5" xfId="5788"/>
    <cellStyle name="20% - Accent6 2 2 9 5 2" xfId="5789"/>
    <cellStyle name="20% - Accent6 2 2 9 6" xfId="5790"/>
    <cellStyle name="20% - Accent6 2 2 9 6 2" xfId="5791"/>
    <cellStyle name="20% - Accent6 2 2 9 7" xfId="5792"/>
    <cellStyle name="20% - Accent6 2 2 9 7 2" xfId="5793"/>
    <cellStyle name="20% - Accent6 2 2 9 8" xfId="5794"/>
    <cellStyle name="20% - Accent6 2 3" xfId="202"/>
    <cellStyle name="20% - Accent6 2 4" xfId="203"/>
    <cellStyle name="20% - Accent6 2 4 10" xfId="5795"/>
    <cellStyle name="20% - Accent6 2 4 10 2" xfId="5796"/>
    <cellStyle name="20% - Accent6 2 4 11" xfId="5797"/>
    <cellStyle name="20% - Accent6 2 4 11 2" xfId="5798"/>
    <cellStyle name="20% - Accent6 2 4 12" xfId="5799"/>
    <cellStyle name="20% - Accent6 2 4 12 2" xfId="5800"/>
    <cellStyle name="20% - Accent6 2 4 13" xfId="5801"/>
    <cellStyle name="20% - Accent6 2 4 2" xfId="204"/>
    <cellStyle name="20% - Accent6 2 4 2 2" xfId="1536"/>
    <cellStyle name="20% - Accent6 2 4 2 2 2" xfId="5802"/>
    <cellStyle name="20% - Accent6 2 4 2 2 2 2" xfId="5803"/>
    <cellStyle name="20% - Accent6 2 4 2 2 2 2 2" xfId="5804"/>
    <cellStyle name="20% - Accent6 2 4 2 2 2 3" xfId="5805"/>
    <cellStyle name="20% - Accent6 2 4 2 2 3" xfId="5806"/>
    <cellStyle name="20% - Accent6 2 4 2 2 3 2" xfId="5807"/>
    <cellStyle name="20% - Accent6 2 4 2 2 4" xfId="5808"/>
    <cellStyle name="20% - Accent6 2 4 2 2 4 2" xfId="5809"/>
    <cellStyle name="20% - Accent6 2 4 2 2 5" xfId="5810"/>
    <cellStyle name="20% - Accent6 2 4 2 2 5 2" xfId="5811"/>
    <cellStyle name="20% - Accent6 2 4 2 2 6" xfId="5812"/>
    <cellStyle name="20% - Accent6 2 4 2 2 6 2" xfId="5813"/>
    <cellStyle name="20% - Accent6 2 4 2 2 7" xfId="5814"/>
    <cellStyle name="20% - Accent6 2 4 2 3" xfId="5815"/>
    <cellStyle name="20% - Accent6 2 4 2 3 2" xfId="5816"/>
    <cellStyle name="20% - Accent6 2 4 2 3 2 2" xfId="5817"/>
    <cellStyle name="20% - Accent6 2 4 2 3 3" xfId="5818"/>
    <cellStyle name="20% - Accent6 2 4 2 4" xfId="5819"/>
    <cellStyle name="20% - Accent6 2 4 2 4 2" xfId="5820"/>
    <cellStyle name="20% - Accent6 2 4 2 5" xfId="5821"/>
    <cellStyle name="20% - Accent6 2 4 2 5 2" xfId="5822"/>
    <cellStyle name="20% - Accent6 2 4 2 6" xfId="5823"/>
    <cellStyle name="20% - Accent6 2 4 2 6 2" xfId="5824"/>
    <cellStyle name="20% - Accent6 2 4 2 7" xfId="5825"/>
    <cellStyle name="20% - Accent6 2 4 2 7 2" xfId="5826"/>
    <cellStyle name="20% - Accent6 2 4 2 8" xfId="5827"/>
    <cellStyle name="20% - Accent6 2 4 3" xfId="205"/>
    <cellStyle name="20% - Accent6 2 4 3 2" xfId="1537"/>
    <cellStyle name="20% - Accent6 2 4 3 2 2" xfId="5828"/>
    <cellStyle name="20% - Accent6 2 4 3 2 2 2" xfId="5829"/>
    <cellStyle name="20% - Accent6 2 4 3 2 2 2 2" xfId="5830"/>
    <cellStyle name="20% - Accent6 2 4 3 2 2 3" xfId="5831"/>
    <cellStyle name="20% - Accent6 2 4 3 2 3" xfId="5832"/>
    <cellStyle name="20% - Accent6 2 4 3 2 3 2" xfId="5833"/>
    <cellStyle name="20% - Accent6 2 4 3 2 4" xfId="5834"/>
    <cellStyle name="20% - Accent6 2 4 3 2 4 2" xfId="5835"/>
    <cellStyle name="20% - Accent6 2 4 3 2 5" xfId="5836"/>
    <cellStyle name="20% - Accent6 2 4 3 2 5 2" xfId="5837"/>
    <cellStyle name="20% - Accent6 2 4 3 2 6" xfId="5838"/>
    <cellStyle name="20% - Accent6 2 4 3 2 6 2" xfId="5839"/>
    <cellStyle name="20% - Accent6 2 4 3 2 7" xfId="5840"/>
    <cellStyle name="20% - Accent6 2 4 3 3" xfId="5841"/>
    <cellStyle name="20% - Accent6 2 4 3 3 2" xfId="5842"/>
    <cellStyle name="20% - Accent6 2 4 3 3 2 2" xfId="5843"/>
    <cellStyle name="20% - Accent6 2 4 3 3 3" xfId="5844"/>
    <cellStyle name="20% - Accent6 2 4 3 4" xfId="5845"/>
    <cellStyle name="20% - Accent6 2 4 3 4 2" xfId="5846"/>
    <cellStyle name="20% - Accent6 2 4 3 5" xfId="5847"/>
    <cellStyle name="20% - Accent6 2 4 3 5 2" xfId="5848"/>
    <cellStyle name="20% - Accent6 2 4 3 6" xfId="5849"/>
    <cellStyle name="20% - Accent6 2 4 3 6 2" xfId="5850"/>
    <cellStyle name="20% - Accent6 2 4 3 7" xfId="5851"/>
    <cellStyle name="20% - Accent6 2 4 3 7 2" xfId="5852"/>
    <cellStyle name="20% - Accent6 2 4 3 8" xfId="5853"/>
    <cellStyle name="20% - Accent6 2 4 4" xfId="206"/>
    <cellStyle name="20% - Accent6 2 4 4 2" xfId="1538"/>
    <cellStyle name="20% - Accent6 2 4 4 2 2" xfId="5854"/>
    <cellStyle name="20% - Accent6 2 4 4 2 2 2" xfId="5855"/>
    <cellStyle name="20% - Accent6 2 4 4 2 2 2 2" xfId="5856"/>
    <cellStyle name="20% - Accent6 2 4 4 2 2 3" xfId="5857"/>
    <cellStyle name="20% - Accent6 2 4 4 2 3" xfId="5858"/>
    <cellStyle name="20% - Accent6 2 4 4 2 3 2" xfId="5859"/>
    <cellStyle name="20% - Accent6 2 4 4 2 4" xfId="5860"/>
    <cellStyle name="20% - Accent6 2 4 4 2 4 2" xfId="5861"/>
    <cellStyle name="20% - Accent6 2 4 4 2 5" xfId="5862"/>
    <cellStyle name="20% - Accent6 2 4 4 2 5 2" xfId="5863"/>
    <cellStyle name="20% - Accent6 2 4 4 2 6" xfId="5864"/>
    <cellStyle name="20% - Accent6 2 4 4 2 6 2" xfId="5865"/>
    <cellStyle name="20% - Accent6 2 4 4 2 7" xfId="5866"/>
    <cellStyle name="20% - Accent6 2 4 4 3" xfId="5867"/>
    <cellStyle name="20% - Accent6 2 4 4 3 2" xfId="5868"/>
    <cellStyle name="20% - Accent6 2 4 4 3 2 2" xfId="5869"/>
    <cellStyle name="20% - Accent6 2 4 4 3 3" xfId="5870"/>
    <cellStyle name="20% - Accent6 2 4 4 4" xfId="5871"/>
    <cellStyle name="20% - Accent6 2 4 4 4 2" xfId="5872"/>
    <cellStyle name="20% - Accent6 2 4 4 5" xfId="5873"/>
    <cellStyle name="20% - Accent6 2 4 4 5 2" xfId="5874"/>
    <cellStyle name="20% - Accent6 2 4 4 6" xfId="5875"/>
    <cellStyle name="20% - Accent6 2 4 4 6 2" xfId="5876"/>
    <cellStyle name="20% - Accent6 2 4 4 7" xfId="5877"/>
    <cellStyle name="20% - Accent6 2 4 4 7 2" xfId="5878"/>
    <cellStyle name="20% - Accent6 2 4 4 8" xfId="5879"/>
    <cellStyle name="20% - Accent6 2 4 5" xfId="1539"/>
    <cellStyle name="20% - Accent6 2 4 5 2" xfId="5880"/>
    <cellStyle name="20% - Accent6 2 4 5 2 2" xfId="5881"/>
    <cellStyle name="20% - Accent6 2 4 5 2 2 2" xfId="5882"/>
    <cellStyle name="20% - Accent6 2 4 5 2 3" xfId="5883"/>
    <cellStyle name="20% - Accent6 2 4 5 3" xfId="5884"/>
    <cellStyle name="20% - Accent6 2 4 5 3 2" xfId="5885"/>
    <cellStyle name="20% - Accent6 2 4 5 4" xfId="5886"/>
    <cellStyle name="20% - Accent6 2 4 5 4 2" xfId="5887"/>
    <cellStyle name="20% - Accent6 2 4 5 5" xfId="5888"/>
    <cellStyle name="20% - Accent6 2 4 5 5 2" xfId="5889"/>
    <cellStyle name="20% - Accent6 2 4 5 6" xfId="5890"/>
    <cellStyle name="20% - Accent6 2 4 5 6 2" xfId="5891"/>
    <cellStyle name="20% - Accent6 2 4 5 7" xfId="5892"/>
    <cellStyle name="20% - Accent6 2 4 6" xfId="1540"/>
    <cellStyle name="20% - Accent6 2 4 6 2" xfId="5893"/>
    <cellStyle name="20% - Accent6 2 4 6 2 2" xfId="5894"/>
    <cellStyle name="20% - Accent6 2 4 6 2 2 2" xfId="5895"/>
    <cellStyle name="20% - Accent6 2 4 6 2 3" xfId="5896"/>
    <cellStyle name="20% - Accent6 2 4 6 3" xfId="5897"/>
    <cellStyle name="20% - Accent6 2 4 6 3 2" xfId="5898"/>
    <cellStyle name="20% - Accent6 2 4 6 4" xfId="5899"/>
    <cellStyle name="20% - Accent6 2 4 6 4 2" xfId="5900"/>
    <cellStyle name="20% - Accent6 2 4 6 5" xfId="5901"/>
    <cellStyle name="20% - Accent6 2 4 6 5 2" xfId="5902"/>
    <cellStyle name="20% - Accent6 2 4 6 6" xfId="5903"/>
    <cellStyle name="20% - Accent6 2 4 6 6 2" xfId="5904"/>
    <cellStyle name="20% - Accent6 2 4 6 7" xfId="5905"/>
    <cellStyle name="20% - Accent6 2 4 7" xfId="1541"/>
    <cellStyle name="20% - Accent6 2 4 7 2" xfId="5906"/>
    <cellStyle name="20% - Accent6 2 4 7 2 2" xfId="5907"/>
    <cellStyle name="20% - Accent6 2 4 7 2 2 2" xfId="5908"/>
    <cellStyle name="20% - Accent6 2 4 7 2 3" xfId="5909"/>
    <cellStyle name="20% - Accent6 2 4 7 3" xfId="5910"/>
    <cellStyle name="20% - Accent6 2 4 7 3 2" xfId="5911"/>
    <cellStyle name="20% - Accent6 2 4 7 4" xfId="5912"/>
    <cellStyle name="20% - Accent6 2 4 7 4 2" xfId="5913"/>
    <cellStyle name="20% - Accent6 2 4 7 5" xfId="5914"/>
    <cellStyle name="20% - Accent6 2 4 7 5 2" xfId="5915"/>
    <cellStyle name="20% - Accent6 2 4 7 6" xfId="5916"/>
    <cellStyle name="20% - Accent6 2 4 7 6 2" xfId="5917"/>
    <cellStyle name="20% - Accent6 2 4 7 7" xfId="5918"/>
    <cellStyle name="20% - Accent6 2 4 8" xfId="5919"/>
    <cellStyle name="20% - Accent6 2 4 8 2" xfId="5920"/>
    <cellStyle name="20% - Accent6 2 4 8 2 2" xfId="5921"/>
    <cellStyle name="20% - Accent6 2 4 8 3" xfId="5922"/>
    <cellStyle name="20% - Accent6 2 4 9" xfId="5923"/>
    <cellStyle name="20% - Accent6 2 4 9 2" xfId="5924"/>
    <cellStyle name="20% - Accent6 2 5" xfId="1261"/>
    <cellStyle name="20% - Accent6 3" xfId="1262"/>
    <cellStyle name="20% - Accent6 3 2" xfId="1961"/>
    <cellStyle name="40% - Accent1 2" xfId="207"/>
    <cellStyle name="40% - Accent1 2 2" xfId="208"/>
    <cellStyle name="40% - Accent1 2 2 10" xfId="1542"/>
    <cellStyle name="40% - Accent1 2 2 10 2" xfId="5925"/>
    <cellStyle name="40% - Accent1 2 2 10 2 2" xfId="5926"/>
    <cellStyle name="40% - Accent1 2 2 10 2 2 2" xfId="5927"/>
    <cellStyle name="40% - Accent1 2 2 10 2 3" xfId="5928"/>
    <cellStyle name="40% - Accent1 2 2 10 3" xfId="5929"/>
    <cellStyle name="40% - Accent1 2 2 10 3 2" xfId="5930"/>
    <cellStyle name="40% - Accent1 2 2 10 4" xfId="5931"/>
    <cellStyle name="40% - Accent1 2 2 10 4 2" xfId="5932"/>
    <cellStyle name="40% - Accent1 2 2 10 5" xfId="5933"/>
    <cellStyle name="40% - Accent1 2 2 10 5 2" xfId="5934"/>
    <cellStyle name="40% - Accent1 2 2 10 6" xfId="5935"/>
    <cellStyle name="40% - Accent1 2 2 10 6 2" xfId="5936"/>
    <cellStyle name="40% - Accent1 2 2 10 7" xfId="5937"/>
    <cellStyle name="40% - Accent1 2 2 11" xfId="1543"/>
    <cellStyle name="40% - Accent1 2 2 11 2" xfId="5938"/>
    <cellStyle name="40% - Accent1 2 2 11 2 2" xfId="5939"/>
    <cellStyle name="40% - Accent1 2 2 11 2 2 2" xfId="5940"/>
    <cellStyle name="40% - Accent1 2 2 11 2 3" xfId="5941"/>
    <cellStyle name="40% - Accent1 2 2 11 3" xfId="5942"/>
    <cellStyle name="40% - Accent1 2 2 11 3 2" xfId="5943"/>
    <cellStyle name="40% - Accent1 2 2 11 4" xfId="5944"/>
    <cellStyle name="40% - Accent1 2 2 11 4 2" xfId="5945"/>
    <cellStyle name="40% - Accent1 2 2 11 5" xfId="5946"/>
    <cellStyle name="40% - Accent1 2 2 11 5 2" xfId="5947"/>
    <cellStyle name="40% - Accent1 2 2 11 6" xfId="5948"/>
    <cellStyle name="40% - Accent1 2 2 11 6 2" xfId="5949"/>
    <cellStyle name="40% - Accent1 2 2 11 7" xfId="5950"/>
    <cellStyle name="40% - Accent1 2 2 12" xfId="1544"/>
    <cellStyle name="40% - Accent1 2 2 12 2" xfId="5951"/>
    <cellStyle name="40% - Accent1 2 2 12 2 2" xfId="5952"/>
    <cellStyle name="40% - Accent1 2 2 12 2 2 2" xfId="5953"/>
    <cellStyle name="40% - Accent1 2 2 12 2 3" xfId="5954"/>
    <cellStyle name="40% - Accent1 2 2 12 3" xfId="5955"/>
    <cellStyle name="40% - Accent1 2 2 12 3 2" xfId="5956"/>
    <cellStyle name="40% - Accent1 2 2 12 4" xfId="5957"/>
    <cellStyle name="40% - Accent1 2 2 12 4 2" xfId="5958"/>
    <cellStyle name="40% - Accent1 2 2 12 5" xfId="5959"/>
    <cellStyle name="40% - Accent1 2 2 12 5 2" xfId="5960"/>
    <cellStyle name="40% - Accent1 2 2 12 6" xfId="5961"/>
    <cellStyle name="40% - Accent1 2 2 12 6 2" xfId="5962"/>
    <cellStyle name="40% - Accent1 2 2 12 7" xfId="5963"/>
    <cellStyle name="40% - Accent1 2 2 13" xfId="5964"/>
    <cellStyle name="40% - Accent1 2 2 2" xfId="209"/>
    <cellStyle name="40% - Accent1 2 2 2 2" xfId="210"/>
    <cellStyle name="40% - Accent1 2 2 2 2 2" xfId="211"/>
    <cellStyle name="40% - Accent1 2 2 2 3" xfId="212"/>
    <cellStyle name="40% - Accent1 2 2 2 4" xfId="213"/>
    <cellStyle name="40% - Accent1 2 2 2 4 10" xfId="5965"/>
    <cellStyle name="40% - Accent1 2 2 2 4 10 2" xfId="5966"/>
    <cellStyle name="40% - Accent1 2 2 2 4 11" xfId="5967"/>
    <cellStyle name="40% - Accent1 2 2 2 4 11 2" xfId="5968"/>
    <cellStyle name="40% - Accent1 2 2 2 4 12" xfId="5969"/>
    <cellStyle name="40% - Accent1 2 2 2 4 12 2" xfId="5970"/>
    <cellStyle name="40% - Accent1 2 2 2 4 13" xfId="5971"/>
    <cellStyle name="40% - Accent1 2 2 2 4 2" xfId="214"/>
    <cellStyle name="40% - Accent1 2 2 2 4 2 2" xfId="1545"/>
    <cellStyle name="40% - Accent1 2 2 2 4 2 2 2" xfId="5972"/>
    <cellStyle name="40% - Accent1 2 2 2 4 2 2 2 2" xfId="5973"/>
    <cellStyle name="40% - Accent1 2 2 2 4 2 2 2 2 2" xfId="5974"/>
    <cellStyle name="40% - Accent1 2 2 2 4 2 2 2 3" xfId="5975"/>
    <cellStyle name="40% - Accent1 2 2 2 4 2 2 3" xfId="5976"/>
    <cellStyle name="40% - Accent1 2 2 2 4 2 2 3 2" xfId="5977"/>
    <cellStyle name="40% - Accent1 2 2 2 4 2 2 4" xfId="5978"/>
    <cellStyle name="40% - Accent1 2 2 2 4 2 2 4 2" xfId="5979"/>
    <cellStyle name="40% - Accent1 2 2 2 4 2 2 5" xfId="5980"/>
    <cellStyle name="40% - Accent1 2 2 2 4 2 2 5 2" xfId="5981"/>
    <cellStyle name="40% - Accent1 2 2 2 4 2 2 6" xfId="5982"/>
    <cellStyle name="40% - Accent1 2 2 2 4 2 2 6 2" xfId="5983"/>
    <cellStyle name="40% - Accent1 2 2 2 4 2 2 7" xfId="5984"/>
    <cellStyle name="40% - Accent1 2 2 2 4 2 3" xfId="5985"/>
    <cellStyle name="40% - Accent1 2 2 2 4 2 3 2" xfId="5986"/>
    <cellStyle name="40% - Accent1 2 2 2 4 2 3 2 2" xfId="5987"/>
    <cellStyle name="40% - Accent1 2 2 2 4 2 3 3" xfId="5988"/>
    <cellStyle name="40% - Accent1 2 2 2 4 2 4" xfId="5989"/>
    <cellStyle name="40% - Accent1 2 2 2 4 2 4 2" xfId="5990"/>
    <cellStyle name="40% - Accent1 2 2 2 4 2 5" xfId="5991"/>
    <cellStyle name="40% - Accent1 2 2 2 4 2 5 2" xfId="5992"/>
    <cellStyle name="40% - Accent1 2 2 2 4 2 6" xfId="5993"/>
    <cellStyle name="40% - Accent1 2 2 2 4 2 6 2" xfId="5994"/>
    <cellStyle name="40% - Accent1 2 2 2 4 2 7" xfId="5995"/>
    <cellStyle name="40% - Accent1 2 2 2 4 2 7 2" xfId="5996"/>
    <cellStyle name="40% - Accent1 2 2 2 4 2 8" xfId="5997"/>
    <cellStyle name="40% - Accent1 2 2 2 4 3" xfId="215"/>
    <cellStyle name="40% - Accent1 2 2 2 4 3 2" xfId="1546"/>
    <cellStyle name="40% - Accent1 2 2 2 4 3 2 2" xfId="5998"/>
    <cellStyle name="40% - Accent1 2 2 2 4 3 2 2 2" xfId="5999"/>
    <cellStyle name="40% - Accent1 2 2 2 4 3 2 2 2 2" xfId="6000"/>
    <cellStyle name="40% - Accent1 2 2 2 4 3 2 2 3" xfId="6001"/>
    <cellStyle name="40% - Accent1 2 2 2 4 3 2 3" xfId="6002"/>
    <cellStyle name="40% - Accent1 2 2 2 4 3 2 3 2" xfId="6003"/>
    <cellStyle name="40% - Accent1 2 2 2 4 3 2 4" xfId="6004"/>
    <cellStyle name="40% - Accent1 2 2 2 4 3 2 4 2" xfId="6005"/>
    <cellStyle name="40% - Accent1 2 2 2 4 3 2 5" xfId="6006"/>
    <cellStyle name="40% - Accent1 2 2 2 4 3 2 5 2" xfId="6007"/>
    <cellStyle name="40% - Accent1 2 2 2 4 3 2 6" xfId="6008"/>
    <cellStyle name="40% - Accent1 2 2 2 4 3 2 6 2" xfId="6009"/>
    <cellStyle name="40% - Accent1 2 2 2 4 3 2 7" xfId="6010"/>
    <cellStyle name="40% - Accent1 2 2 2 4 3 3" xfId="6011"/>
    <cellStyle name="40% - Accent1 2 2 2 4 3 3 2" xfId="6012"/>
    <cellStyle name="40% - Accent1 2 2 2 4 3 3 2 2" xfId="6013"/>
    <cellStyle name="40% - Accent1 2 2 2 4 3 3 3" xfId="6014"/>
    <cellStyle name="40% - Accent1 2 2 2 4 3 4" xfId="6015"/>
    <cellStyle name="40% - Accent1 2 2 2 4 3 4 2" xfId="6016"/>
    <cellStyle name="40% - Accent1 2 2 2 4 3 5" xfId="6017"/>
    <cellStyle name="40% - Accent1 2 2 2 4 3 5 2" xfId="6018"/>
    <cellStyle name="40% - Accent1 2 2 2 4 3 6" xfId="6019"/>
    <cellStyle name="40% - Accent1 2 2 2 4 3 6 2" xfId="6020"/>
    <cellStyle name="40% - Accent1 2 2 2 4 3 7" xfId="6021"/>
    <cellStyle name="40% - Accent1 2 2 2 4 3 7 2" xfId="6022"/>
    <cellStyle name="40% - Accent1 2 2 2 4 3 8" xfId="6023"/>
    <cellStyle name="40% - Accent1 2 2 2 4 4" xfId="216"/>
    <cellStyle name="40% - Accent1 2 2 2 4 4 2" xfId="1547"/>
    <cellStyle name="40% - Accent1 2 2 2 4 4 2 2" xfId="6024"/>
    <cellStyle name="40% - Accent1 2 2 2 4 4 2 2 2" xfId="6025"/>
    <cellStyle name="40% - Accent1 2 2 2 4 4 2 2 2 2" xfId="6026"/>
    <cellStyle name="40% - Accent1 2 2 2 4 4 2 2 3" xfId="6027"/>
    <cellStyle name="40% - Accent1 2 2 2 4 4 2 3" xfId="6028"/>
    <cellStyle name="40% - Accent1 2 2 2 4 4 2 3 2" xfId="6029"/>
    <cellStyle name="40% - Accent1 2 2 2 4 4 2 4" xfId="6030"/>
    <cellStyle name="40% - Accent1 2 2 2 4 4 2 4 2" xfId="6031"/>
    <cellStyle name="40% - Accent1 2 2 2 4 4 2 5" xfId="6032"/>
    <cellStyle name="40% - Accent1 2 2 2 4 4 2 5 2" xfId="6033"/>
    <cellStyle name="40% - Accent1 2 2 2 4 4 2 6" xfId="6034"/>
    <cellStyle name="40% - Accent1 2 2 2 4 4 2 6 2" xfId="6035"/>
    <cellStyle name="40% - Accent1 2 2 2 4 4 2 7" xfId="6036"/>
    <cellStyle name="40% - Accent1 2 2 2 4 4 3" xfId="6037"/>
    <cellStyle name="40% - Accent1 2 2 2 4 4 3 2" xfId="6038"/>
    <cellStyle name="40% - Accent1 2 2 2 4 4 3 2 2" xfId="6039"/>
    <cellStyle name="40% - Accent1 2 2 2 4 4 3 3" xfId="6040"/>
    <cellStyle name="40% - Accent1 2 2 2 4 4 4" xfId="6041"/>
    <cellStyle name="40% - Accent1 2 2 2 4 4 4 2" xfId="6042"/>
    <cellStyle name="40% - Accent1 2 2 2 4 4 5" xfId="6043"/>
    <cellStyle name="40% - Accent1 2 2 2 4 4 5 2" xfId="6044"/>
    <cellStyle name="40% - Accent1 2 2 2 4 4 6" xfId="6045"/>
    <cellStyle name="40% - Accent1 2 2 2 4 4 6 2" xfId="6046"/>
    <cellStyle name="40% - Accent1 2 2 2 4 4 7" xfId="6047"/>
    <cellStyle name="40% - Accent1 2 2 2 4 4 7 2" xfId="6048"/>
    <cellStyle name="40% - Accent1 2 2 2 4 4 8" xfId="6049"/>
    <cellStyle name="40% - Accent1 2 2 2 4 5" xfId="1548"/>
    <cellStyle name="40% - Accent1 2 2 2 4 5 2" xfId="6050"/>
    <cellStyle name="40% - Accent1 2 2 2 4 5 2 2" xfId="6051"/>
    <cellStyle name="40% - Accent1 2 2 2 4 5 2 2 2" xfId="6052"/>
    <cellStyle name="40% - Accent1 2 2 2 4 5 2 3" xfId="6053"/>
    <cellStyle name="40% - Accent1 2 2 2 4 5 3" xfId="6054"/>
    <cellStyle name="40% - Accent1 2 2 2 4 5 3 2" xfId="6055"/>
    <cellStyle name="40% - Accent1 2 2 2 4 5 4" xfId="6056"/>
    <cellStyle name="40% - Accent1 2 2 2 4 5 4 2" xfId="6057"/>
    <cellStyle name="40% - Accent1 2 2 2 4 5 5" xfId="6058"/>
    <cellStyle name="40% - Accent1 2 2 2 4 5 5 2" xfId="6059"/>
    <cellStyle name="40% - Accent1 2 2 2 4 5 6" xfId="6060"/>
    <cellStyle name="40% - Accent1 2 2 2 4 5 6 2" xfId="6061"/>
    <cellStyle name="40% - Accent1 2 2 2 4 5 7" xfId="6062"/>
    <cellStyle name="40% - Accent1 2 2 2 4 6" xfId="1549"/>
    <cellStyle name="40% - Accent1 2 2 2 4 6 2" xfId="6063"/>
    <cellStyle name="40% - Accent1 2 2 2 4 6 2 2" xfId="6064"/>
    <cellStyle name="40% - Accent1 2 2 2 4 6 2 2 2" xfId="6065"/>
    <cellStyle name="40% - Accent1 2 2 2 4 6 2 3" xfId="6066"/>
    <cellStyle name="40% - Accent1 2 2 2 4 6 3" xfId="6067"/>
    <cellStyle name="40% - Accent1 2 2 2 4 6 3 2" xfId="6068"/>
    <cellStyle name="40% - Accent1 2 2 2 4 6 4" xfId="6069"/>
    <cellStyle name="40% - Accent1 2 2 2 4 6 4 2" xfId="6070"/>
    <cellStyle name="40% - Accent1 2 2 2 4 6 5" xfId="6071"/>
    <cellStyle name="40% - Accent1 2 2 2 4 6 5 2" xfId="6072"/>
    <cellStyle name="40% - Accent1 2 2 2 4 6 6" xfId="6073"/>
    <cellStyle name="40% - Accent1 2 2 2 4 6 6 2" xfId="6074"/>
    <cellStyle name="40% - Accent1 2 2 2 4 6 7" xfId="6075"/>
    <cellStyle name="40% - Accent1 2 2 2 4 7" xfId="1550"/>
    <cellStyle name="40% - Accent1 2 2 2 4 7 2" xfId="6076"/>
    <cellStyle name="40% - Accent1 2 2 2 4 7 2 2" xfId="6077"/>
    <cellStyle name="40% - Accent1 2 2 2 4 7 2 2 2" xfId="6078"/>
    <cellStyle name="40% - Accent1 2 2 2 4 7 2 3" xfId="6079"/>
    <cellStyle name="40% - Accent1 2 2 2 4 7 3" xfId="6080"/>
    <cellStyle name="40% - Accent1 2 2 2 4 7 3 2" xfId="6081"/>
    <cellStyle name="40% - Accent1 2 2 2 4 7 4" xfId="6082"/>
    <cellStyle name="40% - Accent1 2 2 2 4 7 4 2" xfId="6083"/>
    <cellStyle name="40% - Accent1 2 2 2 4 7 5" xfId="6084"/>
    <cellStyle name="40% - Accent1 2 2 2 4 7 5 2" xfId="6085"/>
    <cellStyle name="40% - Accent1 2 2 2 4 7 6" xfId="6086"/>
    <cellStyle name="40% - Accent1 2 2 2 4 7 6 2" xfId="6087"/>
    <cellStyle name="40% - Accent1 2 2 2 4 7 7" xfId="6088"/>
    <cellStyle name="40% - Accent1 2 2 2 4 8" xfId="6089"/>
    <cellStyle name="40% - Accent1 2 2 2 4 8 2" xfId="6090"/>
    <cellStyle name="40% - Accent1 2 2 2 4 8 2 2" xfId="6091"/>
    <cellStyle name="40% - Accent1 2 2 2 4 8 3" xfId="6092"/>
    <cellStyle name="40% - Accent1 2 2 2 4 9" xfId="6093"/>
    <cellStyle name="40% - Accent1 2 2 2 4 9 2" xfId="6094"/>
    <cellStyle name="40% - Accent1 2 2 2 5" xfId="217"/>
    <cellStyle name="40% - Accent1 2 2 3" xfId="218"/>
    <cellStyle name="40% - Accent1 2 2 3 2" xfId="219"/>
    <cellStyle name="40% - Accent1 2 2 3 2 2" xfId="220"/>
    <cellStyle name="40% - Accent1 2 2 3 3" xfId="221"/>
    <cellStyle name="40% - Accent1 2 2 4" xfId="222"/>
    <cellStyle name="40% - Accent1 2 2 4 2" xfId="223"/>
    <cellStyle name="40% - Accent1 2 2 5" xfId="224"/>
    <cellStyle name="40% - Accent1 2 2 5 10" xfId="6095"/>
    <cellStyle name="40% - Accent1 2 2 5 10 2" xfId="6096"/>
    <cellStyle name="40% - Accent1 2 2 5 11" xfId="6097"/>
    <cellStyle name="40% - Accent1 2 2 5 11 2" xfId="6098"/>
    <cellStyle name="40% - Accent1 2 2 5 12" xfId="6099"/>
    <cellStyle name="40% - Accent1 2 2 5 12 2" xfId="6100"/>
    <cellStyle name="40% - Accent1 2 2 5 13" xfId="6101"/>
    <cellStyle name="40% - Accent1 2 2 5 2" xfId="225"/>
    <cellStyle name="40% - Accent1 2 2 5 2 2" xfId="1551"/>
    <cellStyle name="40% - Accent1 2 2 5 2 2 2" xfId="6102"/>
    <cellStyle name="40% - Accent1 2 2 5 2 2 2 2" xfId="6103"/>
    <cellStyle name="40% - Accent1 2 2 5 2 2 2 2 2" xfId="6104"/>
    <cellStyle name="40% - Accent1 2 2 5 2 2 2 3" xfId="6105"/>
    <cellStyle name="40% - Accent1 2 2 5 2 2 3" xfId="6106"/>
    <cellStyle name="40% - Accent1 2 2 5 2 2 3 2" xfId="6107"/>
    <cellStyle name="40% - Accent1 2 2 5 2 2 4" xfId="6108"/>
    <cellStyle name="40% - Accent1 2 2 5 2 2 4 2" xfId="6109"/>
    <cellStyle name="40% - Accent1 2 2 5 2 2 5" xfId="6110"/>
    <cellStyle name="40% - Accent1 2 2 5 2 2 5 2" xfId="6111"/>
    <cellStyle name="40% - Accent1 2 2 5 2 2 6" xfId="6112"/>
    <cellStyle name="40% - Accent1 2 2 5 2 2 6 2" xfId="6113"/>
    <cellStyle name="40% - Accent1 2 2 5 2 2 7" xfId="6114"/>
    <cellStyle name="40% - Accent1 2 2 5 2 3" xfId="6115"/>
    <cellStyle name="40% - Accent1 2 2 5 2 3 2" xfId="6116"/>
    <cellStyle name="40% - Accent1 2 2 5 2 3 2 2" xfId="6117"/>
    <cellStyle name="40% - Accent1 2 2 5 2 3 3" xfId="6118"/>
    <cellStyle name="40% - Accent1 2 2 5 2 4" xfId="6119"/>
    <cellStyle name="40% - Accent1 2 2 5 2 4 2" xfId="6120"/>
    <cellStyle name="40% - Accent1 2 2 5 2 5" xfId="6121"/>
    <cellStyle name="40% - Accent1 2 2 5 2 5 2" xfId="6122"/>
    <cellStyle name="40% - Accent1 2 2 5 2 6" xfId="6123"/>
    <cellStyle name="40% - Accent1 2 2 5 2 6 2" xfId="6124"/>
    <cellStyle name="40% - Accent1 2 2 5 2 7" xfId="6125"/>
    <cellStyle name="40% - Accent1 2 2 5 2 7 2" xfId="6126"/>
    <cellStyle name="40% - Accent1 2 2 5 2 8" xfId="6127"/>
    <cellStyle name="40% - Accent1 2 2 5 3" xfId="226"/>
    <cellStyle name="40% - Accent1 2 2 5 3 2" xfId="1552"/>
    <cellStyle name="40% - Accent1 2 2 5 3 2 2" xfId="6128"/>
    <cellStyle name="40% - Accent1 2 2 5 3 2 2 2" xfId="6129"/>
    <cellStyle name="40% - Accent1 2 2 5 3 2 2 2 2" xfId="6130"/>
    <cellStyle name="40% - Accent1 2 2 5 3 2 2 3" xfId="6131"/>
    <cellStyle name="40% - Accent1 2 2 5 3 2 3" xfId="6132"/>
    <cellStyle name="40% - Accent1 2 2 5 3 2 3 2" xfId="6133"/>
    <cellStyle name="40% - Accent1 2 2 5 3 2 4" xfId="6134"/>
    <cellStyle name="40% - Accent1 2 2 5 3 2 4 2" xfId="6135"/>
    <cellStyle name="40% - Accent1 2 2 5 3 2 5" xfId="6136"/>
    <cellStyle name="40% - Accent1 2 2 5 3 2 5 2" xfId="6137"/>
    <cellStyle name="40% - Accent1 2 2 5 3 2 6" xfId="6138"/>
    <cellStyle name="40% - Accent1 2 2 5 3 2 6 2" xfId="6139"/>
    <cellStyle name="40% - Accent1 2 2 5 3 2 7" xfId="6140"/>
    <cellStyle name="40% - Accent1 2 2 5 3 3" xfId="6141"/>
    <cellStyle name="40% - Accent1 2 2 5 3 3 2" xfId="6142"/>
    <cellStyle name="40% - Accent1 2 2 5 3 3 2 2" xfId="6143"/>
    <cellStyle name="40% - Accent1 2 2 5 3 3 3" xfId="6144"/>
    <cellStyle name="40% - Accent1 2 2 5 3 4" xfId="6145"/>
    <cellStyle name="40% - Accent1 2 2 5 3 4 2" xfId="6146"/>
    <cellStyle name="40% - Accent1 2 2 5 3 5" xfId="6147"/>
    <cellStyle name="40% - Accent1 2 2 5 3 5 2" xfId="6148"/>
    <cellStyle name="40% - Accent1 2 2 5 3 6" xfId="6149"/>
    <cellStyle name="40% - Accent1 2 2 5 3 6 2" xfId="6150"/>
    <cellStyle name="40% - Accent1 2 2 5 3 7" xfId="6151"/>
    <cellStyle name="40% - Accent1 2 2 5 3 7 2" xfId="6152"/>
    <cellStyle name="40% - Accent1 2 2 5 3 8" xfId="6153"/>
    <cellStyle name="40% - Accent1 2 2 5 4" xfId="227"/>
    <cellStyle name="40% - Accent1 2 2 5 4 2" xfId="1553"/>
    <cellStyle name="40% - Accent1 2 2 5 4 2 2" xfId="6154"/>
    <cellStyle name="40% - Accent1 2 2 5 4 2 2 2" xfId="6155"/>
    <cellStyle name="40% - Accent1 2 2 5 4 2 2 2 2" xfId="6156"/>
    <cellStyle name="40% - Accent1 2 2 5 4 2 2 3" xfId="6157"/>
    <cellStyle name="40% - Accent1 2 2 5 4 2 3" xfId="6158"/>
    <cellStyle name="40% - Accent1 2 2 5 4 2 3 2" xfId="6159"/>
    <cellStyle name="40% - Accent1 2 2 5 4 2 4" xfId="6160"/>
    <cellStyle name="40% - Accent1 2 2 5 4 2 4 2" xfId="6161"/>
    <cellStyle name="40% - Accent1 2 2 5 4 2 5" xfId="6162"/>
    <cellStyle name="40% - Accent1 2 2 5 4 2 5 2" xfId="6163"/>
    <cellStyle name="40% - Accent1 2 2 5 4 2 6" xfId="6164"/>
    <cellStyle name="40% - Accent1 2 2 5 4 2 6 2" xfId="6165"/>
    <cellStyle name="40% - Accent1 2 2 5 4 2 7" xfId="6166"/>
    <cellStyle name="40% - Accent1 2 2 5 4 3" xfId="6167"/>
    <cellStyle name="40% - Accent1 2 2 5 4 3 2" xfId="6168"/>
    <cellStyle name="40% - Accent1 2 2 5 4 3 2 2" xfId="6169"/>
    <cellStyle name="40% - Accent1 2 2 5 4 3 3" xfId="6170"/>
    <cellStyle name="40% - Accent1 2 2 5 4 4" xfId="6171"/>
    <cellStyle name="40% - Accent1 2 2 5 4 4 2" xfId="6172"/>
    <cellStyle name="40% - Accent1 2 2 5 4 5" xfId="6173"/>
    <cellStyle name="40% - Accent1 2 2 5 4 5 2" xfId="6174"/>
    <cellStyle name="40% - Accent1 2 2 5 4 6" xfId="6175"/>
    <cellStyle name="40% - Accent1 2 2 5 4 6 2" xfId="6176"/>
    <cellStyle name="40% - Accent1 2 2 5 4 7" xfId="6177"/>
    <cellStyle name="40% - Accent1 2 2 5 4 7 2" xfId="6178"/>
    <cellStyle name="40% - Accent1 2 2 5 4 8" xfId="6179"/>
    <cellStyle name="40% - Accent1 2 2 5 5" xfId="1554"/>
    <cellStyle name="40% - Accent1 2 2 5 5 2" xfId="6180"/>
    <cellStyle name="40% - Accent1 2 2 5 5 2 2" xfId="6181"/>
    <cellStyle name="40% - Accent1 2 2 5 5 2 2 2" xfId="6182"/>
    <cellStyle name="40% - Accent1 2 2 5 5 2 3" xfId="6183"/>
    <cellStyle name="40% - Accent1 2 2 5 5 3" xfId="6184"/>
    <cellStyle name="40% - Accent1 2 2 5 5 3 2" xfId="6185"/>
    <cellStyle name="40% - Accent1 2 2 5 5 4" xfId="6186"/>
    <cellStyle name="40% - Accent1 2 2 5 5 4 2" xfId="6187"/>
    <cellStyle name="40% - Accent1 2 2 5 5 5" xfId="6188"/>
    <cellStyle name="40% - Accent1 2 2 5 5 5 2" xfId="6189"/>
    <cellStyle name="40% - Accent1 2 2 5 5 6" xfId="6190"/>
    <cellStyle name="40% - Accent1 2 2 5 5 6 2" xfId="6191"/>
    <cellStyle name="40% - Accent1 2 2 5 5 7" xfId="6192"/>
    <cellStyle name="40% - Accent1 2 2 5 6" xfId="1555"/>
    <cellStyle name="40% - Accent1 2 2 5 6 2" xfId="6193"/>
    <cellStyle name="40% - Accent1 2 2 5 6 2 2" xfId="6194"/>
    <cellStyle name="40% - Accent1 2 2 5 6 2 2 2" xfId="6195"/>
    <cellStyle name="40% - Accent1 2 2 5 6 2 3" xfId="6196"/>
    <cellStyle name="40% - Accent1 2 2 5 6 3" xfId="6197"/>
    <cellStyle name="40% - Accent1 2 2 5 6 3 2" xfId="6198"/>
    <cellStyle name="40% - Accent1 2 2 5 6 4" xfId="6199"/>
    <cellStyle name="40% - Accent1 2 2 5 6 4 2" xfId="6200"/>
    <cellStyle name="40% - Accent1 2 2 5 6 5" xfId="6201"/>
    <cellStyle name="40% - Accent1 2 2 5 6 5 2" xfId="6202"/>
    <cellStyle name="40% - Accent1 2 2 5 6 6" xfId="6203"/>
    <cellStyle name="40% - Accent1 2 2 5 6 6 2" xfId="6204"/>
    <cellStyle name="40% - Accent1 2 2 5 6 7" xfId="6205"/>
    <cellStyle name="40% - Accent1 2 2 5 7" xfId="1556"/>
    <cellStyle name="40% - Accent1 2 2 5 7 2" xfId="6206"/>
    <cellStyle name="40% - Accent1 2 2 5 7 2 2" xfId="6207"/>
    <cellStyle name="40% - Accent1 2 2 5 7 2 2 2" xfId="6208"/>
    <cellStyle name="40% - Accent1 2 2 5 7 2 3" xfId="6209"/>
    <cellStyle name="40% - Accent1 2 2 5 7 3" xfId="6210"/>
    <cellStyle name="40% - Accent1 2 2 5 7 3 2" xfId="6211"/>
    <cellStyle name="40% - Accent1 2 2 5 7 4" xfId="6212"/>
    <cellStyle name="40% - Accent1 2 2 5 7 4 2" xfId="6213"/>
    <cellStyle name="40% - Accent1 2 2 5 7 5" xfId="6214"/>
    <cellStyle name="40% - Accent1 2 2 5 7 5 2" xfId="6215"/>
    <cellStyle name="40% - Accent1 2 2 5 7 6" xfId="6216"/>
    <cellStyle name="40% - Accent1 2 2 5 7 6 2" xfId="6217"/>
    <cellStyle name="40% - Accent1 2 2 5 7 7" xfId="6218"/>
    <cellStyle name="40% - Accent1 2 2 5 8" xfId="6219"/>
    <cellStyle name="40% - Accent1 2 2 5 8 2" xfId="6220"/>
    <cellStyle name="40% - Accent1 2 2 5 8 2 2" xfId="6221"/>
    <cellStyle name="40% - Accent1 2 2 5 8 3" xfId="6222"/>
    <cellStyle name="40% - Accent1 2 2 5 9" xfId="6223"/>
    <cellStyle name="40% - Accent1 2 2 5 9 2" xfId="6224"/>
    <cellStyle name="40% - Accent1 2 2 6" xfId="228"/>
    <cellStyle name="40% - Accent1 2 2 6 10" xfId="6225"/>
    <cellStyle name="40% - Accent1 2 2 6 10 2" xfId="6226"/>
    <cellStyle name="40% - Accent1 2 2 6 11" xfId="6227"/>
    <cellStyle name="40% - Accent1 2 2 6 11 2" xfId="6228"/>
    <cellStyle name="40% - Accent1 2 2 6 12" xfId="6229"/>
    <cellStyle name="40% - Accent1 2 2 6 12 2" xfId="6230"/>
    <cellStyle name="40% - Accent1 2 2 6 13" xfId="6231"/>
    <cellStyle name="40% - Accent1 2 2 6 2" xfId="229"/>
    <cellStyle name="40% - Accent1 2 2 6 2 2" xfId="1557"/>
    <cellStyle name="40% - Accent1 2 2 6 2 2 2" xfId="6232"/>
    <cellStyle name="40% - Accent1 2 2 6 2 2 2 2" xfId="6233"/>
    <cellStyle name="40% - Accent1 2 2 6 2 2 2 2 2" xfId="6234"/>
    <cellStyle name="40% - Accent1 2 2 6 2 2 2 3" xfId="6235"/>
    <cellStyle name="40% - Accent1 2 2 6 2 2 3" xfId="6236"/>
    <cellStyle name="40% - Accent1 2 2 6 2 2 3 2" xfId="6237"/>
    <cellStyle name="40% - Accent1 2 2 6 2 2 4" xfId="6238"/>
    <cellStyle name="40% - Accent1 2 2 6 2 2 4 2" xfId="6239"/>
    <cellStyle name="40% - Accent1 2 2 6 2 2 5" xfId="6240"/>
    <cellStyle name="40% - Accent1 2 2 6 2 2 5 2" xfId="6241"/>
    <cellStyle name="40% - Accent1 2 2 6 2 2 6" xfId="6242"/>
    <cellStyle name="40% - Accent1 2 2 6 2 2 6 2" xfId="6243"/>
    <cellStyle name="40% - Accent1 2 2 6 2 2 7" xfId="6244"/>
    <cellStyle name="40% - Accent1 2 2 6 2 3" xfId="6245"/>
    <cellStyle name="40% - Accent1 2 2 6 2 3 2" xfId="6246"/>
    <cellStyle name="40% - Accent1 2 2 6 2 3 2 2" xfId="6247"/>
    <cellStyle name="40% - Accent1 2 2 6 2 3 3" xfId="6248"/>
    <cellStyle name="40% - Accent1 2 2 6 2 4" xfId="6249"/>
    <cellStyle name="40% - Accent1 2 2 6 2 4 2" xfId="6250"/>
    <cellStyle name="40% - Accent1 2 2 6 2 5" xfId="6251"/>
    <cellStyle name="40% - Accent1 2 2 6 2 5 2" xfId="6252"/>
    <cellStyle name="40% - Accent1 2 2 6 2 6" xfId="6253"/>
    <cellStyle name="40% - Accent1 2 2 6 2 6 2" xfId="6254"/>
    <cellStyle name="40% - Accent1 2 2 6 2 7" xfId="6255"/>
    <cellStyle name="40% - Accent1 2 2 6 2 7 2" xfId="6256"/>
    <cellStyle name="40% - Accent1 2 2 6 2 8" xfId="6257"/>
    <cellStyle name="40% - Accent1 2 2 6 3" xfId="230"/>
    <cellStyle name="40% - Accent1 2 2 6 3 2" xfId="1558"/>
    <cellStyle name="40% - Accent1 2 2 6 3 2 2" xfId="6258"/>
    <cellStyle name="40% - Accent1 2 2 6 3 2 2 2" xfId="6259"/>
    <cellStyle name="40% - Accent1 2 2 6 3 2 2 2 2" xfId="6260"/>
    <cellStyle name="40% - Accent1 2 2 6 3 2 2 3" xfId="6261"/>
    <cellStyle name="40% - Accent1 2 2 6 3 2 3" xfId="6262"/>
    <cellStyle name="40% - Accent1 2 2 6 3 2 3 2" xfId="6263"/>
    <cellStyle name="40% - Accent1 2 2 6 3 2 4" xfId="6264"/>
    <cellStyle name="40% - Accent1 2 2 6 3 2 4 2" xfId="6265"/>
    <cellStyle name="40% - Accent1 2 2 6 3 2 5" xfId="6266"/>
    <cellStyle name="40% - Accent1 2 2 6 3 2 5 2" xfId="6267"/>
    <cellStyle name="40% - Accent1 2 2 6 3 2 6" xfId="6268"/>
    <cellStyle name="40% - Accent1 2 2 6 3 2 6 2" xfId="6269"/>
    <cellStyle name="40% - Accent1 2 2 6 3 2 7" xfId="6270"/>
    <cellStyle name="40% - Accent1 2 2 6 3 3" xfId="6271"/>
    <cellStyle name="40% - Accent1 2 2 6 3 3 2" xfId="6272"/>
    <cellStyle name="40% - Accent1 2 2 6 3 3 2 2" xfId="6273"/>
    <cellStyle name="40% - Accent1 2 2 6 3 3 3" xfId="6274"/>
    <cellStyle name="40% - Accent1 2 2 6 3 4" xfId="6275"/>
    <cellStyle name="40% - Accent1 2 2 6 3 4 2" xfId="6276"/>
    <cellStyle name="40% - Accent1 2 2 6 3 5" xfId="6277"/>
    <cellStyle name="40% - Accent1 2 2 6 3 5 2" xfId="6278"/>
    <cellStyle name="40% - Accent1 2 2 6 3 6" xfId="6279"/>
    <cellStyle name="40% - Accent1 2 2 6 3 6 2" xfId="6280"/>
    <cellStyle name="40% - Accent1 2 2 6 3 7" xfId="6281"/>
    <cellStyle name="40% - Accent1 2 2 6 3 7 2" xfId="6282"/>
    <cellStyle name="40% - Accent1 2 2 6 3 8" xfId="6283"/>
    <cellStyle name="40% - Accent1 2 2 6 4" xfId="231"/>
    <cellStyle name="40% - Accent1 2 2 6 4 2" xfId="1559"/>
    <cellStyle name="40% - Accent1 2 2 6 4 2 2" xfId="6284"/>
    <cellStyle name="40% - Accent1 2 2 6 4 2 2 2" xfId="6285"/>
    <cellStyle name="40% - Accent1 2 2 6 4 2 2 2 2" xfId="6286"/>
    <cellStyle name="40% - Accent1 2 2 6 4 2 2 3" xfId="6287"/>
    <cellStyle name="40% - Accent1 2 2 6 4 2 3" xfId="6288"/>
    <cellStyle name="40% - Accent1 2 2 6 4 2 3 2" xfId="6289"/>
    <cellStyle name="40% - Accent1 2 2 6 4 2 4" xfId="6290"/>
    <cellStyle name="40% - Accent1 2 2 6 4 2 4 2" xfId="6291"/>
    <cellStyle name="40% - Accent1 2 2 6 4 2 5" xfId="6292"/>
    <cellStyle name="40% - Accent1 2 2 6 4 2 5 2" xfId="6293"/>
    <cellStyle name="40% - Accent1 2 2 6 4 2 6" xfId="6294"/>
    <cellStyle name="40% - Accent1 2 2 6 4 2 6 2" xfId="6295"/>
    <cellStyle name="40% - Accent1 2 2 6 4 2 7" xfId="6296"/>
    <cellStyle name="40% - Accent1 2 2 6 4 3" xfId="6297"/>
    <cellStyle name="40% - Accent1 2 2 6 4 3 2" xfId="6298"/>
    <cellStyle name="40% - Accent1 2 2 6 4 3 2 2" xfId="6299"/>
    <cellStyle name="40% - Accent1 2 2 6 4 3 3" xfId="6300"/>
    <cellStyle name="40% - Accent1 2 2 6 4 4" xfId="6301"/>
    <cellStyle name="40% - Accent1 2 2 6 4 4 2" xfId="6302"/>
    <cellStyle name="40% - Accent1 2 2 6 4 5" xfId="6303"/>
    <cellStyle name="40% - Accent1 2 2 6 4 5 2" xfId="6304"/>
    <cellStyle name="40% - Accent1 2 2 6 4 6" xfId="6305"/>
    <cellStyle name="40% - Accent1 2 2 6 4 6 2" xfId="6306"/>
    <cellStyle name="40% - Accent1 2 2 6 4 7" xfId="6307"/>
    <cellStyle name="40% - Accent1 2 2 6 4 7 2" xfId="6308"/>
    <cellStyle name="40% - Accent1 2 2 6 4 8" xfId="6309"/>
    <cellStyle name="40% - Accent1 2 2 6 5" xfId="1560"/>
    <cellStyle name="40% - Accent1 2 2 6 5 2" xfId="6310"/>
    <cellStyle name="40% - Accent1 2 2 6 5 2 2" xfId="6311"/>
    <cellStyle name="40% - Accent1 2 2 6 5 2 2 2" xfId="6312"/>
    <cellStyle name="40% - Accent1 2 2 6 5 2 3" xfId="6313"/>
    <cellStyle name="40% - Accent1 2 2 6 5 3" xfId="6314"/>
    <cellStyle name="40% - Accent1 2 2 6 5 3 2" xfId="6315"/>
    <cellStyle name="40% - Accent1 2 2 6 5 4" xfId="6316"/>
    <cellStyle name="40% - Accent1 2 2 6 5 4 2" xfId="6317"/>
    <cellStyle name="40% - Accent1 2 2 6 5 5" xfId="6318"/>
    <cellStyle name="40% - Accent1 2 2 6 5 5 2" xfId="6319"/>
    <cellStyle name="40% - Accent1 2 2 6 5 6" xfId="6320"/>
    <cellStyle name="40% - Accent1 2 2 6 5 6 2" xfId="6321"/>
    <cellStyle name="40% - Accent1 2 2 6 5 7" xfId="6322"/>
    <cellStyle name="40% - Accent1 2 2 6 6" xfId="1561"/>
    <cellStyle name="40% - Accent1 2 2 6 6 2" xfId="6323"/>
    <cellStyle name="40% - Accent1 2 2 6 6 2 2" xfId="6324"/>
    <cellStyle name="40% - Accent1 2 2 6 6 2 2 2" xfId="6325"/>
    <cellStyle name="40% - Accent1 2 2 6 6 2 3" xfId="6326"/>
    <cellStyle name="40% - Accent1 2 2 6 6 3" xfId="6327"/>
    <cellStyle name="40% - Accent1 2 2 6 6 3 2" xfId="6328"/>
    <cellStyle name="40% - Accent1 2 2 6 6 4" xfId="6329"/>
    <cellStyle name="40% - Accent1 2 2 6 6 4 2" xfId="6330"/>
    <cellStyle name="40% - Accent1 2 2 6 6 5" xfId="6331"/>
    <cellStyle name="40% - Accent1 2 2 6 6 5 2" xfId="6332"/>
    <cellStyle name="40% - Accent1 2 2 6 6 6" xfId="6333"/>
    <cellStyle name="40% - Accent1 2 2 6 6 6 2" xfId="6334"/>
    <cellStyle name="40% - Accent1 2 2 6 6 7" xfId="6335"/>
    <cellStyle name="40% - Accent1 2 2 6 7" xfId="1562"/>
    <cellStyle name="40% - Accent1 2 2 6 7 2" xfId="6336"/>
    <cellStyle name="40% - Accent1 2 2 6 7 2 2" xfId="6337"/>
    <cellStyle name="40% - Accent1 2 2 6 7 2 2 2" xfId="6338"/>
    <cellStyle name="40% - Accent1 2 2 6 7 2 3" xfId="6339"/>
    <cellStyle name="40% - Accent1 2 2 6 7 3" xfId="6340"/>
    <cellStyle name="40% - Accent1 2 2 6 7 3 2" xfId="6341"/>
    <cellStyle name="40% - Accent1 2 2 6 7 4" xfId="6342"/>
    <cellStyle name="40% - Accent1 2 2 6 7 4 2" xfId="6343"/>
    <cellStyle name="40% - Accent1 2 2 6 7 5" xfId="6344"/>
    <cellStyle name="40% - Accent1 2 2 6 7 5 2" xfId="6345"/>
    <cellStyle name="40% - Accent1 2 2 6 7 6" xfId="6346"/>
    <cellStyle name="40% - Accent1 2 2 6 7 6 2" xfId="6347"/>
    <cellStyle name="40% - Accent1 2 2 6 7 7" xfId="6348"/>
    <cellStyle name="40% - Accent1 2 2 6 8" xfId="6349"/>
    <cellStyle name="40% - Accent1 2 2 6 8 2" xfId="6350"/>
    <cellStyle name="40% - Accent1 2 2 6 8 2 2" xfId="6351"/>
    <cellStyle name="40% - Accent1 2 2 6 8 3" xfId="6352"/>
    <cellStyle name="40% - Accent1 2 2 6 9" xfId="6353"/>
    <cellStyle name="40% - Accent1 2 2 6 9 2" xfId="6354"/>
    <cellStyle name="40% - Accent1 2 2 7" xfId="232"/>
    <cellStyle name="40% - Accent1 2 2 7 2" xfId="1563"/>
    <cellStyle name="40% - Accent1 2 2 7 2 2" xfId="6355"/>
    <cellStyle name="40% - Accent1 2 2 7 2 2 2" xfId="6356"/>
    <cellStyle name="40% - Accent1 2 2 7 2 2 2 2" xfId="6357"/>
    <cellStyle name="40% - Accent1 2 2 7 2 2 3" xfId="6358"/>
    <cellStyle name="40% - Accent1 2 2 7 2 3" xfId="6359"/>
    <cellStyle name="40% - Accent1 2 2 7 2 3 2" xfId="6360"/>
    <cellStyle name="40% - Accent1 2 2 7 2 4" xfId="6361"/>
    <cellStyle name="40% - Accent1 2 2 7 2 4 2" xfId="6362"/>
    <cellStyle name="40% - Accent1 2 2 7 2 5" xfId="6363"/>
    <cellStyle name="40% - Accent1 2 2 7 2 5 2" xfId="6364"/>
    <cellStyle name="40% - Accent1 2 2 7 2 6" xfId="6365"/>
    <cellStyle name="40% - Accent1 2 2 7 2 6 2" xfId="6366"/>
    <cellStyle name="40% - Accent1 2 2 7 2 7" xfId="6367"/>
    <cellStyle name="40% - Accent1 2 2 7 3" xfId="6368"/>
    <cellStyle name="40% - Accent1 2 2 7 3 2" xfId="6369"/>
    <cellStyle name="40% - Accent1 2 2 7 3 2 2" xfId="6370"/>
    <cellStyle name="40% - Accent1 2 2 7 3 3" xfId="6371"/>
    <cellStyle name="40% - Accent1 2 2 7 4" xfId="6372"/>
    <cellStyle name="40% - Accent1 2 2 7 4 2" xfId="6373"/>
    <cellStyle name="40% - Accent1 2 2 7 5" xfId="6374"/>
    <cellStyle name="40% - Accent1 2 2 7 5 2" xfId="6375"/>
    <cellStyle name="40% - Accent1 2 2 7 6" xfId="6376"/>
    <cellStyle name="40% - Accent1 2 2 7 6 2" xfId="6377"/>
    <cellStyle name="40% - Accent1 2 2 7 7" xfId="6378"/>
    <cellStyle name="40% - Accent1 2 2 7 7 2" xfId="6379"/>
    <cellStyle name="40% - Accent1 2 2 7 8" xfId="6380"/>
    <cellStyle name="40% - Accent1 2 2 8" xfId="233"/>
    <cellStyle name="40% - Accent1 2 2 8 2" xfId="1564"/>
    <cellStyle name="40% - Accent1 2 2 8 2 2" xfId="6381"/>
    <cellStyle name="40% - Accent1 2 2 8 2 2 2" xfId="6382"/>
    <cellStyle name="40% - Accent1 2 2 8 2 2 2 2" xfId="6383"/>
    <cellStyle name="40% - Accent1 2 2 8 2 2 3" xfId="6384"/>
    <cellStyle name="40% - Accent1 2 2 8 2 3" xfId="6385"/>
    <cellStyle name="40% - Accent1 2 2 8 2 3 2" xfId="6386"/>
    <cellStyle name="40% - Accent1 2 2 8 2 4" xfId="6387"/>
    <cellStyle name="40% - Accent1 2 2 8 2 4 2" xfId="6388"/>
    <cellStyle name="40% - Accent1 2 2 8 2 5" xfId="6389"/>
    <cellStyle name="40% - Accent1 2 2 8 2 5 2" xfId="6390"/>
    <cellStyle name="40% - Accent1 2 2 8 2 6" xfId="6391"/>
    <cellStyle name="40% - Accent1 2 2 8 2 6 2" xfId="6392"/>
    <cellStyle name="40% - Accent1 2 2 8 2 7" xfId="6393"/>
    <cellStyle name="40% - Accent1 2 2 8 3" xfId="6394"/>
    <cellStyle name="40% - Accent1 2 2 8 3 2" xfId="6395"/>
    <cellStyle name="40% - Accent1 2 2 8 3 2 2" xfId="6396"/>
    <cellStyle name="40% - Accent1 2 2 8 3 3" xfId="6397"/>
    <cellStyle name="40% - Accent1 2 2 8 4" xfId="6398"/>
    <cellStyle name="40% - Accent1 2 2 8 4 2" xfId="6399"/>
    <cellStyle name="40% - Accent1 2 2 8 5" xfId="6400"/>
    <cellStyle name="40% - Accent1 2 2 8 5 2" xfId="6401"/>
    <cellStyle name="40% - Accent1 2 2 8 6" xfId="6402"/>
    <cellStyle name="40% - Accent1 2 2 8 6 2" xfId="6403"/>
    <cellStyle name="40% - Accent1 2 2 8 7" xfId="6404"/>
    <cellStyle name="40% - Accent1 2 2 8 7 2" xfId="6405"/>
    <cellStyle name="40% - Accent1 2 2 8 8" xfId="6406"/>
    <cellStyle name="40% - Accent1 2 2 9" xfId="234"/>
    <cellStyle name="40% - Accent1 2 2 9 2" xfId="1565"/>
    <cellStyle name="40% - Accent1 2 2 9 2 2" xfId="6407"/>
    <cellStyle name="40% - Accent1 2 2 9 2 2 2" xfId="6408"/>
    <cellStyle name="40% - Accent1 2 2 9 2 2 2 2" xfId="6409"/>
    <cellStyle name="40% - Accent1 2 2 9 2 2 3" xfId="6410"/>
    <cellStyle name="40% - Accent1 2 2 9 2 3" xfId="6411"/>
    <cellStyle name="40% - Accent1 2 2 9 2 3 2" xfId="6412"/>
    <cellStyle name="40% - Accent1 2 2 9 2 4" xfId="6413"/>
    <cellStyle name="40% - Accent1 2 2 9 2 4 2" xfId="6414"/>
    <cellStyle name="40% - Accent1 2 2 9 2 5" xfId="6415"/>
    <cellStyle name="40% - Accent1 2 2 9 2 5 2" xfId="6416"/>
    <cellStyle name="40% - Accent1 2 2 9 2 6" xfId="6417"/>
    <cellStyle name="40% - Accent1 2 2 9 2 6 2" xfId="6418"/>
    <cellStyle name="40% - Accent1 2 2 9 2 7" xfId="6419"/>
    <cellStyle name="40% - Accent1 2 2 9 3" xfId="6420"/>
    <cellStyle name="40% - Accent1 2 2 9 3 2" xfId="6421"/>
    <cellStyle name="40% - Accent1 2 2 9 3 2 2" xfId="6422"/>
    <cellStyle name="40% - Accent1 2 2 9 3 3" xfId="6423"/>
    <cellStyle name="40% - Accent1 2 2 9 4" xfId="6424"/>
    <cellStyle name="40% - Accent1 2 2 9 4 2" xfId="6425"/>
    <cellStyle name="40% - Accent1 2 2 9 5" xfId="6426"/>
    <cellStyle name="40% - Accent1 2 2 9 5 2" xfId="6427"/>
    <cellStyle name="40% - Accent1 2 2 9 6" xfId="6428"/>
    <cellStyle name="40% - Accent1 2 2 9 6 2" xfId="6429"/>
    <cellStyle name="40% - Accent1 2 2 9 7" xfId="6430"/>
    <cellStyle name="40% - Accent1 2 2 9 7 2" xfId="6431"/>
    <cellStyle name="40% - Accent1 2 2 9 8" xfId="6432"/>
    <cellStyle name="40% - Accent1 2 3" xfId="235"/>
    <cellStyle name="40% - Accent1 2 4" xfId="236"/>
    <cellStyle name="40% - Accent1 2 4 10" xfId="6433"/>
    <cellStyle name="40% - Accent1 2 4 10 2" xfId="6434"/>
    <cellStyle name="40% - Accent1 2 4 11" xfId="6435"/>
    <cellStyle name="40% - Accent1 2 4 11 2" xfId="6436"/>
    <cellStyle name="40% - Accent1 2 4 12" xfId="6437"/>
    <cellStyle name="40% - Accent1 2 4 12 2" xfId="6438"/>
    <cellStyle name="40% - Accent1 2 4 13" xfId="6439"/>
    <cellStyle name="40% - Accent1 2 4 2" xfId="237"/>
    <cellStyle name="40% - Accent1 2 4 2 2" xfId="1566"/>
    <cellStyle name="40% - Accent1 2 4 2 2 2" xfId="6440"/>
    <cellStyle name="40% - Accent1 2 4 2 2 2 2" xfId="6441"/>
    <cellStyle name="40% - Accent1 2 4 2 2 2 2 2" xfId="6442"/>
    <cellStyle name="40% - Accent1 2 4 2 2 2 3" xfId="6443"/>
    <cellStyle name="40% - Accent1 2 4 2 2 3" xfId="6444"/>
    <cellStyle name="40% - Accent1 2 4 2 2 3 2" xfId="6445"/>
    <cellStyle name="40% - Accent1 2 4 2 2 4" xfId="6446"/>
    <cellStyle name="40% - Accent1 2 4 2 2 4 2" xfId="6447"/>
    <cellStyle name="40% - Accent1 2 4 2 2 5" xfId="6448"/>
    <cellStyle name="40% - Accent1 2 4 2 2 5 2" xfId="6449"/>
    <cellStyle name="40% - Accent1 2 4 2 2 6" xfId="6450"/>
    <cellStyle name="40% - Accent1 2 4 2 2 6 2" xfId="6451"/>
    <cellStyle name="40% - Accent1 2 4 2 2 7" xfId="6452"/>
    <cellStyle name="40% - Accent1 2 4 2 3" xfId="6453"/>
    <cellStyle name="40% - Accent1 2 4 2 3 2" xfId="6454"/>
    <cellStyle name="40% - Accent1 2 4 2 3 2 2" xfId="6455"/>
    <cellStyle name="40% - Accent1 2 4 2 3 3" xfId="6456"/>
    <cellStyle name="40% - Accent1 2 4 2 4" xfId="6457"/>
    <cellStyle name="40% - Accent1 2 4 2 4 2" xfId="6458"/>
    <cellStyle name="40% - Accent1 2 4 2 5" xfId="6459"/>
    <cellStyle name="40% - Accent1 2 4 2 5 2" xfId="6460"/>
    <cellStyle name="40% - Accent1 2 4 2 6" xfId="6461"/>
    <cellStyle name="40% - Accent1 2 4 2 6 2" xfId="6462"/>
    <cellStyle name="40% - Accent1 2 4 2 7" xfId="6463"/>
    <cellStyle name="40% - Accent1 2 4 2 7 2" xfId="6464"/>
    <cellStyle name="40% - Accent1 2 4 2 8" xfId="6465"/>
    <cellStyle name="40% - Accent1 2 4 3" xfId="238"/>
    <cellStyle name="40% - Accent1 2 4 3 2" xfId="1567"/>
    <cellStyle name="40% - Accent1 2 4 3 2 2" xfId="6466"/>
    <cellStyle name="40% - Accent1 2 4 3 2 2 2" xfId="6467"/>
    <cellStyle name="40% - Accent1 2 4 3 2 2 2 2" xfId="6468"/>
    <cellStyle name="40% - Accent1 2 4 3 2 2 3" xfId="6469"/>
    <cellStyle name="40% - Accent1 2 4 3 2 3" xfId="6470"/>
    <cellStyle name="40% - Accent1 2 4 3 2 3 2" xfId="6471"/>
    <cellStyle name="40% - Accent1 2 4 3 2 4" xfId="6472"/>
    <cellStyle name="40% - Accent1 2 4 3 2 4 2" xfId="6473"/>
    <cellStyle name="40% - Accent1 2 4 3 2 5" xfId="6474"/>
    <cellStyle name="40% - Accent1 2 4 3 2 5 2" xfId="6475"/>
    <cellStyle name="40% - Accent1 2 4 3 2 6" xfId="6476"/>
    <cellStyle name="40% - Accent1 2 4 3 2 6 2" xfId="6477"/>
    <cellStyle name="40% - Accent1 2 4 3 2 7" xfId="6478"/>
    <cellStyle name="40% - Accent1 2 4 3 3" xfId="6479"/>
    <cellStyle name="40% - Accent1 2 4 3 3 2" xfId="6480"/>
    <cellStyle name="40% - Accent1 2 4 3 3 2 2" xfId="6481"/>
    <cellStyle name="40% - Accent1 2 4 3 3 3" xfId="6482"/>
    <cellStyle name="40% - Accent1 2 4 3 4" xfId="6483"/>
    <cellStyle name="40% - Accent1 2 4 3 4 2" xfId="6484"/>
    <cellStyle name="40% - Accent1 2 4 3 5" xfId="6485"/>
    <cellStyle name="40% - Accent1 2 4 3 5 2" xfId="6486"/>
    <cellStyle name="40% - Accent1 2 4 3 6" xfId="6487"/>
    <cellStyle name="40% - Accent1 2 4 3 6 2" xfId="6488"/>
    <cellStyle name="40% - Accent1 2 4 3 7" xfId="6489"/>
    <cellStyle name="40% - Accent1 2 4 3 7 2" xfId="6490"/>
    <cellStyle name="40% - Accent1 2 4 3 8" xfId="6491"/>
    <cellStyle name="40% - Accent1 2 4 4" xfId="239"/>
    <cellStyle name="40% - Accent1 2 4 4 2" xfId="1568"/>
    <cellStyle name="40% - Accent1 2 4 4 2 2" xfId="6492"/>
    <cellStyle name="40% - Accent1 2 4 4 2 2 2" xfId="6493"/>
    <cellStyle name="40% - Accent1 2 4 4 2 2 2 2" xfId="6494"/>
    <cellStyle name="40% - Accent1 2 4 4 2 2 3" xfId="6495"/>
    <cellStyle name="40% - Accent1 2 4 4 2 3" xfId="6496"/>
    <cellStyle name="40% - Accent1 2 4 4 2 3 2" xfId="6497"/>
    <cellStyle name="40% - Accent1 2 4 4 2 4" xfId="6498"/>
    <cellStyle name="40% - Accent1 2 4 4 2 4 2" xfId="6499"/>
    <cellStyle name="40% - Accent1 2 4 4 2 5" xfId="6500"/>
    <cellStyle name="40% - Accent1 2 4 4 2 5 2" xfId="6501"/>
    <cellStyle name="40% - Accent1 2 4 4 2 6" xfId="6502"/>
    <cellStyle name="40% - Accent1 2 4 4 2 6 2" xfId="6503"/>
    <cellStyle name="40% - Accent1 2 4 4 2 7" xfId="6504"/>
    <cellStyle name="40% - Accent1 2 4 4 3" xfId="6505"/>
    <cellStyle name="40% - Accent1 2 4 4 3 2" xfId="6506"/>
    <cellStyle name="40% - Accent1 2 4 4 3 2 2" xfId="6507"/>
    <cellStyle name="40% - Accent1 2 4 4 3 3" xfId="6508"/>
    <cellStyle name="40% - Accent1 2 4 4 4" xfId="6509"/>
    <cellStyle name="40% - Accent1 2 4 4 4 2" xfId="6510"/>
    <cellStyle name="40% - Accent1 2 4 4 5" xfId="6511"/>
    <cellStyle name="40% - Accent1 2 4 4 5 2" xfId="6512"/>
    <cellStyle name="40% - Accent1 2 4 4 6" xfId="6513"/>
    <cellStyle name="40% - Accent1 2 4 4 6 2" xfId="6514"/>
    <cellStyle name="40% - Accent1 2 4 4 7" xfId="6515"/>
    <cellStyle name="40% - Accent1 2 4 4 7 2" xfId="6516"/>
    <cellStyle name="40% - Accent1 2 4 4 8" xfId="6517"/>
    <cellStyle name="40% - Accent1 2 4 5" xfId="1569"/>
    <cellStyle name="40% - Accent1 2 4 5 2" xfId="6518"/>
    <cellStyle name="40% - Accent1 2 4 5 2 2" xfId="6519"/>
    <cellStyle name="40% - Accent1 2 4 5 2 2 2" xfId="6520"/>
    <cellStyle name="40% - Accent1 2 4 5 2 3" xfId="6521"/>
    <cellStyle name="40% - Accent1 2 4 5 3" xfId="6522"/>
    <cellStyle name="40% - Accent1 2 4 5 3 2" xfId="6523"/>
    <cellStyle name="40% - Accent1 2 4 5 4" xfId="6524"/>
    <cellStyle name="40% - Accent1 2 4 5 4 2" xfId="6525"/>
    <cellStyle name="40% - Accent1 2 4 5 5" xfId="6526"/>
    <cellStyle name="40% - Accent1 2 4 5 5 2" xfId="6527"/>
    <cellStyle name="40% - Accent1 2 4 5 6" xfId="6528"/>
    <cellStyle name="40% - Accent1 2 4 5 6 2" xfId="6529"/>
    <cellStyle name="40% - Accent1 2 4 5 7" xfId="6530"/>
    <cellStyle name="40% - Accent1 2 4 6" xfId="1570"/>
    <cellStyle name="40% - Accent1 2 4 6 2" xfId="6531"/>
    <cellStyle name="40% - Accent1 2 4 6 2 2" xfId="6532"/>
    <cellStyle name="40% - Accent1 2 4 6 2 2 2" xfId="6533"/>
    <cellStyle name="40% - Accent1 2 4 6 2 3" xfId="6534"/>
    <cellStyle name="40% - Accent1 2 4 6 3" xfId="6535"/>
    <cellStyle name="40% - Accent1 2 4 6 3 2" xfId="6536"/>
    <cellStyle name="40% - Accent1 2 4 6 4" xfId="6537"/>
    <cellStyle name="40% - Accent1 2 4 6 4 2" xfId="6538"/>
    <cellStyle name="40% - Accent1 2 4 6 5" xfId="6539"/>
    <cellStyle name="40% - Accent1 2 4 6 5 2" xfId="6540"/>
    <cellStyle name="40% - Accent1 2 4 6 6" xfId="6541"/>
    <cellStyle name="40% - Accent1 2 4 6 6 2" xfId="6542"/>
    <cellStyle name="40% - Accent1 2 4 6 7" xfId="6543"/>
    <cellStyle name="40% - Accent1 2 4 7" xfId="1571"/>
    <cellStyle name="40% - Accent1 2 4 7 2" xfId="6544"/>
    <cellStyle name="40% - Accent1 2 4 7 2 2" xfId="6545"/>
    <cellStyle name="40% - Accent1 2 4 7 2 2 2" xfId="6546"/>
    <cellStyle name="40% - Accent1 2 4 7 2 3" xfId="6547"/>
    <cellStyle name="40% - Accent1 2 4 7 3" xfId="6548"/>
    <cellStyle name="40% - Accent1 2 4 7 3 2" xfId="6549"/>
    <cellStyle name="40% - Accent1 2 4 7 4" xfId="6550"/>
    <cellStyle name="40% - Accent1 2 4 7 4 2" xfId="6551"/>
    <cellStyle name="40% - Accent1 2 4 7 5" xfId="6552"/>
    <cellStyle name="40% - Accent1 2 4 7 5 2" xfId="6553"/>
    <cellStyle name="40% - Accent1 2 4 7 6" xfId="6554"/>
    <cellStyle name="40% - Accent1 2 4 7 6 2" xfId="6555"/>
    <cellStyle name="40% - Accent1 2 4 7 7" xfId="6556"/>
    <cellStyle name="40% - Accent1 2 4 8" xfId="6557"/>
    <cellStyle name="40% - Accent1 2 4 8 2" xfId="6558"/>
    <cellStyle name="40% - Accent1 2 4 8 2 2" xfId="6559"/>
    <cellStyle name="40% - Accent1 2 4 8 3" xfId="6560"/>
    <cellStyle name="40% - Accent1 2 4 9" xfId="6561"/>
    <cellStyle name="40% - Accent1 2 4 9 2" xfId="6562"/>
    <cellStyle name="40% - Accent1 2 5" xfId="1263"/>
    <cellStyle name="40% - Accent1 3" xfId="1264"/>
    <cellStyle name="40% - Accent1 3 2" xfId="1962"/>
    <cellStyle name="40% - Accent2 2" xfId="240"/>
    <cellStyle name="40% - Accent2 2 2" xfId="241"/>
    <cellStyle name="40% - Accent2 2 2 10" xfId="1572"/>
    <cellStyle name="40% - Accent2 2 2 10 2" xfId="6563"/>
    <cellStyle name="40% - Accent2 2 2 10 2 2" xfId="6564"/>
    <cellStyle name="40% - Accent2 2 2 10 2 2 2" xfId="6565"/>
    <cellStyle name="40% - Accent2 2 2 10 2 3" xfId="6566"/>
    <cellStyle name="40% - Accent2 2 2 10 3" xfId="6567"/>
    <cellStyle name="40% - Accent2 2 2 10 3 2" xfId="6568"/>
    <cellStyle name="40% - Accent2 2 2 10 4" xfId="6569"/>
    <cellStyle name="40% - Accent2 2 2 10 4 2" xfId="6570"/>
    <cellStyle name="40% - Accent2 2 2 10 5" xfId="6571"/>
    <cellStyle name="40% - Accent2 2 2 10 5 2" xfId="6572"/>
    <cellStyle name="40% - Accent2 2 2 10 6" xfId="6573"/>
    <cellStyle name="40% - Accent2 2 2 10 6 2" xfId="6574"/>
    <cellStyle name="40% - Accent2 2 2 10 7" xfId="6575"/>
    <cellStyle name="40% - Accent2 2 2 11" xfId="1573"/>
    <cellStyle name="40% - Accent2 2 2 11 2" xfId="6576"/>
    <cellStyle name="40% - Accent2 2 2 11 2 2" xfId="6577"/>
    <cellStyle name="40% - Accent2 2 2 11 2 2 2" xfId="6578"/>
    <cellStyle name="40% - Accent2 2 2 11 2 3" xfId="6579"/>
    <cellStyle name="40% - Accent2 2 2 11 3" xfId="6580"/>
    <cellStyle name="40% - Accent2 2 2 11 3 2" xfId="6581"/>
    <cellStyle name="40% - Accent2 2 2 11 4" xfId="6582"/>
    <cellStyle name="40% - Accent2 2 2 11 4 2" xfId="6583"/>
    <cellStyle name="40% - Accent2 2 2 11 5" xfId="6584"/>
    <cellStyle name="40% - Accent2 2 2 11 5 2" xfId="6585"/>
    <cellStyle name="40% - Accent2 2 2 11 6" xfId="6586"/>
    <cellStyle name="40% - Accent2 2 2 11 6 2" xfId="6587"/>
    <cellStyle name="40% - Accent2 2 2 11 7" xfId="6588"/>
    <cellStyle name="40% - Accent2 2 2 12" xfId="1574"/>
    <cellStyle name="40% - Accent2 2 2 12 2" xfId="6589"/>
    <cellStyle name="40% - Accent2 2 2 12 2 2" xfId="6590"/>
    <cellStyle name="40% - Accent2 2 2 12 2 2 2" xfId="6591"/>
    <cellStyle name="40% - Accent2 2 2 12 2 3" xfId="6592"/>
    <cellStyle name="40% - Accent2 2 2 12 3" xfId="6593"/>
    <cellStyle name="40% - Accent2 2 2 12 3 2" xfId="6594"/>
    <cellStyle name="40% - Accent2 2 2 12 4" xfId="6595"/>
    <cellStyle name="40% - Accent2 2 2 12 4 2" xfId="6596"/>
    <cellStyle name="40% - Accent2 2 2 12 5" xfId="6597"/>
    <cellStyle name="40% - Accent2 2 2 12 5 2" xfId="6598"/>
    <cellStyle name="40% - Accent2 2 2 12 6" xfId="6599"/>
    <cellStyle name="40% - Accent2 2 2 12 6 2" xfId="6600"/>
    <cellStyle name="40% - Accent2 2 2 12 7" xfId="6601"/>
    <cellStyle name="40% - Accent2 2 2 13" xfId="6602"/>
    <cellStyle name="40% - Accent2 2 2 2" xfId="242"/>
    <cellStyle name="40% - Accent2 2 2 2 2" xfId="243"/>
    <cellStyle name="40% - Accent2 2 2 2 2 2" xfId="244"/>
    <cellStyle name="40% - Accent2 2 2 2 3" xfId="245"/>
    <cellStyle name="40% - Accent2 2 2 2 4" xfId="246"/>
    <cellStyle name="40% - Accent2 2 2 2 4 10" xfId="6603"/>
    <cellStyle name="40% - Accent2 2 2 2 4 10 2" xfId="6604"/>
    <cellStyle name="40% - Accent2 2 2 2 4 11" xfId="6605"/>
    <cellStyle name="40% - Accent2 2 2 2 4 11 2" xfId="6606"/>
    <cellStyle name="40% - Accent2 2 2 2 4 12" xfId="6607"/>
    <cellStyle name="40% - Accent2 2 2 2 4 12 2" xfId="6608"/>
    <cellStyle name="40% - Accent2 2 2 2 4 13" xfId="6609"/>
    <cellStyle name="40% - Accent2 2 2 2 4 2" xfId="247"/>
    <cellStyle name="40% - Accent2 2 2 2 4 2 2" xfId="1575"/>
    <cellStyle name="40% - Accent2 2 2 2 4 2 2 2" xfId="6610"/>
    <cellStyle name="40% - Accent2 2 2 2 4 2 2 2 2" xfId="6611"/>
    <cellStyle name="40% - Accent2 2 2 2 4 2 2 2 2 2" xfId="6612"/>
    <cellStyle name="40% - Accent2 2 2 2 4 2 2 2 3" xfId="6613"/>
    <cellStyle name="40% - Accent2 2 2 2 4 2 2 3" xfId="6614"/>
    <cellStyle name="40% - Accent2 2 2 2 4 2 2 3 2" xfId="6615"/>
    <cellStyle name="40% - Accent2 2 2 2 4 2 2 4" xfId="6616"/>
    <cellStyle name="40% - Accent2 2 2 2 4 2 2 4 2" xfId="6617"/>
    <cellStyle name="40% - Accent2 2 2 2 4 2 2 5" xfId="6618"/>
    <cellStyle name="40% - Accent2 2 2 2 4 2 2 5 2" xfId="6619"/>
    <cellStyle name="40% - Accent2 2 2 2 4 2 2 6" xfId="6620"/>
    <cellStyle name="40% - Accent2 2 2 2 4 2 2 6 2" xfId="6621"/>
    <cellStyle name="40% - Accent2 2 2 2 4 2 2 7" xfId="6622"/>
    <cellStyle name="40% - Accent2 2 2 2 4 2 3" xfId="6623"/>
    <cellStyle name="40% - Accent2 2 2 2 4 2 3 2" xfId="6624"/>
    <cellStyle name="40% - Accent2 2 2 2 4 2 3 2 2" xfId="6625"/>
    <cellStyle name="40% - Accent2 2 2 2 4 2 3 3" xfId="6626"/>
    <cellStyle name="40% - Accent2 2 2 2 4 2 4" xfId="6627"/>
    <cellStyle name="40% - Accent2 2 2 2 4 2 4 2" xfId="6628"/>
    <cellStyle name="40% - Accent2 2 2 2 4 2 5" xfId="6629"/>
    <cellStyle name="40% - Accent2 2 2 2 4 2 5 2" xfId="6630"/>
    <cellStyle name="40% - Accent2 2 2 2 4 2 6" xfId="6631"/>
    <cellStyle name="40% - Accent2 2 2 2 4 2 6 2" xfId="6632"/>
    <cellStyle name="40% - Accent2 2 2 2 4 2 7" xfId="6633"/>
    <cellStyle name="40% - Accent2 2 2 2 4 2 7 2" xfId="6634"/>
    <cellStyle name="40% - Accent2 2 2 2 4 2 8" xfId="6635"/>
    <cellStyle name="40% - Accent2 2 2 2 4 3" xfId="248"/>
    <cellStyle name="40% - Accent2 2 2 2 4 3 2" xfId="1576"/>
    <cellStyle name="40% - Accent2 2 2 2 4 3 2 2" xfId="6636"/>
    <cellStyle name="40% - Accent2 2 2 2 4 3 2 2 2" xfId="6637"/>
    <cellStyle name="40% - Accent2 2 2 2 4 3 2 2 2 2" xfId="6638"/>
    <cellStyle name="40% - Accent2 2 2 2 4 3 2 2 3" xfId="6639"/>
    <cellStyle name="40% - Accent2 2 2 2 4 3 2 3" xfId="6640"/>
    <cellStyle name="40% - Accent2 2 2 2 4 3 2 3 2" xfId="6641"/>
    <cellStyle name="40% - Accent2 2 2 2 4 3 2 4" xfId="6642"/>
    <cellStyle name="40% - Accent2 2 2 2 4 3 2 4 2" xfId="6643"/>
    <cellStyle name="40% - Accent2 2 2 2 4 3 2 5" xfId="6644"/>
    <cellStyle name="40% - Accent2 2 2 2 4 3 2 5 2" xfId="6645"/>
    <cellStyle name="40% - Accent2 2 2 2 4 3 2 6" xfId="6646"/>
    <cellStyle name="40% - Accent2 2 2 2 4 3 2 6 2" xfId="6647"/>
    <cellStyle name="40% - Accent2 2 2 2 4 3 2 7" xfId="6648"/>
    <cellStyle name="40% - Accent2 2 2 2 4 3 3" xfId="6649"/>
    <cellStyle name="40% - Accent2 2 2 2 4 3 3 2" xfId="6650"/>
    <cellStyle name="40% - Accent2 2 2 2 4 3 3 2 2" xfId="6651"/>
    <cellStyle name="40% - Accent2 2 2 2 4 3 3 3" xfId="6652"/>
    <cellStyle name="40% - Accent2 2 2 2 4 3 4" xfId="6653"/>
    <cellStyle name="40% - Accent2 2 2 2 4 3 4 2" xfId="6654"/>
    <cellStyle name="40% - Accent2 2 2 2 4 3 5" xfId="6655"/>
    <cellStyle name="40% - Accent2 2 2 2 4 3 5 2" xfId="6656"/>
    <cellStyle name="40% - Accent2 2 2 2 4 3 6" xfId="6657"/>
    <cellStyle name="40% - Accent2 2 2 2 4 3 6 2" xfId="6658"/>
    <cellStyle name="40% - Accent2 2 2 2 4 3 7" xfId="6659"/>
    <cellStyle name="40% - Accent2 2 2 2 4 3 7 2" xfId="6660"/>
    <cellStyle name="40% - Accent2 2 2 2 4 3 8" xfId="6661"/>
    <cellStyle name="40% - Accent2 2 2 2 4 4" xfId="249"/>
    <cellStyle name="40% - Accent2 2 2 2 4 4 2" xfId="1577"/>
    <cellStyle name="40% - Accent2 2 2 2 4 4 2 2" xfId="6662"/>
    <cellStyle name="40% - Accent2 2 2 2 4 4 2 2 2" xfId="6663"/>
    <cellStyle name="40% - Accent2 2 2 2 4 4 2 2 2 2" xfId="6664"/>
    <cellStyle name="40% - Accent2 2 2 2 4 4 2 2 3" xfId="6665"/>
    <cellStyle name="40% - Accent2 2 2 2 4 4 2 3" xfId="6666"/>
    <cellStyle name="40% - Accent2 2 2 2 4 4 2 3 2" xfId="6667"/>
    <cellStyle name="40% - Accent2 2 2 2 4 4 2 4" xfId="6668"/>
    <cellStyle name="40% - Accent2 2 2 2 4 4 2 4 2" xfId="6669"/>
    <cellStyle name="40% - Accent2 2 2 2 4 4 2 5" xfId="6670"/>
    <cellStyle name="40% - Accent2 2 2 2 4 4 2 5 2" xfId="6671"/>
    <cellStyle name="40% - Accent2 2 2 2 4 4 2 6" xfId="6672"/>
    <cellStyle name="40% - Accent2 2 2 2 4 4 2 6 2" xfId="6673"/>
    <cellStyle name="40% - Accent2 2 2 2 4 4 2 7" xfId="6674"/>
    <cellStyle name="40% - Accent2 2 2 2 4 4 3" xfId="6675"/>
    <cellStyle name="40% - Accent2 2 2 2 4 4 3 2" xfId="6676"/>
    <cellStyle name="40% - Accent2 2 2 2 4 4 3 2 2" xfId="6677"/>
    <cellStyle name="40% - Accent2 2 2 2 4 4 3 3" xfId="6678"/>
    <cellStyle name="40% - Accent2 2 2 2 4 4 4" xfId="6679"/>
    <cellStyle name="40% - Accent2 2 2 2 4 4 4 2" xfId="6680"/>
    <cellStyle name="40% - Accent2 2 2 2 4 4 5" xfId="6681"/>
    <cellStyle name="40% - Accent2 2 2 2 4 4 5 2" xfId="6682"/>
    <cellStyle name="40% - Accent2 2 2 2 4 4 6" xfId="6683"/>
    <cellStyle name="40% - Accent2 2 2 2 4 4 6 2" xfId="6684"/>
    <cellStyle name="40% - Accent2 2 2 2 4 4 7" xfId="6685"/>
    <cellStyle name="40% - Accent2 2 2 2 4 4 7 2" xfId="6686"/>
    <cellStyle name="40% - Accent2 2 2 2 4 4 8" xfId="6687"/>
    <cellStyle name="40% - Accent2 2 2 2 4 5" xfId="1578"/>
    <cellStyle name="40% - Accent2 2 2 2 4 5 2" xfId="6688"/>
    <cellStyle name="40% - Accent2 2 2 2 4 5 2 2" xfId="6689"/>
    <cellStyle name="40% - Accent2 2 2 2 4 5 2 2 2" xfId="6690"/>
    <cellStyle name="40% - Accent2 2 2 2 4 5 2 3" xfId="6691"/>
    <cellStyle name="40% - Accent2 2 2 2 4 5 3" xfId="6692"/>
    <cellStyle name="40% - Accent2 2 2 2 4 5 3 2" xfId="6693"/>
    <cellStyle name="40% - Accent2 2 2 2 4 5 4" xfId="6694"/>
    <cellStyle name="40% - Accent2 2 2 2 4 5 4 2" xfId="6695"/>
    <cellStyle name="40% - Accent2 2 2 2 4 5 5" xfId="6696"/>
    <cellStyle name="40% - Accent2 2 2 2 4 5 5 2" xfId="6697"/>
    <cellStyle name="40% - Accent2 2 2 2 4 5 6" xfId="6698"/>
    <cellStyle name="40% - Accent2 2 2 2 4 5 6 2" xfId="6699"/>
    <cellStyle name="40% - Accent2 2 2 2 4 5 7" xfId="6700"/>
    <cellStyle name="40% - Accent2 2 2 2 4 6" xfId="1579"/>
    <cellStyle name="40% - Accent2 2 2 2 4 6 2" xfId="6701"/>
    <cellStyle name="40% - Accent2 2 2 2 4 6 2 2" xfId="6702"/>
    <cellStyle name="40% - Accent2 2 2 2 4 6 2 2 2" xfId="6703"/>
    <cellStyle name="40% - Accent2 2 2 2 4 6 2 3" xfId="6704"/>
    <cellStyle name="40% - Accent2 2 2 2 4 6 3" xfId="6705"/>
    <cellStyle name="40% - Accent2 2 2 2 4 6 3 2" xfId="6706"/>
    <cellStyle name="40% - Accent2 2 2 2 4 6 4" xfId="6707"/>
    <cellStyle name="40% - Accent2 2 2 2 4 6 4 2" xfId="6708"/>
    <cellStyle name="40% - Accent2 2 2 2 4 6 5" xfId="6709"/>
    <cellStyle name="40% - Accent2 2 2 2 4 6 5 2" xfId="6710"/>
    <cellStyle name="40% - Accent2 2 2 2 4 6 6" xfId="6711"/>
    <cellStyle name="40% - Accent2 2 2 2 4 6 6 2" xfId="6712"/>
    <cellStyle name="40% - Accent2 2 2 2 4 6 7" xfId="6713"/>
    <cellStyle name="40% - Accent2 2 2 2 4 7" xfId="1580"/>
    <cellStyle name="40% - Accent2 2 2 2 4 7 2" xfId="6714"/>
    <cellStyle name="40% - Accent2 2 2 2 4 7 2 2" xfId="6715"/>
    <cellStyle name="40% - Accent2 2 2 2 4 7 2 2 2" xfId="6716"/>
    <cellStyle name="40% - Accent2 2 2 2 4 7 2 3" xfId="6717"/>
    <cellStyle name="40% - Accent2 2 2 2 4 7 3" xfId="6718"/>
    <cellStyle name="40% - Accent2 2 2 2 4 7 3 2" xfId="6719"/>
    <cellStyle name="40% - Accent2 2 2 2 4 7 4" xfId="6720"/>
    <cellStyle name="40% - Accent2 2 2 2 4 7 4 2" xfId="6721"/>
    <cellStyle name="40% - Accent2 2 2 2 4 7 5" xfId="6722"/>
    <cellStyle name="40% - Accent2 2 2 2 4 7 5 2" xfId="6723"/>
    <cellStyle name="40% - Accent2 2 2 2 4 7 6" xfId="6724"/>
    <cellStyle name="40% - Accent2 2 2 2 4 7 6 2" xfId="6725"/>
    <cellStyle name="40% - Accent2 2 2 2 4 7 7" xfId="6726"/>
    <cellStyle name="40% - Accent2 2 2 2 4 8" xfId="6727"/>
    <cellStyle name="40% - Accent2 2 2 2 4 8 2" xfId="6728"/>
    <cellStyle name="40% - Accent2 2 2 2 4 8 2 2" xfId="6729"/>
    <cellStyle name="40% - Accent2 2 2 2 4 8 3" xfId="6730"/>
    <cellStyle name="40% - Accent2 2 2 2 4 9" xfId="6731"/>
    <cellStyle name="40% - Accent2 2 2 2 4 9 2" xfId="6732"/>
    <cellStyle name="40% - Accent2 2 2 2 5" xfId="250"/>
    <cellStyle name="40% - Accent2 2 2 3" xfId="251"/>
    <cellStyle name="40% - Accent2 2 2 3 2" xfId="252"/>
    <cellStyle name="40% - Accent2 2 2 3 2 2" xfId="253"/>
    <cellStyle name="40% - Accent2 2 2 3 3" xfId="254"/>
    <cellStyle name="40% - Accent2 2 2 4" xfId="255"/>
    <cellStyle name="40% - Accent2 2 2 4 2" xfId="256"/>
    <cellStyle name="40% - Accent2 2 2 5" xfId="257"/>
    <cellStyle name="40% - Accent2 2 2 5 10" xfId="6733"/>
    <cellStyle name="40% - Accent2 2 2 5 10 2" xfId="6734"/>
    <cellStyle name="40% - Accent2 2 2 5 11" xfId="6735"/>
    <cellStyle name="40% - Accent2 2 2 5 11 2" xfId="6736"/>
    <cellStyle name="40% - Accent2 2 2 5 12" xfId="6737"/>
    <cellStyle name="40% - Accent2 2 2 5 12 2" xfId="6738"/>
    <cellStyle name="40% - Accent2 2 2 5 13" xfId="6739"/>
    <cellStyle name="40% - Accent2 2 2 5 2" xfId="258"/>
    <cellStyle name="40% - Accent2 2 2 5 2 2" xfId="1581"/>
    <cellStyle name="40% - Accent2 2 2 5 2 2 2" xfId="6740"/>
    <cellStyle name="40% - Accent2 2 2 5 2 2 2 2" xfId="6741"/>
    <cellStyle name="40% - Accent2 2 2 5 2 2 2 2 2" xfId="6742"/>
    <cellStyle name="40% - Accent2 2 2 5 2 2 2 3" xfId="6743"/>
    <cellStyle name="40% - Accent2 2 2 5 2 2 3" xfId="6744"/>
    <cellStyle name="40% - Accent2 2 2 5 2 2 3 2" xfId="6745"/>
    <cellStyle name="40% - Accent2 2 2 5 2 2 4" xfId="6746"/>
    <cellStyle name="40% - Accent2 2 2 5 2 2 4 2" xfId="6747"/>
    <cellStyle name="40% - Accent2 2 2 5 2 2 5" xfId="6748"/>
    <cellStyle name="40% - Accent2 2 2 5 2 2 5 2" xfId="6749"/>
    <cellStyle name="40% - Accent2 2 2 5 2 2 6" xfId="6750"/>
    <cellStyle name="40% - Accent2 2 2 5 2 2 6 2" xfId="6751"/>
    <cellStyle name="40% - Accent2 2 2 5 2 2 7" xfId="6752"/>
    <cellStyle name="40% - Accent2 2 2 5 2 3" xfId="6753"/>
    <cellStyle name="40% - Accent2 2 2 5 2 3 2" xfId="6754"/>
    <cellStyle name="40% - Accent2 2 2 5 2 3 2 2" xfId="6755"/>
    <cellStyle name="40% - Accent2 2 2 5 2 3 3" xfId="6756"/>
    <cellStyle name="40% - Accent2 2 2 5 2 4" xfId="6757"/>
    <cellStyle name="40% - Accent2 2 2 5 2 4 2" xfId="6758"/>
    <cellStyle name="40% - Accent2 2 2 5 2 5" xfId="6759"/>
    <cellStyle name="40% - Accent2 2 2 5 2 5 2" xfId="6760"/>
    <cellStyle name="40% - Accent2 2 2 5 2 6" xfId="6761"/>
    <cellStyle name="40% - Accent2 2 2 5 2 6 2" xfId="6762"/>
    <cellStyle name="40% - Accent2 2 2 5 2 7" xfId="6763"/>
    <cellStyle name="40% - Accent2 2 2 5 2 7 2" xfId="6764"/>
    <cellStyle name="40% - Accent2 2 2 5 2 8" xfId="6765"/>
    <cellStyle name="40% - Accent2 2 2 5 3" xfId="259"/>
    <cellStyle name="40% - Accent2 2 2 5 3 2" xfId="1582"/>
    <cellStyle name="40% - Accent2 2 2 5 3 2 2" xfId="6766"/>
    <cellStyle name="40% - Accent2 2 2 5 3 2 2 2" xfId="6767"/>
    <cellStyle name="40% - Accent2 2 2 5 3 2 2 2 2" xfId="6768"/>
    <cellStyle name="40% - Accent2 2 2 5 3 2 2 3" xfId="6769"/>
    <cellStyle name="40% - Accent2 2 2 5 3 2 3" xfId="6770"/>
    <cellStyle name="40% - Accent2 2 2 5 3 2 3 2" xfId="6771"/>
    <cellStyle name="40% - Accent2 2 2 5 3 2 4" xfId="6772"/>
    <cellStyle name="40% - Accent2 2 2 5 3 2 4 2" xfId="6773"/>
    <cellStyle name="40% - Accent2 2 2 5 3 2 5" xfId="6774"/>
    <cellStyle name="40% - Accent2 2 2 5 3 2 5 2" xfId="6775"/>
    <cellStyle name="40% - Accent2 2 2 5 3 2 6" xfId="6776"/>
    <cellStyle name="40% - Accent2 2 2 5 3 2 6 2" xfId="6777"/>
    <cellStyle name="40% - Accent2 2 2 5 3 2 7" xfId="6778"/>
    <cellStyle name="40% - Accent2 2 2 5 3 3" xfId="6779"/>
    <cellStyle name="40% - Accent2 2 2 5 3 3 2" xfId="6780"/>
    <cellStyle name="40% - Accent2 2 2 5 3 3 2 2" xfId="6781"/>
    <cellStyle name="40% - Accent2 2 2 5 3 3 3" xfId="6782"/>
    <cellStyle name="40% - Accent2 2 2 5 3 4" xfId="6783"/>
    <cellStyle name="40% - Accent2 2 2 5 3 4 2" xfId="6784"/>
    <cellStyle name="40% - Accent2 2 2 5 3 5" xfId="6785"/>
    <cellStyle name="40% - Accent2 2 2 5 3 5 2" xfId="6786"/>
    <cellStyle name="40% - Accent2 2 2 5 3 6" xfId="6787"/>
    <cellStyle name="40% - Accent2 2 2 5 3 6 2" xfId="6788"/>
    <cellStyle name="40% - Accent2 2 2 5 3 7" xfId="6789"/>
    <cellStyle name="40% - Accent2 2 2 5 3 7 2" xfId="6790"/>
    <cellStyle name="40% - Accent2 2 2 5 3 8" xfId="6791"/>
    <cellStyle name="40% - Accent2 2 2 5 4" xfId="260"/>
    <cellStyle name="40% - Accent2 2 2 5 4 2" xfId="1583"/>
    <cellStyle name="40% - Accent2 2 2 5 4 2 2" xfId="6792"/>
    <cellStyle name="40% - Accent2 2 2 5 4 2 2 2" xfId="6793"/>
    <cellStyle name="40% - Accent2 2 2 5 4 2 2 2 2" xfId="6794"/>
    <cellStyle name="40% - Accent2 2 2 5 4 2 2 3" xfId="6795"/>
    <cellStyle name="40% - Accent2 2 2 5 4 2 3" xfId="6796"/>
    <cellStyle name="40% - Accent2 2 2 5 4 2 3 2" xfId="6797"/>
    <cellStyle name="40% - Accent2 2 2 5 4 2 4" xfId="6798"/>
    <cellStyle name="40% - Accent2 2 2 5 4 2 4 2" xfId="6799"/>
    <cellStyle name="40% - Accent2 2 2 5 4 2 5" xfId="6800"/>
    <cellStyle name="40% - Accent2 2 2 5 4 2 5 2" xfId="6801"/>
    <cellStyle name="40% - Accent2 2 2 5 4 2 6" xfId="6802"/>
    <cellStyle name="40% - Accent2 2 2 5 4 2 6 2" xfId="6803"/>
    <cellStyle name="40% - Accent2 2 2 5 4 2 7" xfId="6804"/>
    <cellStyle name="40% - Accent2 2 2 5 4 3" xfId="6805"/>
    <cellStyle name="40% - Accent2 2 2 5 4 3 2" xfId="6806"/>
    <cellStyle name="40% - Accent2 2 2 5 4 3 2 2" xfId="6807"/>
    <cellStyle name="40% - Accent2 2 2 5 4 3 3" xfId="6808"/>
    <cellStyle name="40% - Accent2 2 2 5 4 4" xfId="6809"/>
    <cellStyle name="40% - Accent2 2 2 5 4 4 2" xfId="6810"/>
    <cellStyle name="40% - Accent2 2 2 5 4 5" xfId="6811"/>
    <cellStyle name="40% - Accent2 2 2 5 4 5 2" xfId="6812"/>
    <cellStyle name="40% - Accent2 2 2 5 4 6" xfId="6813"/>
    <cellStyle name="40% - Accent2 2 2 5 4 6 2" xfId="6814"/>
    <cellStyle name="40% - Accent2 2 2 5 4 7" xfId="6815"/>
    <cellStyle name="40% - Accent2 2 2 5 4 7 2" xfId="6816"/>
    <cellStyle name="40% - Accent2 2 2 5 4 8" xfId="6817"/>
    <cellStyle name="40% - Accent2 2 2 5 5" xfId="1584"/>
    <cellStyle name="40% - Accent2 2 2 5 5 2" xfId="6818"/>
    <cellStyle name="40% - Accent2 2 2 5 5 2 2" xfId="6819"/>
    <cellStyle name="40% - Accent2 2 2 5 5 2 2 2" xfId="6820"/>
    <cellStyle name="40% - Accent2 2 2 5 5 2 3" xfId="6821"/>
    <cellStyle name="40% - Accent2 2 2 5 5 3" xfId="6822"/>
    <cellStyle name="40% - Accent2 2 2 5 5 3 2" xfId="6823"/>
    <cellStyle name="40% - Accent2 2 2 5 5 4" xfId="6824"/>
    <cellStyle name="40% - Accent2 2 2 5 5 4 2" xfId="6825"/>
    <cellStyle name="40% - Accent2 2 2 5 5 5" xfId="6826"/>
    <cellStyle name="40% - Accent2 2 2 5 5 5 2" xfId="6827"/>
    <cellStyle name="40% - Accent2 2 2 5 5 6" xfId="6828"/>
    <cellStyle name="40% - Accent2 2 2 5 5 6 2" xfId="6829"/>
    <cellStyle name="40% - Accent2 2 2 5 5 7" xfId="6830"/>
    <cellStyle name="40% - Accent2 2 2 5 6" xfId="1585"/>
    <cellStyle name="40% - Accent2 2 2 5 6 2" xfId="6831"/>
    <cellStyle name="40% - Accent2 2 2 5 6 2 2" xfId="6832"/>
    <cellStyle name="40% - Accent2 2 2 5 6 2 2 2" xfId="6833"/>
    <cellStyle name="40% - Accent2 2 2 5 6 2 3" xfId="6834"/>
    <cellStyle name="40% - Accent2 2 2 5 6 3" xfId="6835"/>
    <cellStyle name="40% - Accent2 2 2 5 6 3 2" xfId="6836"/>
    <cellStyle name="40% - Accent2 2 2 5 6 4" xfId="6837"/>
    <cellStyle name="40% - Accent2 2 2 5 6 4 2" xfId="6838"/>
    <cellStyle name="40% - Accent2 2 2 5 6 5" xfId="6839"/>
    <cellStyle name="40% - Accent2 2 2 5 6 5 2" xfId="6840"/>
    <cellStyle name="40% - Accent2 2 2 5 6 6" xfId="6841"/>
    <cellStyle name="40% - Accent2 2 2 5 6 6 2" xfId="6842"/>
    <cellStyle name="40% - Accent2 2 2 5 6 7" xfId="6843"/>
    <cellStyle name="40% - Accent2 2 2 5 7" xfId="1586"/>
    <cellStyle name="40% - Accent2 2 2 5 7 2" xfId="6844"/>
    <cellStyle name="40% - Accent2 2 2 5 7 2 2" xfId="6845"/>
    <cellStyle name="40% - Accent2 2 2 5 7 2 2 2" xfId="6846"/>
    <cellStyle name="40% - Accent2 2 2 5 7 2 3" xfId="6847"/>
    <cellStyle name="40% - Accent2 2 2 5 7 3" xfId="6848"/>
    <cellStyle name="40% - Accent2 2 2 5 7 3 2" xfId="6849"/>
    <cellStyle name="40% - Accent2 2 2 5 7 4" xfId="6850"/>
    <cellStyle name="40% - Accent2 2 2 5 7 4 2" xfId="6851"/>
    <cellStyle name="40% - Accent2 2 2 5 7 5" xfId="6852"/>
    <cellStyle name="40% - Accent2 2 2 5 7 5 2" xfId="6853"/>
    <cellStyle name="40% - Accent2 2 2 5 7 6" xfId="6854"/>
    <cellStyle name="40% - Accent2 2 2 5 7 6 2" xfId="6855"/>
    <cellStyle name="40% - Accent2 2 2 5 7 7" xfId="6856"/>
    <cellStyle name="40% - Accent2 2 2 5 8" xfId="6857"/>
    <cellStyle name="40% - Accent2 2 2 5 8 2" xfId="6858"/>
    <cellStyle name="40% - Accent2 2 2 5 8 2 2" xfId="6859"/>
    <cellStyle name="40% - Accent2 2 2 5 8 3" xfId="6860"/>
    <cellStyle name="40% - Accent2 2 2 5 9" xfId="6861"/>
    <cellStyle name="40% - Accent2 2 2 5 9 2" xfId="6862"/>
    <cellStyle name="40% - Accent2 2 2 6" xfId="261"/>
    <cellStyle name="40% - Accent2 2 2 6 10" xfId="6863"/>
    <cellStyle name="40% - Accent2 2 2 6 10 2" xfId="6864"/>
    <cellStyle name="40% - Accent2 2 2 6 11" xfId="6865"/>
    <cellStyle name="40% - Accent2 2 2 6 11 2" xfId="6866"/>
    <cellStyle name="40% - Accent2 2 2 6 12" xfId="6867"/>
    <cellStyle name="40% - Accent2 2 2 6 12 2" xfId="6868"/>
    <cellStyle name="40% - Accent2 2 2 6 13" xfId="6869"/>
    <cellStyle name="40% - Accent2 2 2 6 2" xfId="262"/>
    <cellStyle name="40% - Accent2 2 2 6 2 2" xfId="1587"/>
    <cellStyle name="40% - Accent2 2 2 6 2 2 2" xfId="6870"/>
    <cellStyle name="40% - Accent2 2 2 6 2 2 2 2" xfId="6871"/>
    <cellStyle name="40% - Accent2 2 2 6 2 2 2 2 2" xfId="6872"/>
    <cellStyle name="40% - Accent2 2 2 6 2 2 2 3" xfId="6873"/>
    <cellStyle name="40% - Accent2 2 2 6 2 2 3" xfId="6874"/>
    <cellStyle name="40% - Accent2 2 2 6 2 2 3 2" xfId="6875"/>
    <cellStyle name="40% - Accent2 2 2 6 2 2 4" xfId="6876"/>
    <cellStyle name="40% - Accent2 2 2 6 2 2 4 2" xfId="6877"/>
    <cellStyle name="40% - Accent2 2 2 6 2 2 5" xfId="6878"/>
    <cellStyle name="40% - Accent2 2 2 6 2 2 5 2" xfId="6879"/>
    <cellStyle name="40% - Accent2 2 2 6 2 2 6" xfId="6880"/>
    <cellStyle name="40% - Accent2 2 2 6 2 2 6 2" xfId="6881"/>
    <cellStyle name="40% - Accent2 2 2 6 2 2 7" xfId="6882"/>
    <cellStyle name="40% - Accent2 2 2 6 2 3" xfId="6883"/>
    <cellStyle name="40% - Accent2 2 2 6 2 3 2" xfId="6884"/>
    <cellStyle name="40% - Accent2 2 2 6 2 3 2 2" xfId="6885"/>
    <cellStyle name="40% - Accent2 2 2 6 2 3 3" xfId="6886"/>
    <cellStyle name="40% - Accent2 2 2 6 2 4" xfId="6887"/>
    <cellStyle name="40% - Accent2 2 2 6 2 4 2" xfId="6888"/>
    <cellStyle name="40% - Accent2 2 2 6 2 5" xfId="6889"/>
    <cellStyle name="40% - Accent2 2 2 6 2 5 2" xfId="6890"/>
    <cellStyle name="40% - Accent2 2 2 6 2 6" xfId="6891"/>
    <cellStyle name="40% - Accent2 2 2 6 2 6 2" xfId="6892"/>
    <cellStyle name="40% - Accent2 2 2 6 2 7" xfId="6893"/>
    <cellStyle name="40% - Accent2 2 2 6 2 7 2" xfId="6894"/>
    <cellStyle name="40% - Accent2 2 2 6 2 8" xfId="6895"/>
    <cellStyle name="40% - Accent2 2 2 6 3" xfId="263"/>
    <cellStyle name="40% - Accent2 2 2 6 3 2" xfId="1588"/>
    <cellStyle name="40% - Accent2 2 2 6 3 2 2" xfId="6896"/>
    <cellStyle name="40% - Accent2 2 2 6 3 2 2 2" xfId="6897"/>
    <cellStyle name="40% - Accent2 2 2 6 3 2 2 2 2" xfId="6898"/>
    <cellStyle name="40% - Accent2 2 2 6 3 2 2 3" xfId="6899"/>
    <cellStyle name="40% - Accent2 2 2 6 3 2 3" xfId="6900"/>
    <cellStyle name="40% - Accent2 2 2 6 3 2 3 2" xfId="6901"/>
    <cellStyle name="40% - Accent2 2 2 6 3 2 4" xfId="6902"/>
    <cellStyle name="40% - Accent2 2 2 6 3 2 4 2" xfId="6903"/>
    <cellStyle name="40% - Accent2 2 2 6 3 2 5" xfId="6904"/>
    <cellStyle name="40% - Accent2 2 2 6 3 2 5 2" xfId="6905"/>
    <cellStyle name="40% - Accent2 2 2 6 3 2 6" xfId="6906"/>
    <cellStyle name="40% - Accent2 2 2 6 3 2 6 2" xfId="6907"/>
    <cellStyle name="40% - Accent2 2 2 6 3 2 7" xfId="6908"/>
    <cellStyle name="40% - Accent2 2 2 6 3 3" xfId="6909"/>
    <cellStyle name="40% - Accent2 2 2 6 3 3 2" xfId="6910"/>
    <cellStyle name="40% - Accent2 2 2 6 3 3 2 2" xfId="6911"/>
    <cellStyle name="40% - Accent2 2 2 6 3 3 3" xfId="6912"/>
    <cellStyle name="40% - Accent2 2 2 6 3 4" xfId="6913"/>
    <cellStyle name="40% - Accent2 2 2 6 3 4 2" xfId="6914"/>
    <cellStyle name="40% - Accent2 2 2 6 3 5" xfId="6915"/>
    <cellStyle name="40% - Accent2 2 2 6 3 5 2" xfId="6916"/>
    <cellStyle name="40% - Accent2 2 2 6 3 6" xfId="6917"/>
    <cellStyle name="40% - Accent2 2 2 6 3 6 2" xfId="6918"/>
    <cellStyle name="40% - Accent2 2 2 6 3 7" xfId="6919"/>
    <cellStyle name="40% - Accent2 2 2 6 3 7 2" xfId="6920"/>
    <cellStyle name="40% - Accent2 2 2 6 3 8" xfId="6921"/>
    <cellStyle name="40% - Accent2 2 2 6 4" xfId="264"/>
    <cellStyle name="40% - Accent2 2 2 6 4 2" xfId="1589"/>
    <cellStyle name="40% - Accent2 2 2 6 4 2 2" xfId="6922"/>
    <cellStyle name="40% - Accent2 2 2 6 4 2 2 2" xfId="6923"/>
    <cellStyle name="40% - Accent2 2 2 6 4 2 2 2 2" xfId="6924"/>
    <cellStyle name="40% - Accent2 2 2 6 4 2 2 3" xfId="6925"/>
    <cellStyle name="40% - Accent2 2 2 6 4 2 3" xfId="6926"/>
    <cellStyle name="40% - Accent2 2 2 6 4 2 3 2" xfId="6927"/>
    <cellStyle name="40% - Accent2 2 2 6 4 2 4" xfId="6928"/>
    <cellStyle name="40% - Accent2 2 2 6 4 2 4 2" xfId="6929"/>
    <cellStyle name="40% - Accent2 2 2 6 4 2 5" xfId="6930"/>
    <cellStyle name="40% - Accent2 2 2 6 4 2 5 2" xfId="6931"/>
    <cellStyle name="40% - Accent2 2 2 6 4 2 6" xfId="6932"/>
    <cellStyle name="40% - Accent2 2 2 6 4 2 6 2" xfId="6933"/>
    <cellStyle name="40% - Accent2 2 2 6 4 2 7" xfId="6934"/>
    <cellStyle name="40% - Accent2 2 2 6 4 3" xfId="6935"/>
    <cellStyle name="40% - Accent2 2 2 6 4 3 2" xfId="6936"/>
    <cellStyle name="40% - Accent2 2 2 6 4 3 2 2" xfId="6937"/>
    <cellStyle name="40% - Accent2 2 2 6 4 3 3" xfId="6938"/>
    <cellStyle name="40% - Accent2 2 2 6 4 4" xfId="6939"/>
    <cellStyle name="40% - Accent2 2 2 6 4 4 2" xfId="6940"/>
    <cellStyle name="40% - Accent2 2 2 6 4 5" xfId="6941"/>
    <cellStyle name="40% - Accent2 2 2 6 4 5 2" xfId="6942"/>
    <cellStyle name="40% - Accent2 2 2 6 4 6" xfId="6943"/>
    <cellStyle name="40% - Accent2 2 2 6 4 6 2" xfId="6944"/>
    <cellStyle name="40% - Accent2 2 2 6 4 7" xfId="6945"/>
    <cellStyle name="40% - Accent2 2 2 6 4 7 2" xfId="6946"/>
    <cellStyle name="40% - Accent2 2 2 6 4 8" xfId="6947"/>
    <cellStyle name="40% - Accent2 2 2 6 5" xfId="1590"/>
    <cellStyle name="40% - Accent2 2 2 6 5 2" xfId="6948"/>
    <cellStyle name="40% - Accent2 2 2 6 5 2 2" xfId="6949"/>
    <cellStyle name="40% - Accent2 2 2 6 5 2 2 2" xfId="6950"/>
    <cellStyle name="40% - Accent2 2 2 6 5 2 3" xfId="6951"/>
    <cellStyle name="40% - Accent2 2 2 6 5 3" xfId="6952"/>
    <cellStyle name="40% - Accent2 2 2 6 5 3 2" xfId="6953"/>
    <cellStyle name="40% - Accent2 2 2 6 5 4" xfId="6954"/>
    <cellStyle name="40% - Accent2 2 2 6 5 4 2" xfId="6955"/>
    <cellStyle name="40% - Accent2 2 2 6 5 5" xfId="6956"/>
    <cellStyle name="40% - Accent2 2 2 6 5 5 2" xfId="6957"/>
    <cellStyle name="40% - Accent2 2 2 6 5 6" xfId="6958"/>
    <cellStyle name="40% - Accent2 2 2 6 5 6 2" xfId="6959"/>
    <cellStyle name="40% - Accent2 2 2 6 5 7" xfId="6960"/>
    <cellStyle name="40% - Accent2 2 2 6 6" xfId="1591"/>
    <cellStyle name="40% - Accent2 2 2 6 6 2" xfId="6961"/>
    <cellStyle name="40% - Accent2 2 2 6 6 2 2" xfId="6962"/>
    <cellStyle name="40% - Accent2 2 2 6 6 2 2 2" xfId="6963"/>
    <cellStyle name="40% - Accent2 2 2 6 6 2 3" xfId="6964"/>
    <cellStyle name="40% - Accent2 2 2 6 6 3" xfId="6965"/>
    <cellStyle name="40% - Accent2 2 2 6 6 3 2" xfId="6966"/>
    <cellStyle name="40% - Accent2 2 2 6 6 4" xfId="6967"/>
    <cellStyle name="40% - Accent2 2 2 6 6 4 2" xfId="6968"/>
    <cellStyle name="40% - Accent2 2 2 6 6 5" xfId="6969"/>
    <cellStyle name="40% - Accent2 2 2 6 6 5 2" xfId="6970"/>
    <cellStyle name="40% - Accent2 2 2 6 6 6" xfId="6971"/>
    <cellStyle name="40% - Accent2 2 2 6 6 6 2" xfId="6972"/>
    <cellStyle name="40% - Accent2 2 2 6 6 7" xfId="6973"/>
    <cellStyle name="40% - Accent2 2 2 6 7" xfId="1592"/>
    <cellStyle name="40% - Accent2 2 2 6 7 2" xfId="6974"/>
    <cellStyle name="40% - Accent2 2 2 6 7 2 2" xfId="6975"/>
    <cellStyle name="40% - Accent2 2 2 6 7 2 2 2" xfId="6976"/>
    <cellStyle name="40% - Accent2 2 2 6 7 2 3" xfId="6977"/>
    <cellStyle name="40% - Accent2 2 2 6 7 3" xfId="6978"/>
    <cellStyle name="40% - Accent2 2 2 6 7 3 2" xfId="6979"/>
    <cellStyle name="40% - Accent2 2 2 6 7 4" xfId="6980"/>
    <cellStyle name="40% - Accent2 2 2 6 7 4 2" xfId="6981"/>
    <cellStyle name="40% - Accent2 2 2 6 7 5" xfId="6982"/>
    <cellStyle name="40% - Accent2 2 2 6 7 5 2" xfId="6983"/>
    <cellStyle name="40% - Accent2 2 2 6 7 6" xfId="6984"/>
    <cellStyle name="40% - Accent2 2 2 6 7 6 2" xfId="6985"/>
    <cellStyle name="40% - Accent2 2 2 6 7 7" xfId="6986"/>
    <cellStyle name="40% - Accent2 2 2 6 8" xfId="6987"/>
    <cellStyle name="40% - Accent2 2 2 6 8 2" xfId="6988"/>
    <cellStyle name="40% - Accent2 2 2 6 8 2 2" xfId="6989"/>
    <cellStyle name="40% - Accent2 2 2 6 8 3" xfId="6990"/>
    <cellStyle name="40% - Accent2 2 2 6 9" xfId="6991"/>
    <cellStyle name="40% - Accent2 2 2 6 9 2" xfId="6992"/>
    <cellStyle name="40% - Accent2 2 2 7" xfId="265"/>
    <cellStyle name="40% - Accent2 2 2 7 2" xfId="1593"/>
    <cellStyle name="40% - Accent2 2 2 7 2 2" xfId="6993"/>
    <cellStyle name="40% - Accent2 2 2 7 2 2 2" xfId="6994"/>
    <cellStyle name="40% - Accent2 2 2 7 2 2 2 2" xfId="6995"/>
    <cellStyle name="40% - Accent2 2 2 7 2 2 3" xfId="6996"/>
    <cellStyle name="40% - Accent2 2 2 7 2 3" xfId="6997"/>
    <cellStyle name="40% - Accent2 2 2 7 2 3 2" xfId="6998"/>
    <cellStyle name="40% - Accent2 2 2 7 2 4" xfId="6999"/>
    <cellStyle name="40% - Accent2 2 2 7 2 4 2" xfId="7000"/>
    <cellStyle name="40% - Accent2 2 2 7 2 5" xfId="7001"/>
    <cellStyle name="40% - Accent2 2 2 7 2 5 2" xfId="7002"/>
    <cellStyle name="40% - Accent2 2 2 7 2 6" xfId="7003"/>
    <cellStyle name="40% - Accent2 2 2 7 2 6 2" xfId="7004"/>
    <cellStyle name="40% - Accent2 2 2 7 2 7" xfId="7005"/>
    <cellStyle name="40% - Accent2 2 2 7 3" xfId="7006"/>
    <cellStyle name="40% - Accent2 2 2 7 3 2" xfId="7007"/>
    <cellStyle name="40% - Accent2 2 2 7 3 2 2" xfId="7008"/>
    <cellStyle name="40% - Accent2 2 2 7 3 3" xfId="7009"/>
    <cellStyle name="40% - Accent2 2 2 7 4" xfId="7010"/>
    <cellStyle name="40% - Accent2 2 2 7 4 2" xfId="7011"/>
    <cellStyle name="40% - Accent2 2 2 7 5" xfId="7012"/>
    <cellStyle name="40% - Accent2 2 2 7 5 2" xfId="7013"/>
    <cellStyle name="40% - Accent2 2 2 7 6" xfId="7014"/>
    <cellStyle name="40% - Accent2 2 2 7 6 2" xfId="7015"/>
    <cellStyle name="40% - Accent2 2 2 7 7" xfId="7016"/>
    <cellStyle name="40% - Accent2 2 2 7 7 2" xfId="7017"/>
    <cellStyle name="40% - Accent2 2 2 7 8" xfId="7018"/>
    <cellStyle name="40% - Accent2 2 2 8" xfId="266"/>
    <cellStyle name="40% - Accent2 2 2 8 2" xfId="1594"/>
    <cellStyle name="40% - Accent2 2 2 8 2 2" xfId="7019"/>
    <cellStyle name="40% - Accent2 2 2 8 2 2 2" xfId="7020"/>
    <cellStyle name="40% - Accent2 2 2 8 2 2 2 2" xfId="7021"/>
    <cellStyle name="40% - Accent2 2 2 8 2 2 3" xfId="7022"/>
    <cellStyle name="40% - Accent2 2 2 8 2 3" xfId="7023"/>
    <cellStyle name="40% - Accent2 2 2 8 2 3 2" xfId="7024"/>
    <cellStyle name="40% - Accent2 2 2 8 2 4" xfId="7025"/>
    <cellStyle name="40% - Accent2 2 2 8 2 4 2" xfId="7026"/>
    <cellStyle name="40% - Accent2 2 2 8 2 5" xfId="7027"/>
    <cellStyle name="40% - Accent2 2 2 8 2 5 2" xfId="7028"/>
    <cellStyle name="40% - Accent2 2 2 8 2 6" xfId="7029"/>
    <cellStyle name="40% - Accent2 2 2 8 2 6 2" xfId="7030"/>
    <cellStyle name="40% - Accent2 2 2 8 2 7" xfId="7031"/>
    <cellStyle name="40% - Accent2 2 2 8 3" xfId="7032"/>
    <cellStyle name="40% - Accent2 2 2 8 3 2" xfId="7033"/>
    <cellStyle name="40% - Accent2 2 2 8 3 2 2" xfId="7034"/>
    <cellStyle name="40% - Accent2 2 2 8 3 3" xfId="7035"/>
    <cellStyle name="40% - Accent2 2 2 8 4" xfId="7036"/>
    <cellStyle name="40% - Accent2 2 2 8 4 2" xfId="7037"/>
    <cellStyle name="40% - Accent2 2 2 8 5" xfId="7038"/>
    <cellStyle name="40% - Accent2 2 2 8 5 2" xfId="7039"/>
    <cellStyle name="40% - Accent2 2 2 8 6" xfId="7040"/>
    <cellStyle name="40% - Accent2 2 2 8 6 2" xfId="7041"/>
    <cellStyle name="40% - Accent2 2 2 8 7" xfId="7042"/>
    <cellStyle name="40% - Accent2 2 2 8 7 2" xfId="7043"/>
    <cellStyle name="40% - Accent2 2 2 8 8" xfId="7044"/>
    <cellStyle name="40% - Accent2 2 2 9" xfId="267"/>
    <cellStyle name="40% - Accent2 2 2 9 2" xfId="1595"/>
    <cellStyle name="40% - Accent2 2 2 9 2 2" xfId="7045"/>
    <cellStyle name="40% - Accent2 2 2 9 2 2 2" xfId="7046"/>
    <cellStyle name="40% - Accent2 2 2 9 2 2 2 2" xfId="7047"/>
    <cellStyle name="40% - Accent2 2 2 9 2 2 3" xfId="7048"/>
    <cellStyle name="40% - Accent2 2 2 9 2 3" xfId="7049"/>
    <cellStyle name="40% - Accent2 2 2 9 2 3 2" xfId="7050"/>
    <cellStyle name="40% - Accent2 2 2 9 2 4" xfId="7051"/>
    <cellStyle name="40% - Accent2 2 2 9 2 4 2" xfId="7052"/>
    <cellStyle name="40% - Accent2 2 2 9 2 5" xfId="7053"/>
    <cellStyle name="40% - Accent2 2 2 9 2 5 2" xfId="7054"/>
    <cellStyle name="40% - Accent2 2 2 9 2 6" xfId="7055"/>
    <cellStyle name="40% - Accent2 2 2 9 2 6 2" xfId="7056"/>
    <cellStyle name="40% - Accent2 2 2 9 2 7" xfId="7057"/>
    <cellStyle name="40% - Accent2 2 2 9 3" xfId="7058"/>
    <cellStyle name="40% - Accent2 2 2 9 3 2" xfId="7059"/>
    <cellStyle name="40% - Accent2 2 2 9 3 2 2" xfId="7060"/>
    <cellStyle name="40% - Accent2 2 2 9 3 3" xfId="7061"/>
    <cellStyle name="40% - Accent2 2 2 9 4" xfId="7062"/>
    <cellStyle name="40% - Accent2 2 2 9 4 2" xfId="7063"/>
    <cellStyle name="40% - Accent2 2 2 9 5" xfId="7064"/>
    <cellStyle name="40% - Accent2 2 2 9 5 2" xfId="7065"/>
    <cellStyle name="40% - Accent2 2 2 9 6" xfId="7066"/>
    <cellStyle name="40% - Accent2 2 2 9 6 2" xfId="7067"/>
    <cellStyle name="40% - Accent2 2 2 9 7" xfId="7068"/>
    <cellStyle name="40% - Accent2 2 2 9 7 2" xfId="7069"/>
    <cellStyle name="40% - Accent2 2 2 9 8" xfId="7070"/>
    <cellStyle name="40% - Accent2 2 3" xfId="268"/>
    <cellStyle name="40% - Accent2 2 4" xfId="269"/>
    <cellStyle name="40% - Accent2 2 4 10" xfId="7071"/>
    <cellStyle name="40% - Accent2 2 4 10 2" xfId="7072"/>
    <cellStyle name="40% - Accent2 2 4 11" xfId="7073"/>
    <cellStyle name="40% - Accent2 2 4 11 2" xfId="7074"/>
    <cellStyle name="40% - Accent2 2 4 12" xfId="7075"/>
    <cellStyle name="40% - Accent2 2 4 12 2" xfId="7076"/>
    <cellStyle name="40% - Accent2 2 4 13" xfId="7077"/>
    <cellStyle name="40% - Accent2 2 4 2" xfId="270"/>
    <cellStyle name="40% - Accent2 2 4 2 2" xfId="1596"/>
    <cellStyle name="40% - Accent2 2 4 2 2 2" xfId="7078"/>
    <cellStyle name="40% - Accent2 2 4 2 2 2 2" xfId="7079"/>
    <cellStyle name="40% - Accent2 2 4 2 2 2 2 2" xfId="7080"/>
    <cellStyle name="40% - Accent2 2 4 2 2 2 3" xfId="7081"/>
    <cellStyle name="40% - Accent2 2 4 2 2 3" xfId="7082"/>
    <cellStyle name="40% - Accent2 2 4 2 2 3 2" xfId="7083"/>
    <cellStyle name="40% - Accent2 2 4 2 2 4" xfId="7084"/>
    <cellStyle name="40% - Accent2 2 4 2 2 4 2" xfId="7085"/>
    <cellStyle name="40% - Accent2 2 4 2 2 5" xfId="7086"/>
    <cellStyle name="40% - Accent2 2 4 2 2 5 2" xfId="7087"/>
    <cellStyle name="40% - Accent2 2 4 2 2 6" xfId="7088"/>
    <cellStyle name="40% - Accent2 2 4 2 2 6 2" xfId="7089"/>
    <cellStyle name="40% - Accent2 2 4 2 2 7" xfId="7090"/>
    <cellStyle name="40% - Accent2 2 4 2 3" xfId="7091"/>
    <cellStyle name="40% - Accent2 2 4 2 3 2" xfId="7092"/>
    <cellStyle name="40% - Accent2 2 4 2 3 2 2" xfId="7093"/>
    <cellStyle name="40% - Accent2 2 4 2 3 3" xfId="7094"/>
    <cellStyle name="40% - Accent2 2 4 2 4" xfId="7095"/>
    <cellStyle name="40% - Accent2 2 4 2 4 2" xfId="7096"/>
    <cellStyle name="40% - Accent2 2 4 2 5" xfId="7097"/>
    <cellStyle name="40% - Accent2 2 4 2 5 2" xfId="7098"/>
    <cellStyle name="40% - Accent2 2 4 2 6" xfId="7099"/>
    <cellStyle name="40% - Accent2 2 4 2 6 2" xfId="7100"/>
    <cellStyle name="40% - Accent2 2 4 2 7" xfId="7101"/>
    <cellStyle name="40% - Accent2 2 4 2 7 2" xfId="7102"/>
    <cellStyle name="40% - Accent2 2 4 2 8" xfId="7103"/>
    <cellStyle name="40% - Accent2 2 4 3" xfId="271"/>
    <cellStyle name="40% - Accent2 2 4 3 2" xfId="1597"/>
    <cellStyle name="40% - Accent2 2 4 3 2 2" xfId="7104"/>
    <cellStyle name="40% - Accent2 2 4 3 2 2 2" xfId="7105"/>
    <cellStyle name="40% - Accent2 2 4 3 2 2 2 2" xfId="7106"/>
    <cellStyle name="40% - Accent2 2 4 3 2 2 3" xfId="7107"/>
    <cellStyle name="40% - Accent2 2 4 3 2 3" xfId="7108"/>
    <cellStyle name="40% - Accent2 2 4 3 2 3 2" xfId="7109"/>
    <cellStyle name="40% - Accent2 2 4 3 2 4" xfId="7110"/>
    <cellStyle name="40% - Accent2 2 4 3 2 4 2" xfId="7111"/>
    <cellStyle name="40% - Accent2 2 4 3 2 5" xfId="7112"/>
    <cellStyle name="40% - Accent2 2 4 3 2 5 2" xfId="7113"/>
    <cellStyle name="40% - Accent2 2 4 3 2 6" xfId="7114"/>
    <cellStyle name="40% - Accent2 2 4 3 2 6 2" xfId="7115"/>
    <cellStyle name="40% - Accent2 2 4 3 2 7" xfId="7116"/>
    <cellStyle name="40% - Accent2 2 4 3 3" xfId="7117"/>
    <cellStyle name="40% - Accent2 2 4 3 3 2" xfId="7118"/>
    <cellStyle name="40% - Accent2 2 4 3 3 2 2" xfId="7119"/>
    <cellStyle name="40% - Accent2 2 4 3 3 3" xfId="7120"/>
    <cellStyle name="40% - Accent2 2 4 3 4" xfId="7121"/>
    <cellStyle name="40% - Accent2 2 4 3 4 2" xfId="7122"/>
    <cellStyle name="40% - Accent2 2 4 3 5" xfId="7123"/>
    <cellStyle name="40% - Accent2 2 4 3 5 2" xfId="7124"/>
    <cellStyle name="40% - Accent2 2 4 3 6" xfId="7125"/>
    <cellStyle name="40% - Accent2 2 4 3 6 2" xfId="7126"/>
    <cellStyle name="40% - Accent2 2 4 3 7" xfId="7127"/>
    <cellStyle name="40% - Accent2 2 4 3 7 2" xfId="7128"/>
    <cellStyle name="40% - Accent2 2 4 3 8" xfId="7129"/>
    <cellStyle name="40% - Accent2 2 4 4" xfId="272"/>
    <cellStyle name="40% - Accent2 2 4 4 2" xfId="1598"/>
    <cellStyle name="40% - Accent2 2 4 4 2 2" xfId="7130"/>
    <cellStyle name="40% - Accent2 2 4 4 2 2 2" xfId="7131"/>
    <cellStyle name="40% - Accent2 2 4 4 2 2 2 2" xfId="7132"/>
    <cellStyle name="40% - Accent2 2 4 4 2 2 3" xfId="7133"/>
    <cellStyle name="40% - Accent2 2 4 4 2 3" xfId="7134"/>
    <cellStyle name="40% - Accent2 2 4 4 2 3 2" xfId="7135"/>
    <cellStyle name="40% - Accent2 2 4 4 2 4" xfId="7136"/>
    <cellStyle name="40% - Accent2 2 4 4 2 4 2" xfId="7137"/>
    <cellStyle name="40% - Accent2 2 4 4 2 5" xfId="7138"/>
    <cellStyle name="40% - Accent2 2 4 4 2 5 2" xfId="7139"/>
    <cellStyle name="40% - Accent2 2 4 4 2 6" xfId="7140"/>
    <cellStyle name="40% - Accent2 2 4 4 2 6 2" xfId="7141"/>
    <cellStyle name="40% - Accent2 2 4 4 2 7" xfId="7142"/>
    <cellStyle name="40% - Accent2 2 4 4 3" xfId="7143"/>
    <cellStyle name="40% - Accent2 2 4 4 3 2" xfId="7144"/>
    <cellStyle name="40% - Accent2 2 4 4 3 2 2" xfId="7145"/>
    <cellStyle name="40% - Accent2 2 4 4 3 3" xfId="7146"/>
    <cellStyle name="40% - Accent2 2 4 4 4" xfId="7147"/>
    <cellStyle name="40% - Accent2 2 4 4 4 2" xfId="7148"/>
    <cellStyle name="40% - Accent2 2 4 4 5" xfId="7149"/>
    <cellStyle name="40% - Accent2 2 4 4 5 2" xfId="7150"/>
    <cellStyle name="40% - Accent2 2 4 4 6" xfId="7151"/>
    <cellStyle name="40% - Accent2 2 4 4 6 2" xfId="7152"/>
    <cellStyle name="40% - Accent2 2 4 4 7" xfId="7153"/>
    <cellStyle name="40% - Accent2 2 4 4 7 2" xfId="7154"/>
    <cellStyle name="40% - Accent2 2 4 4 8" xfId="7155"/>
    <cellStyle name="40% - Accent2 2 4 5" xfId="1599"/>
    <cellStyle name="40% - Accent2 2 4 5 2" xfId="7156"/>
    <cellStyle name="40% - Accent2 2 4 5 2 2" xfId="7157"/>
    <cellStyle name="40% - Accent2 2 4 5 2 2 2" xfId="7158"/>
    <cellStyle name="40% - Accent2 2 4 5 2 3" xfId="7159"/>
    <cellStyle name="40% - Accent2 2 4 5 3" xfId="7160"/>
    <cellStyle name="40% - Accent2 2 4 5 3 2" xfId="7161"/>
    <cellStyle name="40% - Accent2 2 4 5 4" xfId="7162"/>
    <cellStyle name="40% - Accent2 2 4 5 4 2" xfId="7163"/>
    <cellStyle name="40% - Accent2 2 4 5 5" xfId="7164"/>
    <cellStyle name="40% - Accent2 2 4 5 5 2" xfId="7165"/>
    <cellStyle name="40% - Accent2 2 4 5 6" xfId="7166"/>
    <cellStyle name="40% - Accent2 2 4 5 6 2" xfId="7167"/>
    <cellStyle name="40% - Accent2 2 4 5 7" xfId="7168"/>
    <cellStyle name="40% - Accent2 2 4 6" xfId="1600"/>
    <cellStyle name="40% - Accent2 2 4 6 2" xfId="7169"/>
    <cellStyle name="40% - Accent2 2 4 6 2 2" xfId="7170"/>
    <cellStyle name="40% - Accent2 2 4 6 2 2 2" xfId="7171"/>
    <cellStyle name="40% - Accent2 2 4 6 2 3" xfId="7172"/>
    <cellStyle name="40% - Accent2 2 4 6 3" xfId="7173"/>
    <cellStyle name="40% - Accent2 2 4 6 3 2" xfId="7174"/>
    <cellStyle name="40% - Accent2 2 4 6 4" xfId="7175"/>
    <cellStyle name="40% - Accent2 2 4 6 4 2" xfId="7176"/>
    <cellStyle name="40% - Accent2 2 4 6 5" xfId="7177"/>
    <cellStyle name="40% - Accent2 2 4 6 5 2" xfId="7178"/>
    <cellStyle name="40% - Accent2 2 4 6 6" xfId="7179"/>
    <cellStyle name="40% - Accent2 2 4 6 6 2" xfId="7180"/>
    <cellStyle name="40% - Accent2 2 4 6 7" xfId="7181"/>
    <cellStyle name="40% - Accent2 2 4 7" xfId="1601"/>
    <cellStyle name="40% - Accent2 2 4 7 2" xfId="7182"/>
    <cellStyle name="40% - Accent2 2 4 7 2 2" xfId="7183"/>
    <cellStyle name="40% - Accent2 2 4 7 2 2 2" xfId="7184"/>
    <cellStyle name="40% - Accent2 2 4 7 2 3" xfId="7185"/>
    <cellStyle name="40% - Accent2 2 4 7 3" xfId="7186"/>
    <cellStyle name="40% - Accent2 2 4 7 3 2" xfId="7187"/>
    <cellStyle name="40% - Accent2 2 4 7 4" xfId="7188"/>
    <cellStyle name="40% - Accent2 2 4 7 4 2" xfId="7189"/>
    <cellStyle name="40% - Accent2 2 4 7 5" xfId="7190"/>
    <cellStyle name="40% - Accent2 2 4 7 5 2" xfId="7191"/>
    <cellStyle name="40% - Accent2 2 4 7 6" xfId="7192"/>
    <cellStyle name="40% - Accent2 2 4 7 6 2" xfId="7193"/>
    <cellStyle name="40% - Accent2 2 4 7 7" xfId="7194"/>
    <cellStyle name="40% - Accent2 2 4 8" xfId="7195"/>
    <cellStyle name="40% - Accent2 2 4 8 2" xfId="7196"/>
    <cellStyle name="40% - Accent2 2 4 8 2 2" xfId="7197"/>
    <cellStyle name="40% - Accent2 2 4 8 3" xfId="7198"/>
    <cellStyle name="40% - Accent2 2 4 9" xfId="7199"/>
    <cellStyle name="40% - Accent2 2 4 9 2" xfId="7200"/>
    <cellStyle name="40% - Accent2 2 5" xfId="1265"/>
    <cellStyle name="40% - Accent2 3" xfId="1266"/>
    <cellStyle name="40% - Accent2 3 2" xfId="1963"/>
    <cellStyle name="40% - Accent3 2" xfId="273"/>
    <cellStyle name="40% - Accent3 2 2" xfId="274"/>
    <cellStyle name="40% - Accent3 2 2 10" xfId="1602"/>
    <cellStyle name="40% - Accent3 2 2 10 2" xfId="7201"/>
    <cellStyle name="40% - Accent3 2 2 10 2 2" xfId="7202"/>
    <cellStyle name="40% - Accent3 2 2 10 2 2 2" xfId="7203"/>
    <cellStyle name="40% - Accent3 2 2 10 2 3" xfId="7204"/>
    <cellStyle name="40% - Accent3 2 2 10 3" xfId="7205"/>
    <cellStyle name="40% - Accent3 2 2 10 3 2" xfId="7206"/>
    <cellStyle name="40% - Accent3 2 2 10 4" xfId="7207"/>
    <cellStyle name="40% - Accent3 2 2 10 4 2" xfId="7208"/>
    <cellStyle name="40% - Accent3 2 2 10 5" xfId="7209"/>
    <cellStyle name="40% - Accent3 2 2 10 5 2" xfId="7210"/>
    <cellStyle name="40% - Accent3 2 2 10 6" xfId="7211"/>
    <cellStyle name="40% - Accent3 2 2 10 6 2" xfId="7212"/>
    <cellStyle name="40% - Accent3 2 2 10 7" xfId="7213"/>
    <cellStyle name="40% - Accent3 2 2 11" xfId="1603"/>
    <cellStyle name="40% - Accent3 2 2 11 2" xfId="7214"/>
    <cellStyle name="40% - Accent3 2 2 11 2 2" xfId="7215"/>
    <cellStyle name="40% - Accent3 2 2 11 2 2 2" xfId="7216"/>
    <cellStyle name="40% - Accent3 2 2 11 2 3" xfId="7217"/>
    <cellStyle name="40% - Accent3 2 2 11 3" xfId="7218"/>
    <cellStyle name="40% - Accent3 2 2 11 3 2" xfId="7219"/>
    <cellStyle name="40% - Accent3 2 2 11 4" xfId="7220"/>
    <cellStyle name="40% - Accent3 2 2 11 4 2" xfId="7221"/>
    <cellStyle name="40% - Accent3 2 2 11 5" xfId="7222"/>
    <cellStyle name="40% - Accent3 2 2 11 5 2" xfId="7223"/>
    <cellStyle name="40% - Accent3 2 2 11 6" xfId="7224"/>
    <cellStyle name="40% - Accent3 2 2 11 6 2" xfId="7225"/>
    <cellStyle name="40% - Accent3 2 2 11 7" xfId="7226"/>
    <cellStyle name="40% - Accent3 2 2 12" xfId="1604"/>
    <cellStyle name="40% - Accent3 2 2 12 2" xfId="7227"/>
    <cellStyle name="40% - Accent3 2 2 12 2 2" xfId="7228"/>
    <cellStyle name="40% - Accent3 2 2 12 2 2 2" xfId="7229"/>
    <cellStyle name="40% - Accent3 2 2 12 2 3" xfId="7230"/>
    <cellStyle name="40% - Accent3 2 2 12 3" xfId="7231"/>
    <cellStyle name="40% - Accent3 2 2 12 3 2" xfId="7232"/>
    <cellStyle name="40% - Accent3 2 2 12 4" xfId="7233"/>
    <cellStyle name="40% - Accent3 2 2 12 4 2" xfId="7234"/>
    <cellStyle name="40% - Accent3 2 2 12 5" xfId="7235"/>
    <cellStyle name="40% - Accent3 2 2 12 5 2" xfId="7236"/>
    <cellStyle name="40% - Accent3 2 2 12 6" xfId="7237"/>
    <cellStyle name="40% - Accent3 2 2 12 6 2" xfId="7238"/>
    <cellStyle name="40% - Accent3 2 2 12 7" xfId="7239"/>
    <cellStyle name="40% - Accent3 2 2 13" xfId="7240"/>
    <cellStyle name="40% - Accent3 2 2 2" xfId="275"/>
    <cellStyle name="40% - Accent3 2 2 2 2" xfId="276"/>
    <cellStyle name="40% - Accent3 2 2 2 2 2" xfId="277"/>
    <cellStyle name="40% - Accent3 2 2 2 3" xfId="278"/>
    <cellStyle name="40% - Accent3 2 2 2 4" xfId="279"/>
    <cellStyle name="40% - Accent3 2 2 2 4 10" xfId="7241"/>
    <cellStyle name="40% - Accent3 2 2 2 4 10 2" xfId="7242"/>
    <cellStyle name="40% - Accent3 2 2 2 4 11" xfId="7243"/>
    <cellStyle name="40% - Accent3 2 2 2 4 11 2" xfId="7244"/>
    <cellStyle name="40% - Accent3 2 2 2 4 12" xfId="7245"/>
    <cellStyle name="40% - Accent3 2 2 2 4 12 2" xfId="7246"/>
    <cellStyle name="40% - Accent3 2 2 2 4 13" xfId="7247"/>
    <cellStyle name="40% - Accent3 2 2 2 4 2" xfId="280"/>
    <cellStyle name="40% - Accent3 2 2 2 4 2 2" xfId="1605"/>
    <cellStyle name="40% - Accent3 2 2 2 4 2 2 2" xfId="7248"/>
    <cellStyle name="40% - Accent3 2 2 2 4 2 2 2 2" xfId="7249"/>
    <cellStyle name="40% - Accent3 2 2 2 4 2 2 2 2 2" xfId="7250"/>
    <cellStyle name="40% - Accent3 2 2 2 4 2 2 2 3" xfId="7251"/>
    <cellStyle name="40% - Accent3 2 2 2 4 2 2 3" xfId="7252"/>
    <cellStyle name="40% - Accent3 2 2 2 4 2 2 3 2" xfId="7253"/>
    <cellStyle name="40% - Accent3 2 2 2 4 2 2 4" xfId="7254"/>
    <cellStyle name="40% - Accent3 2 2 2 4 2 2 4 2" xfId="7255"/>
    <cellStyle name="40% - Accent3 2 2 2 4 2 2 5" xfId="7256"/>
    <cellStyle name="40% - Accent3 2 2 2 4 2 2 5 2" xfId="7257"/>
    <cellStyle name="40% - Accent3 2 2 2 4 2 2 6" xfId="7258"/>
    <cellStyle name="40% - Accent3 2 2 2 4 2 2 6 2" xfId="7259"/>
    <cellStyle name="40% - Accent3 2 2 2 4 2 2 7" xfId="7260"/>
    <cellStyle name="40% - Accent3 2 2 2 4 2 3" xfId="7261"/>
    <cellStyle name="40% - Accent3 2 2 2 4 2 3 2" xfId="7262"/>
    <cellStyle name="40% - Accent3 2 2 2 4 2 3 2 2" xfId="7263"/>
    <cellStyle name="40% - Accent3 2 2 2 4 2 3 3" xfId="7264"/>
    <cellStyle name="40% - Accent3 2 2 2 4 2 4" xfId="7265"/>
    <cellStyle name="40% - Accent3 2 2 2 4 2 4 2" xfId="7266"/>
    <cellStyle name="40% - Accent3 2 2 2 4 2 5" xfId="7267"/>
    <cellStyle name="40% - Accent3 2 2 2 4 2 5 2" xfId="7268"/>
    <cellStyle name="40% - Accent3 2 2 2 4 2 6" xfId="7269"/>
    <cellStyle name="40% - Accent3 2 2 2 4 2 6 2" xfId="7270"/>
    <cellStyle name="40% - Accent3 2 2 2 4 2 7" xfId="7271"/>
    <cellStyle name="40% - Accent3 2 2 2 4 2 7 2" xfId="7272"/>
    <cellStyle name="40% - Accent3 2 2 2 4 2 8" xfId="7273"/>
    <cellStyle name="40% - Accent3 2 2 2 4 3" xfId="281"/>
    <cellStyle name="40% - Accent3 2 2 2 4 3 2" xfId="1606"/>
    <cellStyle name="40% - Accent3 2 2 2 4 3 2 2" xfId="7274"/>
    <cellStyle name="40% - Accent3 2 2 2 4 3 2 2 2" xfId="7275"/>
    <cellStyle name="40% - Accent3 2 2 2 4 3 2 2 2 2" xfId="7276"/>
    <cellStyle name="40% - Accent3 2 2 2 4 3 2 2 3" xfId="7277"/>
    <cellStyle name="40% - Accent3 2 2 2 4 3 2 3" xfId="7278"/>
    <cellStyle name="40% - Accent3 2 2 2 4 3 2 3 2" xfId="7279"/>
    <cellStyle name="40% - Accent3 2 2 2 4 3 2 4" xfId="7280"/>
    <cellStyle name="40% - Accent3 2 2 2 4 3 2 4 2" xfId="7281"/>
    <cellStyle name="40% - Accent3 2 2 2 4 3 2 5" xfId="7282"/>
    <cellStyle name="40% - Accent3 2 2 2 4 3 2 5 2" xfId="7283"/>
    <cellStyle name="40% - Accent3 2 2 2 4 3 2 6" xfId="7284"/>
    <cellStyle name="40% - Accent3 2 2 2 4 3 2 6 2" xfId="7285"/>
    <cellStyle name="40% - Accent3 2 2 2 4 3 2 7" xfId="7286"/>
    <cellStyle name="40% - Accent3 2 2 2 4 3 3" xfId="7287"/>
    <cellStyle name="40% - Accent3 2 2 2 4 3 3 2" xfId="7288"/>
    <cellStyle name="40% - Accent3 2 2 2 4 3 3 2 2" xfId="7289"/>
    <cellStyle name="40% - Accent3 2 2 2 4 3 3 3" xfId="7290"/>
    <cellStyle name="40% - Accent3 2 2 2 4 3 4" xfId="7291"/>
    <cellStyle name="40% - Accent3 2 2 2 4 3 4 2" xfId="7292"/>
    <cellStyle name="40% - Accent3 2 2 2 4 3 5" xfId="7293"/>
    <cellStyle name="40% - Accent3 2 2 2 4 3 5 2" xfId="7294"/>
    <cellStyle name="40% - Accent3 2 2 2 4 3 6" xfId="7295"/>
    <cellStyle name="40% - Accent3 2 2 2 4 3 6 2" xfId="7296"/>
    <cellStyle name="40% - Accent3 2 2 2 4 3 7" xfId="7297"/>
    <cellStyle name="40% - Accent3 2 2 2 4 3 7 2" xfId="7298"/>
    <cellStyle name="40% - Accent3 2 2 2 4 3 8" xfId="7299"/>
    <cellStyle name="40% - Accent3 2 2 2 4 4" xfId="282"/>
    <cellStyle name="40% - Accent3 2 2 2 4 4 2" xfId="1607"/>
    <cellStyle name="40% - Accent3 2 2 2 4 4 2 2" xfId="7300"/>
    <cellStyle name="40% - Accent3 2 2 2 4 4 2 2 2" xfId="7301"/>
    <cellStyle name="40% - Accent3 2 2 2 4 4 2 2 2 2" xfId="7302"/>
    <cellStyle name="40% - Accent3 2 2 2 4 4 2 2 3" xfId="7303"/>
    <cellStyle name="40% - Accent3 2 2 2 4 4 2 3" xfId="7304"/>
    <cellStyle name="40% - Accent3 2 2 2 4 4 2 3 2" xfId="7305"/>
    <cellStyle name="40% - Accent3 2 2 2 4 4 2 4" xfId="7306"/>
    <cellStyle name="40% - Accent3 2 2 2 4 4 2 4 2" xfId="7307"/>
    <cellStyle name="40% - Accent3 2 2 2 4 4 2 5" xfId="7308"/>
    <cellStyle name="40% - Accent3 2 2 2 4 4 2 5 2" xfId="7309"/>
    <cellStyle name="40% - Accent3 2 2 2 4 4 2 6" xfId="7310"/>
    <cellStyle name="40% - Accent3 2 2 2 4 4 2 6 2" xfId="7311"/>
    <cellStyle name="40% - Accent3 2 2 2 4 4 2 7" xfId="7312"/>
    <cellStyle name="40% - Accent3 2 2 2 4 4 3" xfId="7313"/>
    <cellStyle name="40% - Accent3 2 2 2 4 4 3 2" xfId="7314"/>
    <cellStyle name="40% - Accent3 2 2 2 4 4 3 2 2" xfId="7315"/>
    <cellStyle name="40% - Accent3 2 2 2 4 4 3 3" xfId="7316"/>
    <cellStyle name="40% - Accent3 2 2 2 4 4 4" xfId="7317"/>
    <cellStyle name="40% - Accent3 2 2 2 4 4 4 2" xfId="7318"/>
    <cellStyle name="40% - Accent3 2 2 2 4 4 5" xfId="7319"/>
    <cellStyle name="40% - Accent3 2 2 2 4 4 5 2" xfId="7320"/>
    <cellStyle name="40% - Accent3 2 2 2 4 4 6" xfId="7321"/>
    <cellStyle name="40% - Accent3 2 2 2 4 4 6 2" xfId="7322"/>
    <cellStyle name="40% - Accent3 2 2 2 4 4 7" xfId="7323"/>
    <cellStyle name="40% - Accent3 2 2 2 4 4 7 2" xfId="7324"/>
    <cellStyle name="40% - Accent3 2 2 2 4 4 8" xfId="7325"/>
    <cellStyle name="40% - Accent3 2 2 2 4 5" xfId="1608"/>
    <cellStyle name="40% - Accent3 2 2 2 4 5 2" xfId="7326"/>
    <cellStyle name="40% - Accent3 2 2 2 4 5 2 2" xfId="7327"/>
    <cellStyle name="40% - Accent3 2 2 2 4 5 2 2 2" xfId="7328"/>
    <cellStyle name="40% - Accent3 2 2 2 4 5 2 3" xfId="7329"/>
    <cellStyle name="40% - Accent3 2 2 2 4 5 3" xfId="7330"/>
    <cellStyle name="40% - Accent3 2 2 2 4 5 3 2" xfId="7331"/>
    <cellStyle name="40% - Accent3 2 2 2 4 5 4" xfId="7332"/>
    <cellStyle name="40% - Accent3 2 2 2 4 5 4 2" xfId="7333"/>
    <cellStyle name="40% - Accent3 2 2 2 4 5 5" xfId="7334"/>
    <cellStyle name="40% - Accent3 2 2 2 4 5 5 2" xfId="7335"/>
    <cellStyle name="40% - Accent3 2 2 2 4 5 6" xfId="7336"/>
    <cellStyle name="40% - Accent3 2 2 2 4 5 6 2" xfId="7337"/>
    <cellStyle name="40% - Accent3 2 2 2 4 5 7" xfId="7338"/>
    <cellStyle name="40% - Accent3 2 2 2 4 6" xfId="1609"/>
    <cellStyle name="40% - Accent3 2 2 2 4 6 2" xfId="7339"/>
    <cellStyle name="40% - Accent3 2 2 2 4 6 2 2" xfId="7340"/>
    <cellStyle name="40% - Accent3 2 2 2 4 6 2 2 2" xfId="7341"/>
    <cellStyle name="40% - Accent3 2 2 2 4 6 2 3" xfId="7342"/>
    <cellStyle name="40% - Accent3 2 2 2 4 6 3" xfId="7343"/>
    <cellStyle name="40% - Accent3 2 2 2 4 6 3 2" xfId="7344"/>
    <cellStyle name="40% - Accent3 2 2 2 4 6 4" xfId="7345"/>
    <cellStyle name="40% - Accent3 2 2 2 4 6 4 2" xfId="7346"/>
    <cellStyle name="40% - Accent3 2 2 2 4 6 5" xfId="7347"/>
    <cellStyle name="40% - Accent3 2 2 2 4 6 5 2" xfId="7348"/>
    <cellStyle name="40% - Accent3 2 2 2 4 6 6" xfId="7349"/>
    <cellStyle name="40% - Accent3 2 2 2 4 6 6 2" xfId="7350"/>
    <cellStyle name="40% - Accent3 2 2 2 4 6 7" xfId="7351"/>
    <cellStyle name="40% - Accent3 2 2 2 4 7" xfId="1610"/>
    <cellStyle name="40% - Accent3 2 2 2 4 7 2" xfId="7352"/>
    <cellStyle name="40% - Accent3 2 2 2 4 7 2 2" xfId="7353"/>
    <cellStyle name="40% - Accent3 2 2 2 4 7 2 2 2" xfId="7354"/>
    <cellStyle name="40% - Accent3 2 2 2 4 7 2 3" xfId="7355"/>
    <cellStyle name="40% - Accent3 2 2 2 4 7 3" xfId="7356"/>
    <cellStyle name="40% - Accent3 2 2 2 4 7 3 2" xfId="7357"/>
    <cellStyle name="40% - Accent3 2 2 2 4 7 4" xfId="7358"/>
    <cellStyle name="40% - Accent3 2 2 2 4 7 4 2" xfId="7359"/>
    <cellStyle name="40% - Accent3 2 2 2 4 7 5" xfId="7360"/>
    <cellStyle name="40% - Accent3 2 2 2 4 7 5 2" xfId="7361"/>
    <cellStyle name="40% - Accent3 2 2 2 4 7 6" xfId="7362"/>
    <cellStyle name="40% - Accent3 2 2 2 4 7 6 2" xfId="7363"/>
    <cellStyle name="40% - Accent3 2 2 2 4 7 7" xfId="7364"/>
    <cellStyle name="40% - Accent3 2 2 2 4 8" xfId="7365"/>
    <cellStyle name="40% - Accent3 2 2 2 4 8 2" xfId="7366"/>
    <cellStyle name="40% - Accent3 2 2 2 4 8 2 2" xfId="7367"/>
    <cellStyle name="40% - Accent3 2 2 2 4 8 3" xfId="7368"/>
    <cellStyle name="40% - Accent3 2 2 2 4 9" xfId="7369"/>
    <cellStyle name="40% - Accent3 2 2 2 4 9 2" xfId="7370"/>
    <cellStyle name="40% - Accent3 2 2 2 5" xfId="283"/>
    <cellStyle name="40% - Accent3 2 2 3" xfId="284"/>
    <cellStyle name="40% - Accent3 2 2 3 2" xfId="285"/>
    <cellStyle name="40% - Accent3 2 2 3 2 2" xfId="286"/>
    <cellStyle name="40% - Accent3 2 2 3 3" xfId="287"/>
    <cellStyle name="40% - Accent3 2 2 4" xfId="288"/>
    <cellStyle name="40% - Accent3 2 2 4 2" xfId="289"/>
    <cellStyle name="40% - Accent3 2 2 5" xfId="290"/>
    <cellStyle name="40% - Accent3 2 2 5 10" xfId="7371"/>
    <cellStyle name="40% - Accent3 2 2 5 10 2" xfId="7372"/>
    <cellStyle name="40% - Accent3 2 2 5 11" xfId="7373"/>
    <cellStyle name="40% - Accent3 2 2 5 11 2" xfId="7374"/>
    <cellStyle name="40% - Accent3 2 2 5 12" xfId="7375"/>
    <cellStyle name="40% - Accent3 2 2 5 12 2" xfId="7376"/>
    <cellStyle name="40% - Accent3 2 2 5 13" xfId="7377"/>
    <cellStyle name="40% - Accent3 2 2 5 2" xfId="291"/>
    <cellStyle name="40% - Accent3 2 2 5 2 2" xfId="1611"/>
    <cellStyle name="40% - Accent3 2 2 5 2 2 2" xfId="7378"/>
    <cellStyle name="40% - Accent3 2 2 5 2 2 2 2" xfId="7379"/>
    <cellStyle name="40% - Accent3 2 2 5 2 2 2 2 2" xfId="7380"/>
    <cellStyle name="40% - Accent3 2 2 5 2 2 2 3" xfId="7381"/>
    <cellStyle name="40% - Accent3 2 2 5 2 2 3" xfId="7382"/>
    <cellStyle name="40% - Accent3 2 2 5 2 2 3 2" xfId="7383"/>
    <cellStyle name="40% - Accent3 2 2 5 2 2 4" xfId="7384"/>
    <cellStyle name="40% - Accent3 2 2 5 2 2 4 2" xfId="7385"/>
    <cellStyle name="40% - Accent3 2 2 5 2 2 5" xfId="7386"/>
    <cellStyle name="40% - Accent3 2 2 5 2 2 5 2" xfId="7387"/>
    <cellStyle name="40% - Accent3 2 2 5 2 2 6" xfId="7388"/>
    <cellStyle name="40% - Accent3 2 2 5 2 2 6 2" xfId="7389"/>
    <cellStyle name="40% - Accent3 2 2 5 2 2 7" xfId="7390"/>
    <cellStyle name="40% - Accent3 2 2 5 2 3" xfId="7391"/>
    <cellStyle name="40% - Accent3 2 2 5 2 3 2" xfId="7392"/>
    <cellStyle name="40% - Accent3 2 2 5 2 3 2 2" xfId="7393"/>
    <cellStyle name="40% - Accent3 2 2 5 2 3 3" xfId="7394"/>
    <cellStyle name="40% - Accent3 2 2 5 2 4" xfId="7395"/>
    <cellStyle name="40% - Accent3 2 2 5 2 4 2" xfId="7396"/>
    <cellStyle name="40% - Accent3 2 2 5 2 5" xfId="7397"/>
    <cellStyle name="40% - Accent3 2 2 5 2 5 2" xfId="7398"/>
    <cellStyle name="40% - Accent3 2 2 5 2 6" xfId="7399"/>
    <cellStyle name="40% - Accent3 2 2 5 2 6 2" xfId="7400"/>
    <cellStyle name="40% - Accent3 2 2 5 2 7" xfId="7401"/>
    <cellStyle name="40% - Accent3 2 2 5 2 7 2" xfId="7402"/>
    <cellStyle name="40% - Accent3 2 2 5 2 8" xfId="7403"/>
    <cellStyle name="40% - Accent3 2 2 5 3" xfId="292"/>
    <cellStyle name="40% - Accent3 2 2 5 3 2" xfId="1612"/>
    <cellStyle name="40% - Accent3 2 2 5 3 2 2" xfId="7404"/>
    <cellStyle name="40% - Accent3 2 2 5 3 2 2 2" xfId="7405"/>
    <cellStyle name="40% - Accent3 2 2 5 3 2 2 2 2" xfId="7406"/>
    <cellStyle name="40% - Accent3 2 2 5 3 2 2 3" xfId="7407"/>
    <cellStyle name="40% - Accent3 2 2 5 3 2 3" xfId="7408"/>
    <cellStyle name="40% - Accent3 2 2 5 3 2 3 2" xfId="7409"/>
    <cellStyle name="40% - Accent3 2 2 5 3 2 4" xfId="7410"/>
    <cellStyle name="40% - Accent3 2 2 5 3 2 4 2" xfId="7411"/>
    <cellStyle name="40% - Accent3 2 2 5 3 2 5" xfId="7412"/>
    <cellStyle name="40% - Accent3 2 2 5 3 2 5 2" xfId="7413"/>
    <cellStyle name="40% - Accent3 2 2 5 3 2 6" xfId="7414"/>
    <cellStyle name="40% - Accent3 2 2 5 3 2 6 2" xfId="7415"/>
    <cellStyle name="40% - Accent3 2 2 5 3 2 7" xfId="7416"/>
    <cellStyle name="40% - Accent3 2 2 5 3 3" xfId="7417"/>
    <cellStyle name="40% - Accent3 2 2 5 3 3 2" xfId="7418"/>
    <cellStyle name="40% - Accent3 2 2 5 3 3 2 2" xfId="7419"/>
    <cellStyle name="40% - Accent3 2 2 5 3 3 3" xfId="7420"/>
    <cellStyle name="40% - Accent3 2 2 5 3 4" xfId="7421"/>
    <cellStyle name="40% - Accent3 2 2 5 3 4 2" xfId="7422"/>
    <cellStyle name="40% - Accent3 2 2 5 3 5" xfId="7423"/>
    <cellStyle name="40% - Accent3 2 2 5 3 5 2" xfId="7424"/>
    <cellStyle name="40% - Accent3 2 2 5 3 6" xfId="7425"/>
    <cellStyle name="40% - Accent3 2 2 5 3 6 2" xfId="7426"/>
    <cellStyle name="40% - Accent3 2 2 5 3 7" xfId="7427"/>
    <cellStyle name="40% - Accent3 2 2 5 3 7 2" xfId="7428"/>
    <cellStyle name="40% - Accent3 2 2 5 3 8" xfId="7429"/>
    <cellStyle name="40% - Accent3 2 2 5 4" xfId="293"/>
    <cellStyle name="40% - Accent3 2 2 5 4 2" xfId="1613"/>
    <cellStyle name="40% - Accent3 2 2 5 4 2 2" xfId="7430"/>
    <cellStyle name="40% - Accent3 2 2 5 4 2 2 2" xfId="7431"/>
    <cellStyle name="40% - Accent3 2 2 5 4 2 2 2 2" xfId="7432"/>
    <cellStyle name="40% - Accent3 2 2 5 4 2 2 3" xfId="7433"/>
    <cellStyle name="40% - Accent3 2 2 5 4 2 3" xfId="7434"/>
    <cellStyle name="40% - Accent3 2 2 5 4 2 3 2" xfId="7435"/>
    <cellStyle name="40% - Accent3 2 2 5 4 2 4" xfId="7436"/>
    <cellStyle name="40% - Accent3 2 2 5 4 2 4 2" xfId="7437"/>
    <cellStyle name="40% - Accent3 2 2 5 4 2 5" xfId="7438"/>
    <cellStyle name="40% - Accent3 2 2 5 4 2 5 2" xfId="7439"/>
    <cellStyle name="40% - Accent3 2 2 5 4 2 6" xfId="7440"/>
    <cellStyle name="40% - Accent3 2 2 5 4 2 6 2" xfId="7441"/>
    <cellStyle name="40% - Accent3 2 2 5 4 2 7" xfId="7442"/>
    <cellStyle name="40% - Accent3 2 2 5 4 3" xfId="7443"/>
    <cellStyle name="40% - Accent3 2 2 5 4 3 2" xfId="7444"/>
    <cellStyle name="40% - Accent3 2 2 5 4 3 2 2" xfId="7445"/>
    <cellStyle name="40% - Accent3 2 2 5 4 3 3" xfId="7446"/>
    <cellStyle name="40% - Accent3 2 2 5 4 4" xfId="7447"/>
    <cellStyle name="40% - Accent3 2 2 5 4 4 2" xfId="7448"/>
    <cellStyle name="40% - Accent3 2 2 5 4 5" xfId="7449"/>
    <cellStyle name="40% - Accent3 2 2 5 4 5 2" xfId="7450"/>
    <cellStyle name="40% - Accent3 2 2 5 4 6" xfId="7451"/>
    <cellStyle name="40% - Accent3 2 2 5 4 6 2" xfId="7452"/>
    <cellStyle name="40% - Accent3 2 2 5 4 7" xfId="7453"/>
    <cellStyle name="40% - Accent3 2 2 5 4 7 2" xfId="7454"/>
    <cellStyle name="40% - Accent3 2 2 5 4 8" xfId="7455"/>
    <cellStyle name="40% - Accent3 2 2 5 5" xfId="1614"/>
    <cellStyle name="40% - Accent3 2 2 5 5 2" xfId="7456"/>
    <cellStyle name="40% - Accent3 2 2 5 5 2 2" xfId="7457"/>
    <cellStyle name="40% - Accent3 2 2 5 5 2 2 2" xfId="7458"/>
    <cellStyle name="40% - Accent3 2 2 5 5 2 3" xfId="7459"/>
    <cellStyle name="40% - Accent3 2 2 5 5 3" xfId="7460"/>
    <cellStyle name="40% - Accent3 2 2 5 5 3 2" xfId="7461"/>
    <cellStyle name="40% - Accent3 2 2 5 5 4" xfId="7462"/>
    <cellStyle name="40% - Accent3 2 2 5 5 4 2" xfId="7463"/>
    <cellStyle name="40% - Accent3 2 2 5 5 5" xfId="7464"/>
    <cellStyle name="40% - Accent3 2 2 5 5 5 2" xfId="7465"/>
    <cellStyle name="40% - Accent3 2 2 5 5 6" xfId="7466"/>
    <cellStyle name="40% - Accent3 2 2 5 5 6 2" xfId="7467"/>
    <cellStyle name="40% - Accent3 2 2 5 5 7" xfId="7468"/>
    <cellStyle name="40% - Accent3 2 2 5 6" xfId="1615"/>
    <cellStyle name="40% - Accent3 2 2 5 6 2" xfId="7469"/>
    <cellStyle name="40% - Accent3 2 2 5 6 2 2" xfId="7470"/>
    <cellStyle name="40% - Accent3 2 2 5 6 2 2 2" xfId="7471"/>
    <cellStyle name="40% - Accent3 2 2 5 6 2 3" xfId="7472"/>
    <cellStyle name="40% - Accent3 2 2 5 6 3" xfId="7473"/>
    <cellStyle name="40% - Accent3 2 2 5 6 3 2" xfId="7474"/>
    <cellStyle name="40% - Accent3 2 2 5 6 4" xfId="7475"/>
    <cellStyle name="40% - Accent3 2 2 5 6 4 2" xfId="7476"/>
    <cellStyle name="40% - Accent3 2 2 5 6 5" xfId="7477"/>
    <cellStyle name="40% - Accent3 2 2 5 6 5 2" xfId="7478"/>
    <cellStyle name="40% - Accent3 2 2 5 6 6" xfId="7479"/>
    <cellStyle name="40% - Accent3 2 2 5 6 6 2" xfId="7480"/>
    <cellStyle name="40% - Accent3 2 2 5 6 7" xfId="7481"/>
    <cellStyle name="40% - Accent3 2 2 5 7" xfId="1616"/>
    <cellStyle name="40% - Accent3 2 2 5 7 2" xfId="7482"/>
    <cellStyle name="40% - Accent3 2 2 5 7 2 2" xfId="7483"/>
    <cellStyle name="40% - Accent3 2 2 5 7 2 2 2" xfId="7484"/>
    <cellStyle name="40% - Accent3 2 2 5 7 2 3" xfId="7485"/>
    <cellStyle name="40% - Accent3 2 2 5 7 3" xfId="7486"/>
    <cellStyle name="40% - Accent3 2 2 5 7 3 2" xfId="7487"/>
    <cellStyle name="40% - Accent3 2 2 5 7 4" xfId="7488"/>
    <cellStyle name="40% - Accent3 2 2 5 7 4 2" xfId="7489"/>
    <cellStyle name="40% - Accent3 2 2 5 7 5" xfId="7490"/>
    <cellStyle name="40% - Accent3 2 2 5 7 5 2" xfId="7491"/>
    <cellStyle name="40% - Accent3 2 2 5 7 6" xfId="7492"/>
    <cellStyle name="40% - Accent3 2 2 5 7 6 2" xfId="7493"/>
    <cellStyle name="40% - Accent3 2 2 5 7 7" xfId="7494"/>
    <cellStyle name="40% - Accent3 2 2 5 8" xfId="7495"/>
    <cellStyle name="40% - Accent3 2 2 5 8 2" xfId="7496"/>
    <cellStyle name="40% - Accent3 2 2 5 8 2 2" xfId="7497"/>
    <cellStyle name="40% - Accent3 2 2 5 8 3" xfId="7498"/>
    <cellStyle name="40% - Accent3 2 2 5 9" xfId="7499"/>
    <cellStyle name="40% - Accent3 2 2 5 9 2" xfId="7500"/>
    <cellStyle name="40% - Accent3 2 2 6" xfId="294"/>
    <cellStyle name="40% - Accent3 2 2 6 10" xfId="7501"/>
    <cellStyle name="40% - Accent3 2 2 6 10 2" xfId="7502"/>
    <cellStyle name="40% - Accent3 2 2 6 11" xfId="7503"/>
    <cellStyle name="40% - Accent3 2 2 6 11 2" xfId="7504"/>
    <cellStyle name="40% - Accent3 2 2 6 12" xfId="7505"/>
    <cellStyle name="40% - Accent3 2 2 6 12 2" xfId="7506"/>
    <cellStyle name="40% - Accent3 2 2 6 13" xfId="7507"/>
    <cellStyle name="40% - Accent3 2 2 6 2" xfId="295"/>
    <cellStyle name="40% - Accent3 2 2 6 2 2" xfId="1617"/>
    <cellStyle name="40% - Accent3 2 2 6 2 2 2" xfId="7508"/>
    <cellStyle name="40% - Accent3 2 2 6 2 2 2 2" xfId="7509"/>
    <cellStyle name="40% - Accent3 2 2 6 2 2 2 2 2" xfId="7510"/>
    <cellStyle name="40% - Accent3 2 2 6 2 2 2 3" xfId="7511"/>
    <cellStyle name="40% - Accent3 2 2 6 2 2 3" xfId="7512"/>
    <cellStyle name="40% - Accent3 2 2 6 2 2 3 2" xfId="7513"/>
    <cellStyle name="40% - Accent3 2 2 6 2 2 4" xfId="7514"/>
    <cellStyle name="40% - Accent3 2 2 6 2 2 4 2" xfId="7515"/>
    <cellStyle name="40% - Accent3 2 2 6 2 2 5" xfId="7516"/>
    <cellStyle name="40% - Accent3 2 2 6 2 2 5 2" xfId="7517"/>
    <cellStyle name="40% - Accent3 2 2 6 2 2 6" xfId="7518"/>
    <cellStyle name="40% - Accent3 2 2 6 2 2 6 2" xfId="7519"/>
    <cellStyle name="40% - Accent3 2 2 6 2 2 7" xfId="7520"/>
    <cellStyle name="40% - Accent3 2 2 6 2 3" xfId="7521"/>
    <cellStyle name="40% - Accent3 2 2 6 2 3 2" xfId="7522"/>
    <cellStyle name="40% - Accent3 2 2 6 2 3 2 2" xfId="7523"/>
    <cellStyle name="40% - Accent3 2 2 6 2 3 3" xfId="7524"/>
    <cellStyle name="40% - Accent3 2 2 6 2 4" xfId="7525"/>
    <cellStyle name="40% - Accent3 2 2 6 2 4 2" xfId="7526"/>
    <cellStyle name="40% - Accent3 2 2 6 2 5" xfId="7527"/>
    <cellStyle name="40% - Accent3 2 2 6 2 5 2" xfId="7528"/>
    <cellStyle name="40% - Accent3 2 2 6 2 6" xfId="7529"/>
    <cellStyle name="40% - Accent3 2 2 6 2 6 2" xfId="7530"/>
    <cellStyle name="40% - Accent3 2 2 6 2 7" xfId="7531"/>
    <cellStyle name="40% - Accent3 2 2 6 2 7 2" xfId="7532"/>
    <cellStyle name="40% - Accent3 2 2 6 2 8" xfId="7533"/>
    <cellStyle name="40% - Accent3 2 2 6 3" xfId="296"/>
    <cellStyle name="40% - Accent3 2 2 6 3 2" xfId="1618"/>
    <cellStyle name="40% - Accent3 2 2 6 3 2 2" xfId="7534"/>
    <cellStyle name="40% - Accent3 2 2 6 3 2 2 2" xfId="7535"/>
    <cellStyle name="40% - Accent3 2 2 6 3 2 2 2 2" xfId="7536"/>
    <cellStyle name="40% - Accent3 2 2 6 3 2 2 3" xfId="7537"/>
    <cellStyle name="40% - Accent3 2 2 6 3 2 3" xfId="7538"/>
    <cellStyle name="40% - Accent3 2 2 6 3 2 3 2" xfId="7539"/>
    <cellStyle name="40% - Accent3 2 2 6 3 2 4" xfId="7540"/>
    <cellStyle name="40% - Accent3 2 2 6 3 2 4 2" xfId="7541"/>
    <cellStyle name="40% - Accent3 2 2 6 3 2 5" xfId="7542"/>
    <cellStyle name="40% - Accent3 2 2 6 3 2 5 2" xfId="7543"/>
    <cellStyle name="40% - Accent3 2 2 6 3 2 6" xfId="7544"/>
    <cellStyle name="40% - Accent3 2 2 6 3 2 6 2" xfId="7545"/>
    <cellStyle name="40% - Accent3 2 2 6 3 2 7" xfId="7546"/>
    <cellStyle name="40% - Accent3 2 2 6 3 3" xfId="7547"/>
    <cellStyle name="40% - Accent3 2 2 6 3 3 2" xfId="7548"/>
    <cellStyle name="40% - Accent3 2 2 6 3 3 2 2" xfId="7549"/>
    <cellStyle name="40% - Accent3 2 2 6 3 3 3" xfId="7550"/>
    <cellStyle name="40% - Accent3 2 2 6 3 4" xfId="7551"/>
    <cellStyle name="40% - Accent3 2 2 6 3 4 2" xfId="7552"/>
    <cellStyle name="40% - Accent3 2 2 6 3 5" xfId="7553"/>
    <cellStyle name="40% - Accent3 2 2 6 3 5 2" xfId="7554"/>
    <cellStyle name="40% - Accent3 2 2 6 3 6" xfId="7555"/>
    <cellStyle name="40% - Accent3 2 2 6 3 6 2" xfId="7556"/>
    <cellStyle name="40% - Accent3 2 2 6 3 7" xfId="7557"/>
    <cellStyle name="40% - Accent3 2 2 6 3 7 2" xfId="7558"/>
    <cellStyle name="40% - Accent3 2 2 6 3 8" xfId="7559"/>
    <cellStyle name="40% - Accent3 2 2 6 4" xfId="297"/>
    <cellStyle name="40% - Accent3 2 2 6 4 2" xfId="1619"/>
    <cellStyle name="40% - Accent3 2 2 6 4 2 2" xfId="7560"/>
    <cellStyle name="40% - Accent3 2 2 6 4 2 2 2" xfId="7561"/>
    <cellStyle name="40% - Accent3 2 2 6 4 2 2 2 2" xfId="7562"/>
    <cellStyle name="40% - Accent3 2 2 6 4 2 2 3" xfId="7563"/>
    <cellStyle name="40% - Accent3 2 2 6 4 2 3" xfId="7564"/>
    <cellStyle name="40% - Accent3 2 2 6 4 2 3 2" xfId="7565"/>
    <cellStyle name="40% - Accent3 2 2 6 4 2 4" xfId="7566"/>
    <cellStyle name="40% - Accent3 2 2 6 4 2 4 2" xfId="7567"/>
    <cellStyle name="40% - Accent3 2 2 6 4 2 5" xfId="7568"/>
    <cellStyle name="40% - Accent3 2 2 6 4 2 5 2" xfId="7569"/>
    <cellStyle name="40% - Accent3 2 2 6 4 2 6" xfId="7570"/>
    <cellStyle name="40% - Accent3 2 2 6 4 2 6 2" xfId="7571"/>
    <cellStyle name="40% - Accent3 2 2 6 4 2 7" xfId="7572"/>
    <cellStyle name="40% - Accent3 2 2 6 4 3" xfId="7573"/>
    <cellStyle name="40% - Accent3 2 2 6 4 3 2" xfId="7574"/>
    <cellStyle name="40% - Accent3 2 2 6 4 3 2 2" xfId="7575"/>
    <cellStyle name="40% - Accent3 2 2 6 4 3 3" xfId="7576"/>
    <cellStyle name="40% - Accent3 2 2 6 4 4" xfId="7577"/>
    <cellStyle name="40% - Accent3 2 2 6 4 4 2" xfId="7578"/>
    <cellStyle name="40% - Accent3 2 2 6 4 5" xfId="7579"/>
    <cellStyle name="40% - Accent3 2 2 6 4 5 2" xfId="7580"/>
    <cellStyle name="40% - Accent3 2 2 6 4 6" xfId="7581"/>
    <cellStyle name="40% - Accent3 2 2 6 4 6 2" xfId="7582"/>
    <cellStyle name="40% - Accent3 2 2 6 4 7" xfId="7583"/>
    <cellStyle name="40% - Accent3 2 2 6 4 7 2" xfId="7584"/>
    <cellStyle name="40% - Accent3 2 2 6 4 8" xfId="7585"/>
    <cellStyle name="40% - Accent3 2 2 6 5" xfId="1620"/>
    <cellStyle name="40% - Accent3 2 2 6 5 2" xfId="7586"/>
    <cellStyle name="40% - Accent3 2 2 6 5 2 2" xfId="7587"/>
    <cellStyle name="40% - Accent3 2 2 6 5 2 2 2" xfId="7588"/>
    <cellStyle name="40% - Accent3 2 2 6 5 2 3" xfId="7589"/>
    <cellStyle name="40% - Accent3 2 2 6 5 3" xfId="7590"/>
    <cellStyle name="40% - Accent3 2 2 6 5 3 2" xfId="7591"/>
    <cellStyle name="40% - Accent3 2 2 6 5 4" xfId="7592"/>
    <cellStyle name="40% - Accent3 2 2 6 5 4 2" xfId="7593"/>
    <cellStyle name="40% - Accent3 2 2 6 5 5" xfId="7594"/>
    <cellStyle name="40% - Accent3 2 2 6 5 5 2" xfId="7595"/>
    <cellStyle name="40% - Accent3 2 2 6 5 6" xfId="7596"/>
    <cellStyle name="40% - Accent3 2 2 6 5 6 2" xfId="7597"/>
    <cellStyle name="40% - Accent3 2 2 6 5 7" xfId="7598"/>
    <cellStyle name="40% - Accent3 2 2 6 6" xfId="1621"/>
    <cellStyle name="40% - Accent3 2 2 6 6 2" xfId="7599"/>
    <cellStyle name="40% - Accent3 2 2 6 6 2 2" xfId="7600"/>
    <cellStyle name="40% - Accent3 2 2 6 6 2 2 2" xfId="7601"/>
    <cellStyle name="40% - Accent3 2 2 6 6 2 3" xfId="7602"/>
    <cellStyle name="40% - Accent3 2 2 6 6 3" xfId="7603"/>
    <cellStyle name="40% - Accent3 2 2 6 6 3 2" xfId="7604"/>
    <cellStyle name="40% - Accent3 2 2 6 6 4" xfId="7605"/>
    <cellStyle name="40% - Accent3 2 2 6 6 4 2" xfId="7606"/>
    <cellStyle name="40% - Accent3 2 2 6 6 5" xfId="7607"/>
    <cellStyle name="40% - Accent3 2 2 6 6 5 2" xfId="7608"/>
    <cellStyle name="40% - Accent3 2 2 6 6 6" xfId="7609"/>
    <cellStyle name="40% - Accent3 2 2 6 6 6 2" xfId="7610"/>
    <cellStyle name="40% - Accent3 2 2 6 6 7" xfId="7611"/>
    <cellStyle name="40% - Accent3 2 2 6 7" xfId="1622"/>
    <cellStyle name="40% - Accent3 2 2 6 7 2" xfId="7612"/>
    <cellStyle name="40% - Accent3 2 2 6 7 2 2" xfId="7613"/>
    <cellStyle name="40% - Accent3 2 2 6 7 2 2 2" xfId="7614"/>
    <cellStyle name="40% - Accent3 2 2 6 7 2 3" xfId="7615"/>
    <cellStyle name="40% - Accent3 2 2 6 7 3" xfId="7616"/>
    <cellStyle name="40% - Accent3 2 2 6 7 3 2" xfId="7617"/>
    <cellStyle name="40% - Accent3 2 2 6 7 4" xfId="7618"/>
    <cellStyle name="40% - Accent3 2 2 6 7 4 2" xfId="7619"/>
    <cellStyle name="40% - Accent3 2 2 6 7 5" xfId="7620"/>
    <cellStyle name="40% - Accent3 2 2 6 7 5 2" xfId="7621"/>
    <cellStyle name="40% - Accent3 2 2 6 7 6" xfId="7622"/>
    <cellStyle name="40% - Accent3 2 2 6 7 6 2" xfId="7623"/>
    <cellStyle name="40% - Accent3 2 2 6 7 7" xfId="7624"/>
    <cellStyle name="40% - Accent3 2 2 6 8" xfId="7625"/>
    <cellStyle name="40% - Accent3 2 2 6 8 2" xfId="7626"/>
    <cellStyle name="40% - Accent3 2 2 6 8 2 2" xfId="7627"/>
    <cellStyle name="40% - Accent3 2 2 6 8 3" xfId="7628"/>
    <cellStyle name="40% - Accent3 2 2 6 9" xfId="7629"/>
    <cellStyle name="40% - Accent3 2 2 6 9 2" xfId="7630"/>
    <cellStyle name="40% - Accent3 2 2 7" xfId="298"/>
    <cellStyle name="40% - Accent3 2 2 7 2" xfId="1623"/>
    <cellStyle name="40% - Accent3 2 2 7 2 2" xfId="7631"/>
    <cellStyle name="40% - Accent3 2 2 7 2 2 2" xfId="7632"/>
    <cellStyle name="40% - Accent3 2 2 7 2 2 2 2" xfId="7633"/>
    <cellStyle name="40% - Accent3 2 2 7 2 2 3" xfId="7634"/>
    <cellStyle name="40% - Accent3 2 2 7 2 3" xfId="7635"/>
    <cellStyle name="40% - Accent3 2 2 7 2 3 2" xfId="7636"/>
    <cellStyle name="40% - Accent3 2 2 7 2 4" xfId="7637"/>
    <cellStyle name="40% - Accent3 2 2 7 2 4 2" xfId="7638"/>
    <cellStyle name="40% - Accent3 2 2 7 2 5" xfId="7639"/>
    <cellStyle name="40% - Accent3 2 2 7 2 5 2" xfId="7640"/>
    <cellStyle name="40% - Accent3 2 2 7 2 6" xfId="7641"/>
    <cellStyle name="40% - Accent3 2 2 7 2 6 2" xfId="7642"/>
    <cellStyle name="40% - Accent3 2 2 7 2 7" xfId="7643"/>
    <cellStyle name="40% - Accent3 2 2 7 3" xfId="7644"/>
    <cellStyle name="40% - Accent3 2 2 7 3 2" xfId="7645"/>
    <cellStyle name="40% - Accent3 2 2 7 3 2 2" xfId="7646"/>
    <cellStyle name="40% - Accent3 2 2 7 3 3" xfId="7647"/>
    <cellStyle name="40% - Accent3 2 2 7 4" xfId="7648"/>
    <cellStyle name="40% - Accent3 2 2 7 4 2" xfId="7649"/>
    <cellStyle name="40% - Accent3 2 2 7 5" xfId="7650"/>
    <cellStyle name="40% - Accent3 2 2 7 5 2" xfId="7651"/>
    <cellStyle name="40% - Accent3 2 2 7 6" xfId="7652"/>
    <cellStyle name="40% - Accent3 2 2 7 6 2" xfId="7653"/>
    <cellStyle name="40% - Accent3 2 2 7 7" xfId="7654"/>
    <cellStyle name="40% - Accent3 2 2 7 7 2" xfId="7655"/>
    <cellStyle name="40% - Accent3 2 2 7 8" xfId="7656"/>
    <cellStyle name="40% - Accent3 2 2 8" xfId="299"/>
    <cellStyle name="40% - Accent3 2 2 8 2" xfId="1624"/>
    <cellStyle name="40% - Accent3 2 2 8 2 2" xfId="7657"/>
    <cellStyle name="40% - Accent3 2 2 8 2 2 2" xfId="7658"/>
    <cellStyle name="40% - Accent3 2 2 8 2 2 2 2" xfId="7659"/>
    <cellStyle name="40% - Accent3 2 2 8 2 2 3" xfId="7660"/>
    <cellStyle name="40% - Accent3 2 2 8 2 3" xfId="7661"/>
    <cellStyle name="40% - Accent3 2 2 8 2 3 2" xfId="7662"/>
    <cellStyle name="40% - Accent3 2 2 8 2 4" xfId="7663"/>
    <cellStyle name="40% - Accent3 2 2 8 2 4 2" xfId="7664"/>
    <cellStyle name="40% - Accent3 2 2 8 2 5" xfId="7665"/>
    <cellStyle name="40% - Accent3 2 2 8 2 5 2" xfId="7666"/>
    <cellStyle name="40% - Accent3 2 2 8 2 6" xfId="7667"/>
    <cellStyle name="40% - Accent3 2 2 8 2 6 2" xfId="7668"/>
    <cellStyle name="40% - Accent3 2 2 8 2 7" xfId="7669"/>
    <cellStyle name="40% - Accent3 2 2 8 3" xfId="7670"/>
    <cellStyle name="40% - Accent3 2 2 8 3 2" xfId="7671"/>
    <cellStyle name="40% - Accent3 2 2 8 3 2 2" xfId="7672"/>
    <cellStyle name="40% - Accent3 2 2 8 3 3" xfId="7673"/>
    <cellStyle name="40% - Accent3 2 2 8 4" xfId="7674"/>
    <cellStyle name="40% - Accent3 2 2 8 4 2" xfId="7675"/>
    <cellStyle name="40% - Accent3 2 2 8 5" xfId="7676"/>
    <cellStyle name="40% - Accent3 2 2 8 5 2" xfId="7677"/>
    <cellStyle name="40% - Accent3 2 2 8 6" xfId="7678"/>
    <cellStyle name="40% - Accent3 2 2 8 6 2" xfId="7679"/>
    <cellStyle name="40% - Accent3 2 2 8 7" xfId="7680"/>
    <cellStyle name="40% - Accent3 2 2 8 7 2" xfId="7681"/>
    <cellStyle name="40% - Accent3 2 2 8 8" xfId="7682"/>
    <cellStyle name="40% - Accent3 2 2 9" xfId="300"/>
    <cellStyle name="40% - Accent3 2 2 9 2" xfId="1625"/>
    <cellStyle name="40% - Accent3 2 2 9 2 2" xfId="7683"/>
    <cellStyle name="40% - Accent3 2 2 9 2 2 2" xfId="7684"/>
    <cellStyle name="40% - Accent3 2 2 9 2 2 2 2" xfId="7685"/>
    <cellStyle name="40% - Accent3 2 2 9 2 2 3" xfId="7686"/>
    <cellStyle name="40% - Accent3 2 2 9 2 3" xfId="7687"/>
    <cellStyle name="40% - Accent3 2 2 9 2 3 2" xfId="7688"/>
    <cellStyle name="40% - Accent3 2 2 9 2 4" xfId="7689"/>
    <cellStyle name="40% - Accent3 2 2 9 2 4 2" xfId="7690"/>
    <cellStyle name="40% - Accent3 2 2 9 2 5" xfId="7691"/>
    <cellStyle name="40% - Accent3 2 2 9 2 5 2" xfId="7692"/>
    <cellStyle name="40% - Accent3 2 2 9 2 6" xfId="7693"/>
    <cellStyle name="40% - Accent3 2 2 9 2 6 2" xfId="7694"/>
    <cellStyle name="40% - Accent3 2 2 9 2 7" xfId="7695"/>
    <cellStyle name="40% - Accent3 2 2 9 3" xfId="7696"/>
    <cellStyle name="40% - Accent3 2 2 9 3 2" xfId="7697"/>
    <cellStyle name="40% - Accent3 2 2 9 3 2 2" xfId="7698"/>
    <cellStyle name="40% - Accent3 2 2 9 3 3" xfId="7699"/>
    <cellStyle name="40% - Accent3 2 2 9 4" xfId="7700"/>
    <cellStyle name="40% - Accent3 2 2 9 4 2" xfId="7701"/>
    <cellStyle name="40% - Accent3 2 2 9 5" xfId="7702"/>
    <cellStyle name="40% - Accent3 2 2 9 5 2" xfId="7703"/>
    <cellStyle name="40% - Accent3 2 2 9 6" xfId="7704"/>
    <cellStyle name="40% - Accent3 2 2 9 6 2" xfId="7705"/>
    <cellStyle name="40% - Accent3 2 2 9 7" xfId="7706"/>
    <cellStyle name="40% - Accent3 2 2 9 7 2" xfId="7707"/>
    <cellStyle name="40% - Accent3 2 2 9 8" xfId="7708"/>
    <cellStyle name="40% - Accent3 2 3" xfId="301"/>
    <cellStyle name="40% - Accent3 2 4" xfId="302"/>
    <cellStyle name="40% - Accent3 2 4 10" xfId="7709"/>
    <cellStyle name="40% - Accent3 2 4 10 2" xfId="7710"/>
    <cellStyle name="40% - Accent3 2 4 11" xfId="7711"/>
    <cellStyle name="40% - Accent3 2 4 11 2" xfId="7712"/>
    <cellStyle name="40% - Accent3 2 4 12" xfId="7713"/>
    <cellStyle name="40% - Accent3 2 4 12 2" xfId="7714"/>
    <cellStyle name="40% - Accent3 2 4 13" xfId="7715"/>
    <cellStyle name="40% - Accent3 2 4 2" xfId="303"/>
    <cellStyle name="40% - Accent3 2 4 2 2" xfId="1626"/>
    <cellStyle name="40% - Accent3 2 4 2 2 2" xfId="7716"/>
    <cellStyle name="40% - Accent3 2 4 2 2 2 2" xfId="7717"/>
    <cellStyle name="40% - Accent3 2 4 2 2 2 2 2" xfId="7718"/>
    <cellStyle name="40% - Accent3 2 4 2 2 2 3" xfId="7719"/>
    <cellStyle name="40% - Accent3 2 4 2 2 3" xfId="7720"/>
    <cellStyle name="40% - Accent3 2 4 2 2 3 2" xfId="7721"/>
    <cellStyle name="40% - Accent3 2 4 2 2 4" xfId="7722"/>
    <cellStyle name="40% - Accent3 2 4 2 2 4 2" xfId="7723"/>
    <cellStyle name="40% - Accent3 2 4 2 2 5" xfId="7724"/>
    <cellStyle name="40% - Accent3 2 4 2 2 5 2" xfId="7725"/>
    <cellStyle name="40% - Accent3 2 4 2 2 6" xfId="7726"/>
    <cellStyle name="40% - Accent3 2 4 2 2 6 2" xfId="7727"/>
    <cellStyle name="40% - Accent3 2 4 2 2 7" xfId="7728"/>
    <cellStyle name="40% - Accent3 2 4 2 3" xfId="7729"/>
    <cellStyle name="40% - Accent3 2 4 2 3 2" xfId="7730"/>
    <cellStyle name="40% - Accent3 2 4 2 3 2 2" xfId="7731"/>
    <cellStyle name="40% - Accent3 2 4 2 3 3" xfId="7732"/>
    <cellStyle name="40% - Accent3 2 4 2 4" xfId="7733"/>
    <cellStyle name="40% - Accent3 2 4 2 4 2" xfId="7734"/>
    <cellStyle name="40% - Accent3 2 4 2 5" xfId="7735"/>
    <cellStyle name="40% - Accent3 2 4 2 5 2" xfId="7736"/>
    <cellStyle name="40% - Accent3 2 4 2 6" xfId="7737"/>
    <cellStyle name="40% - Accent3 2 4 2 6 2" xfId="7738"/>
    <cellStyle name="40% - Accent3 2 4 2 7" xfId="7739"/>
    <cellStyle name="40% - Accent3 2 4 2 7 2" xfId="7740"/>
    <cellStyle name="40% - Accent3 2 4 2 8" xfId="7741"/>
    <cellStyle name="40% - Accent3 2 4 3" xfId="304"/>
    <cellStyle name="40% - Accent3 2 4 3 2" xfId="1627"/>
    <cellStyle name="40% - Accent3 2 4 3 2 2" xfId="7742"/>
    <cellStyle name="40% - Accent3 2 4 3 2 2 2" xfId="7743"/>
    <cellStyle name="40% - Accent3 2 4 3 2 2 2 2" xfId="7744"/>
    <cellStyle name="40% - Accent3 2 4 3 2 2 3" xfId="7745"/>
    <cellStyle name="40% - Accent3 2 4 3 2 3" xfId="7746"/>
    <cellStyle name="40% - Accent3 2 4 3 2 3 2" xfId="7747"/>
    <cellStyle name="40% - Accent3 2 4 3 2 4" xfId="7748"/>
    <cellStyle name="40% - Accent3 2 4 3 2 4 2" xfId="7749"/>
    <cellStyle name="40% - Accent3 2 4 3 2 5" xfId="7750"/>
    <cellStyle name="40% - Accent3 2 4 3 2 5 2" xfId="7751"/>
    <cellStyle name="40% - Accent3 2 4 3 2 6" xfId="7752"/>
    <cellStyle name="40% - Accent3 2 4 3 2 6 2" xfId="7753"/>
    <cellStyle name="40% - Accent3 2 4 3 2 7" xfId="7754"/>
    <cellStyle name="40% - Accent3 2 4 3 3" xfId="7755"/>
    <cellStyle name="40% - Accent3 2 4 3 3 2" xfId="7756"/>
    <cellStyle name="40% - Accent3 2 4 3 3 2 2" xfId="7757"/>
    <cellStyle name="40% - Accent3 2 4 3 3 3" xfId="7758"/>
    <cellStyle name="40% - Accent3 2 4 3 4" xfId="7759"/>
    <cellStyle name="40% - Accent3 2 4 3 4 2" xfId="7760"/>
    <cellStyle name="40% - Accent3 2 4 3 5" xfId="7761"/>
    <cellStyle name="40% - Accent3 2 4 3 5 2" xfId="7762"/>
    <cellStyle name="40% - Accent3 2 4 3 6" xfId="7763"/>
    <cellStyle name="40% - Accent3 2 4 3 6 2" xfId="7764"/>
    <cellStyle name="40% - Accent3 2 4 3 7" xfId="7765"/>
    <cellStyle name="40% - Accent3 2 4 3 7 2" xfId="7766"/>
    <cellStyle name="40% - Accent3 2 4 3 8" xfId="7767"/>
    <cellStyle name="40% - Accent3 2 4 4" xfId="305"/>
    <cellStyle name="40% - Accent3 2 4 4 2" xfId="1628"/>
    <cellStyle name="40% - Accent3 2 4 4 2 2" xfId="7768"/>
    <cellStyle name="40% - Accent3 2 4 4 2 2 2" xfId="7769"/>
    <cellStyle name="40% - Accent3 2 4 4 2 2 2 2" xfId="7770"/>
    <cellStyle name="40% - Accent3 2 4 4 2 2 3" xfId="7771"/>
    <cellStyle name="40% - Accent3 2 4 4 2 3" xfId="7772"/>
    <cellStyle name="40% - Accent3 2 4 4 2 3 2" xfId="7773"/>
    <cellStyle name="40% - Accent3 2 4 4 2 4" xfId="7774"/>
    <cellStyle name="40% - Accent3 2 4 4 2 4 2" xfId="7775"/>
    <cellStyle name="40% - Accent3 2 4 4 2 5" xfId="7776"/>
    <cellStyle name="40% - Accent3 2 4 4 2 5 2" xfId="7777"/>
    <cellStyle name="40% - Accent3 2 4 4 2 6" xfId="7778"/>
    <cellStyle name="40% - Accent3 2 4 4 2 6 2" xfId="7779"/>
    <cellStyle name="40% - Accent3 2 4 4 2 7" xfId="7780"/>
    <cellStyle name="40% - Accent3 2 4 4 3" xfId="7781"/>
    <cellStyle name="40% - Accent3 2 4 4 3 2" xfId="7782"/>
    <cellStyle name="40% - Accent3 2 4 4 3 2 2" xfId="7783"/>
    <cellStyle name="40% - Accent3 2 4 4 3 3" xfId="7784"/>
    <cellStyle name="40% - Accent3 2 4 4 4" xfId="7785"/>
    <cellStyle name="40% - Accent3 2 4 4 4 2" xfId="7786"/>
    <cellStyle name="40% - Accent3 2 4 4 5" xfId="7787"/>
    <cellStyle name="40% - Accent3 2 4 4 5 2" xfId="7788"/>
    <cellStyle name="40% - Accent3 2 4 4 6" xfId="7789"/>
    <cellStyle name="40% - Accent3 2 4 4 6 2" xfId="7790"/>
    <cellStyle name="40% - Accent3 2 4 4 7" xfId="7791"/>
    <cellStyle name="40% - Accent3 2 4 4 7 2" xfId="7792"/>
    <cellStyle name="40% - Accent3 2 4 4 8" xfId="7793"/>
    <cellStyle name="40% - Accent3 2 4 5" xfId="1629"/>
    <cellStyle name="40% - Accent3 2 4 5 2" xfId="7794"/>
    <cellStyle name="40% - Accent3 2 4 5 2 2" xfId="7795"/>
    <cellStyle name="40% - Accent3 2 4 5 2 2 2" xfId="7796"/>
    <cellStyle name="40% - Accent3 2 4 5 2 3" xfId="7797"/>
    <cellStyle name="40% - Accent3 2 4 5 3" xfId="7798"/>
    <cellStyle name="40% - Accent3 2 4 5 3 2" xfId="7799"/>
    <cellStyle name="40% - Accent3 2 4 5 4" xfId="7800"/>
    <cellStyle name="40% - Accent3 2 4 5 4 2" xfId="7801"/>
    <cellStyle name="40% - Accent3 2 4 5 5" xfId="7802"/>
    <cellStyle name="40% - Accent3 2 4 5 5 2" xfId="7803"/>
    <cellStyle name="40% - Accent3 2 4 5 6" xfId="7804"/>
    <cellStyle name="40% - Accent3 2 4 5 6 2" xfId="7805"/>
    <cellStyle name="40% - Accent3 2 4 5 7" xfId="7806"/>
    <cellStyle name="40% - Accent3 2 4 6" xfId="1630"/>
    <cellStyle name="40% - Accent3 2 4 6 2" xfId="7807"/>
    <cellStyle name="40% - Accent3 2 4 6 2 2" xfId="7808"/>
    <cellStyle name="40% - Accent3 2 4 6 2 2 2" xfId="7809"/>
    <cellStyle name="40% - Accent3 2 4 6 2 3" xfId="7810"/>
    <cellStyle name="40% - Accent3 2 4 6 3" xfId="7811"/>
    <cellStyle name="40% - Accent3 2 4 6 3 2" xfId="7812"/>
    <cellStyle name="40% - Accent3 2 4 6 4" xfId="7813"/>
    <cellStyle name="40% - Accent3 2 4 6 4 2" xfId="7814"/>
    <cellStyle name="40% - Accent3 2 4 6 5" xfId="7815"/>
    <cellStyle name="40% - Accent3 2 4 6 5 2" xfId="7816"/>
    <cellStyle name="40% - Accent3 2 4 6 6" xfId="7817"/>
    <cellStyle name="40% - Accent3 2 4 6 6 2" xfId="7818"/>
    <cellStyle name="40% - Accent3 2 4 6 7" xfId="7819"/>
    <cellStyle name="40% - Accent3 2 4 7" xfId="1631"/>
    <cellStyle name="40% - Accent3 2 4 7 2" xfId="7820"/>
    <cellStyle name="40% - Accent3 2 4 7 2 2" xfId="7821"/>
    <cellStyle name="40% - Accent3 2 4 7 2 2 2" xfId="7822"/>
    <cellStyle name="40% - Accent3 2 4 7 2 3" xfId="7823"/>
    <cellStyle name="40% - Accent3 2 4 7 3" xfId="7824"/>
    <cellStyle name="40% - Accent3 2 4 7 3 2" xfId="7825"/>
    <cellStyle name="40% - Accent3 2 4 7 4" xfId="7826"/>
    <cellStyle name="40% - Accent3 2 4 7 4 2" xfId="7827"/>
    <cellStyle name="40% - Accent3 2 4 7 5" xfId="7828"/>
    <cellStyle name="40% - Accent3 2 4 7 5 2" xfId="7829"/>
    <cellStyle name="40% - Accent3 2 4 7 6" xfId="7830"/>
    <cellStyle name="40% - Accent3 2 4 7 6 2" xfId="7831"/>
    <cellStyle name="40% - Accent3 2 4 7 7" xfId="7832"/>
    <cellStyle name="40% - Accent3 2 4 8" xfId="7833"/>
    <cellStyle name="40% - Accent3 2 4 8 2" xfId="7834"/>
    <cellStyle name="40% - Accent3 2 4 8 2 2" xfId="7835"/>
    <cellStyle name="40% - Accent3 2 4 8 3" xfId="7836"/>
    <cellStyle name="40% - Accent3 2 4 9" xfId="7837"/>
    <cellStyle name="40% - Accent3 2 4 9 2" xfId="7838"/>
    <cellStyle name="40% - Accent3 2 5" xfId="1267"/>
    <cellStyle name="40% - Accent3 3" xfId="1268"/>
    <cellStyle name="40% - Accent3 3 2" xfId="1964"/>
    <cellStyle name="40% - Accent4 2" xfId="306"/>
    <cellStyle name="40% - Accent4 2 2" xfId="307"/>
    <cellStyle name="40% - Accent4 2 2 10" xfId="1632"/>
    <cellStyle name="40% - Accent4 2 2 10 2" xfId="7839"/>
    <cellStyle name="40% - Accent4 2 2 10 2 2" xfId="7840"/>
    <cellStyle name="40% - Accent4 2 2 10 2 2 2" xfId="7841"/>
    <cellStyle name="40% - Accent4 2 2 10 2 3" xfId="7842"/>
    <cellStyle name="40% - Accent4 2 2 10 3" xfId="7843"/>
    <cellStyle name="40% - Accent4 2 2 10 3 2" xfId="7844"/>
    <cellStyle name="40% - Accent4 2 2 10 4" xfId="7845"/>
    <cellStyle name="40% - Accent4 2 2 10 4 2" xfId="7846"/>
    <cellStyle name="40% - Accent4 2 2 10 5" xfId="7847"/>
    <cellStyle name="40% - Accent4 2 2 10 5 2" xfId="7848"/>
    <cellStyle name="40% - Accent4 2 2 10 6" xfId="7849"/>
    <cellStyle name="40% - Accent4 2 2 10 6 2" xfId="7850"/>
    <cellStyle name="40% - Accent4 2 2 10 7" xfId="7851"/>
    <cellStyle name="40% - Accent4 2 2 11" xfId="1633"/>
    <cellStyle name="40% - Accent4 2 2 11 2" xfId="7852"/>
    <cellStyle name="40% - Accent4 2 2 11 2 2" xfId="7853"/>
    <cellStyle name="40% - Accent4 2 2 11 2 2 2" xfId="7854"/>
    <cellStyle name="40% - Accent4 2 2 11 2 3" xfId="7855"/>
    <cellStyle name="40% - Accent4 2 2 11 3" xfId="7856"/>
    <cellStyle name="40% - Accent4 2 2 11 3 2" xfId="7857"/>
    <cellStyle name="40% - Accent4 2 2 11 4" xfId="7858"/>
    <cellStyle name="40% - Accent4 2 2 11 4 2" xfId="7859"/>
    <cellStyle name="40% - Accent4 2 2 11 5" xfId="7860"/>
    <cellStyle name="40% - Accent4 2 2 11 5 2" xfId="7861"/>
    <cellStyle name="40% - Accent4 2 2 11 6" xfId="7862"/>
    <cellStyle name="40% - Accent4 2 2 11 6 2" xfId="7863"/>
    <cellStyle name="40% - Accent4 2 2 11 7" xfId="7864"/>
    <cellStyle name="40% - Accent4 2 2 12" xfId="1634"/>
    <cellStyle name="40% - Accent4 2 2 12 2" xfId="7865"/>
    <cellStyle name="40% - Accent4 2 2 12 2 2" xfId="7866"/>
    <cellStyle name="40% - Accent4 2 2 12 2 2 2" xfId="7867"/>
    <cellStyle name="40% - Accent4 2 2 12 2 3" xfId="7868"/>
    <cellStyle name="40% - Accent4 2 2 12 3" xfId="7869"/>
    <cellStyle name="40% - Accent4 2 2 12 3 2" xfId="7870"/>
    <cellStyle name="40% - Accent4 2 2 12 4" xfId="7871"/>
    <cellStyle name="40% - Accent4 2 2 12 4 2" xfId="7872"/>
    <cellStyle name="40% - Accent4 2 2 12 5" xfId="7873"/>
    <cellStyle name="40% - Accent4 2 2 12 5 2" xfId="7874"/>
    <cellStyle name="40% - Accent4 2 2 12 6" xfId="7875"/>
    <cellStyle name="40% - Accent4 2 2 12 6 2" xfId="7876"/>
    <cellStyle name="40% - Accent4 2 2 12 7" xfId="7877"/>
    <cellStyle name="40% - Accent4 2 2 13" xfId="7878"/>
    <cellStyle name="40% - Accent4 2 2 2" xfId="308"/>
    <cellStyle name="40% - Accent4 2 2 2 2" xfId="309"/>
    <cellStyle name="40% - Accent4 2 2 2 2 2" xfId="310"/>
    <cellStyle name="40% - Accent4 2 2 2 3" xfId="311"/>
    <cellStyle name="40% - Accent4 2 2 2 4" xfId="312"/>
    <cellStyle name="40% - Accent4 2 2 2 4 10" xfId="7879"/>
    <cellStyle name="40% - Accent4 2 2 2 4 10 2" xfId="7880"/>
    <cellStyle name="40% - Accent4 2 2 2 4 11" xfId="7881"/>
    <cellStyle name="40% - Accent4 2 2 2 4 11 2" xfId="7882"/>
    <cellStyle name="40% - Accent4 2 2 2 4 12" xfId="7883"/>
    <cellStyle name="40% - Accent4 2 2 2 4 12 2" xfId="7884"/>
    <cellStyle name="40% - Accent4 2 2 2 4 13" xfId="7885"/>
    <cellStyle name="40% - Accent4 2 2 2 4 2" xfId="313"/>
    <cellStyle name="40% - Accent4 2 2 2 4 2 2" xfId="1635"/>
    <cellStyle name="40% - Accent4 2 2 2 4 2 2 2" xfId="7886"/>
    <cellStyle name="40% - Accent4 2 2 2 4 2 2 2 2" xfId="7887"/>
    <cellStyle name="40% - Accent4 2 2 2 4 2 2 2 2 2" xfId="7888"/>
    <cellStyle name="40% - Accent4 2 2 2 4 2 2 2 3" xfId="7889"/>
    <cellStyle name="40% - Accent4 2 2 2 4 2 2 3" xfId="7890"/>
    <cellStyle name="40% - Accent4 2 2 2 4 2 2 3 2" xfId="7891"/>
    <cellStyle name="40% - Accent4 2 2 2 4 2 2 4" xfId="7892"/>
    <cellStyle name="40% - Accent4 2 2 2 4 2 2 4 2" xfId="7893"/>
    <cellStyle name="40% - Accent4 2 2 2 4 2 2 5" xfId="7894"/>
    <cellStyle name="40% - Accent4 2 2 2 4 2 2 5 2" xfId="7895"/>
    <cellStyle name="40% - Accent4 2 2 2 4 2 2 6" xfId="7896"/>
    <cellStyle name="40% - Accent4 2 2 2 4 2 2 6 2" xfId="7897"/>
    <cellStyle name="40% - Accent4 2 2 2 4 2 2 7" xfId="7898"/>
    <cellStyle name="40% - Accent4 2 2 2 4 2 3" xfId="7899"/>
    <cellStyle name="40% - Accent4 2 2 2 4 2 3 2" xfId="7900"/>
    <cellStyle name="40% - Accent4 2 2 2 4 2 3 2 2" xfId="7901"/>
    <cellStyle name="40% - Accent4 2 2 2 4 2 3 3" xfId="7902"/>
    <cellStyle name="40% - Accent4 2 2 2 4 2 4" xfId="7903"/>
    <cellStyle name="40% - Accent4 2 2 2 4 2 4 2" xfId="7904"/>
    <cellStyle name="40% - Accent4 2 2 2 4 2 5" xfId="7905"/>
    <cellStyle name="40% - Accent4 2 2 2 4 2 5 2" xfId="7906"/>
    <cellStyle name="40% - Accent4 2 2 2 4 2 6" xfId="7907"/>
    <cellStyle name="40% - Accent4 2 2 2 4 2 6 2" xfId="7908"/>
    <cellStyle name="40% - Accent4 2 2 2 4 2 7" xfId="7909"/>
    <cellStyle name="40% - Accent4 2 2 2 4 2 7 2" xfId="7910"/>
    <cellStyle name="40% - Accent4 2 2 2 4 2 8" xfId="7911"/>
    <cellStyle name="40% - Accent4 2 2 2 4 3" xfId="314"/>
    <cellStyle name="40% - Accent4 2 2 2 4 3 2" xfId="1636"/>
    <cellStyle name="40% - Accent4 2 2 2 4 3 2 2" xfId="7912"/>
    <cellStyle name="40% - Accent4 2 2 2 4 3 2 2 2" xfId="7913"/>
    <cellStyle name="40% - Accent4 2 2 2 4 3 2 2 2 2" xfId="7914"/>
    <cellStyle name="40% - Accent4 2 2 2 4 3 2 2 3" xfId="7915"/>
    <cellStyle name="40% - Accent4 2 2 2 4 3 2 3" xfId="7916"/>
    <cellStyle name="40% - Accent4 2 2 2 4 3 2 3 2" xfId="7917"/>
    <cellStyle name="40% - Accent4 2 2 2 4 3 2 4" xfId="7918"/>
    <cellStyle name="40% - Accent4 2 2 2 4 3 2 4 2" xfId="7919"/>
    <cellStyle name="40% - Accent4 2 2 2 4 3 2 5" xfId="7920"/>
    <cellStyle name="40% - Accent4 2 2 2 4 3 2 5 2" xfId="7921"/>
    <cellStyle name="40% - Accent4 2 2 2 4 3 2 6" xfId="7922"/>
    <cellStyle name="40% - Accent4 2 2 2 4 3 2 6 2" xfId="7923"/>
    <cellStyle name="40% - Accent4 2 2 2 4 3 2 7" xfId="7924"/>
    <cellStyle name="40% - Accent4 2 2 2 4 3 3" xfId="7925"/>
    <cellStyle name="40% - Accent4 2 2 2 4 3 3 2" xfId="7926"/>
    <cellStyle name="40% - Accent4 2 2 2 4 3 3 2 2" xfId="7927"/>
    <cellStyle name="40% - Accent4 2 2 2 4 3 3 3" xfId="7928"/>
    <cellStyle name="40% - Accent4 2 2 2 4 3 4" xfId="7929"/>
    <cellStyle name="40% - Accent4 2 2 2 4 3 4 2" xfId="7930"/>
    <cellStyle name="40% - Accent4 2 2 2 4 3 5" xfId="7931"/>
    <cellStyle name="40% - Accent4 2 2 2 4 3 5 2" xfId="7932"/>
    <cellStyle name="40% - Accent4 2 2 2 4 3 6" xfId="7933"/>
    <cellStyle name="40% - Accent4 2 2 2 4 3 6 2" xfId="7934"/>
    <cellStyle name="40% - Accent4 2 2 2 4 3 7" xfId="7935"/>
    <cellStyle name="40% - Accent4 2 2 2 4 3 7 2" xfId="7936"/>
    <cellStyle name="40% - Accent4 2 2 2 4 3 8" xfId="7937"/>
    <cellStyle name="40% - Accent4 2 2 2 4 4" xfId="315"/>
    <cellStyle name="40% - Accent4 2 2 2 4 4 2" xfId="1637"/>
    <cellStyle name="40% - Accent4 2 2 2 4 4 2 2" xfId="7938"/>
    <cellStyle name="40% - Accent4 2 2 2 4 4 2 2 2" xfId="7939"/>
    <cellStyle name="40% - Accent4 2 2 2 4 4 2 2 2 2" xfId="7940"/>
    <cellStyle name="40% - Accent4 2 2 2 4 4 2 2 3" xfId="7941"/>
    <cellStyle name="40% - Accent4 2 2 2 4 4 2 3" xfId="7942"/>
    <cellStyle name="40% - Accent4 2 2 2 4 4 2 3 2" xfId="7943"/>
    <cellStyle name="40% - Accent4 2 2 2 4 4 2 4" xfId="7944"/>
    <cellStyle name="40% - Accent4 2 2 2 4 4 2 4 2" xfId="7945"/>
    <cellStyle name="40% - Accent4 2 2 2 4 4 2 5" xfId="7946"/>
    <cellStyle name="40% - Accent4 2 2 2 4 4 2 5 2" xfId="7947"/>
    <cellStyle name="40% - Accent4 2 2 2 4 4 2 6" xfId="7948"/>
    <cellStyle name="40% - Accent4 2 2 2 4 4 2 6 2" xfId="7949"/>
    <cellStyle name="40% - Accent4 2 2 2 4 4 2 7" xfId="7950"/>
    <cellStyle name="40% - Accent4 2 2 2 4 4 3" xfId="7951"/>
    <cellStyle name="40% - Accent4 2 2 2 4 4 3 2" xfId="7952"/>
    <cellStyle name="40% - Accent4 2 2 2 4 4 3 2 2" xfId="7953"/>
    <cellStyle name="40% - Accent4 2 2 2 4 4 3 3" xfId="7954"/>
    <cellStyle name="40% - Accent4 2 2 2 4 4 4" xfId="7955"/>
    <cellStyle name="40% - Accent4 2 2 2 4 4 4 2" xfId="7956"/>
    <cellStyle name="40% - Accent4 2 2 2 4 4 5" xfId="7957"/>
    <cellStyle name="40% - Accent4 2 2 2 4 4 5 2" xfId="7958"/>
    <cellStyle name="40% - Accent4 2 2 2 4 4 6" xfId="7959"/>
    <cellStyle name="40% - Accent4 2 2 2 4 4 6 2" xfId="7960"/>
    <cellStyle name="40% - Accent4 2 2 2 4 4 7" xfId="7961"/>
    <cellStyle name="40% - Accent4 2 2 2 4 4 7 2" xfId="7962"/>
    <cellStyle name="40% - Accent4 2 2 2 4 4 8" xfId="7963"/>
    <cellStyle name="40% - Accent4 2 2 2 4 5" xfId="1638"/>
    <cellStyle name="40% - Accent4 2 2 2 4 5 2" xfId="7964"/>
    <cellStyle name="40% - Accent4 2 2 2 4 5 2 2" xfId="7965"/>
    <cellStyle name="40% - Accent4 2 2 2 4 5 2 2 2" xfId="7966"/>
    <cellStyle name="40% - Accent4 2 2 2 4 5 2 3" xfId="7967"/>
    <cellStyle name="40% - Accent4 2 2 2 4 5 3" xfId="7968"/>
    <cellStyle name="40% - Accent4 2 2 2 4 5 3 2" xfId="7969"/>
    <cellStyle name="40% - Accent4 2 2 2 4 5 4" xfId="7970"/>
    <cellStyle name="40% - Accent4 2 2 2 4 5 4 2" xfId="7971"/>
    <cellStyle name="40% - Accent4 2 2 2 4 5 5" xfId="7972"/>
    <cellStyle name="40% - Accent4 2 2 2 4 5 5 2" xfId="7973"/>
    <cellStyle name="40% - Accent4 2 2 2 4 5 6" xfId="7974"/>
    <cellStyle name="40% - Accent4 2 2 2 4 5 6 2" xfId="7975"/>
    <cellStyle name="40% - Accent4 2 2 2 4 5 7" xfId="7976"/>
    <cellStyle name="40% - Accent4 2 2 2 4 6" xfId="1639"/>
    <cellStyle name="40% - Accent4 2 2 2 4 6 2" xfId="7977"/>
    <cellStyle name="40% - Accent4 2 2 2 4 6 2 2" xfId="7978"/>
    <cellStyle name="40% - Accent4 2 2 2 4 6 2 2 2" xfId="7979"/>
    <cellStyle name="40% - Accent4 2 2 2 4 6 2 3" xfId="7980"/>
    <cellStyle name="40% - Accent4 2 2 2 4 6 3" xfId="7981"/>
    <cellStyle name="40% - Accent4 2 2 2 4 6 3 2" xfId="7982"/>
    <cellStyle name="40% - Accent4 2 2 2 4 6 4" xfId="7983"/>
    <cellStyle name="40% - Accent4 2 2 2 4 6 4 2" xfId="7984"/>
    <cellStyle name="40% - Accent4 2 2 2 4 6 5" xfId="7985"/>
    <cellStyle name="40% - Accent4 2 2 2 4 6 5 2" xfId="7986"/>
    <cellStyle name="40% - Accent4 2 2 2 4 6 6" xfId="7987"/>
    <cellStyle name="40% - Accent4 2 2 2 4 6 6 2" xfId="7988"/>
    <cellStyle name="40% - Accent4 2 2 2 4 6 7" xfId="7989"/>
    <cellStyle name="40% - Accent4 2 2 2 4 7" xfId="1640"/>
    <cellStyle name="40% - Accent4 2 2 2 4 7 2" xfId="7990"/>
    <cellStyle name="40% - Accent4 2 2 2 4 7 2 2" xfId="7991"/>
    <cellStyle name="40% - Accent4 2 2 2 4 7 2 2 2" xfId="7992"/>
    <cellStyle name="40% - Accent4 2 2 2 4 7 2 3" xfId="7993"/>
    <cellStyle name="40% - Accent4 2 2 2 4 7 3" xfId="7994"/>
    <cellStyle name="40% - Accent4 2 2 2 4 7 3 2" xfId="7995"/>
    <cellStyle name="40% - Accent4 2 2 2 4 7 4" xfId="7996"/>
    <cellStyle name="40% - Accent4 2 2 2 4 7 4 2" xfId="7997"/>
    <cellStyle name="40% - Accent4 2 2 2 4 7 5" xfId="7998"/>
    <cellStyle name="40% - Accent4 2 2 2 4 7 5 2" xfId="7999"/>
    <cellStyle name="40% - Accent4 2 2 2 4 7 6" xfId="8000"/>
    <cellStyle name="40% - Accent4 2 2 2 4 7 6 2" xfId="8001"/>
    <cellStyle name="40% - Accent4 2 2 2 4 7 7" xfId="8002"/>
    <cellStyle name="40% - Accent4 2 2 2 4 8" xfId="8003"/>
    <cellStyle name="40% - Accent4 2 2 2 4 8 2" xfId="8004"/>
    <cellStyle name="40% - Accent4 2 2 2 4 8 2 2" xfId="8005"/>
    <cellStyle name="40% - Accent4 2 2 2 4 8 3" xfId="8006"/>
    <cellStyle name="40% - Accent4 2 2 2 4 9" xfId="8007"/>
    <cellStyle name="40% - Accent4 2 2 2 4 9 2" xfId="8008"/>
    <cellStyle name="40% - Accent4 2 2 2 5" xfId="316"/>
    <cellStyle name="40% - Accent4 2 2 3" xfId="317"/>
    <cellStyle name="40% - Accent4 2 2 3 2" xfId="318"/>
    <cellStyle name="40% - Accent4 2 2 3 2 2" xfId="319"/>
    <cellStyle name="40% - Accent4 2 2 3 3" xfId="320"/>
    <cellStyle name="40% - Accent4 2 2 4" xfId="321"/>
    <cellStyle name="40% - Accent4 2 2 4 2" xfId="322"/>
    <cellStyle name="40% - Accent4 2 2 5" xfId="323"/>
    <cellStyle name="40% - Accent4 2 2 5 10" xfId="8009"/>
    <cellStyle name="40% - Accent4 2 2 5 10 2" xfId="8010"/>
    <cellStyle name="40% - Accent4 2 2 5 11" xfId="8011"/>
    <cellStyle name="40% - Accent4 2 2 5 11 2" xfId="8012"/>
    <cellStyle name="40% - Accent4 2 2 5 12" xfId="8013"/>
    <cellStyle name="40% - Accent4 2 2 5 12 2" xfId="8014"/>
    <cellStyle name="40% - Accent4 2 2 5 13" xfId="8015"/>
    <cellStyle name="40% - Accent4 2 2 5 2" xfId="324"/>
    <cellStyle name="40% - Accent4 2 2 5 2 2" xfId="1641"/>
    <cellStyle name="40% - Accent4 2 2 5 2 2 2" xfId="8016"/>
    <cellStyle name="40% - Accent4 2 2 5 2 2 2 2" xfId="8017"/>
    <cellStyle name="40% - Accent4 2 2 5 2 2 2 2 2" xfId="8018"/>
    <cellStyle name="40% - Accent4 2 2 5 2 2 2 3" xfId="8019"/>
    <cellStyle name="40% - Accent4 2 2 5 2 2 3" xfId="8020"/>
    <cellStyle name="40% - Accent4 2 2 5 2 2 3 2" xfId="8021"/>
    <cellStyle name="40% - Accent4 2 2 5 2 2 4" xfId="8022"/>
    <cellStyle name="40% - Accent4 2 2 5 2 2 4 2" xfId="8023"/>
    <cellStyle name="40% - Accent4 2 2 5 2 2 5" xfId="8024"/>
    <cellStyle name="40% - Accent4 2 2 5 2 2 5 2" xfId="8025"/>
    <cellStyle name="40% - Accent4 2 2 5 2 2 6" xfId="8026"/>
    <cellStyle name="40% - Accent4 2 2 5 2 2 6 2" xfId="8027"/>
    <cellStyle name="40% - Accent4 2 2 5 2 2 7" xfId="8028"/>
    <cellStyle name="40% - Accent4 2 2 5 2 3" xfId="8029"/>
    <cellStyle name="40% - Accent4 2 2 5 2 3 2" xfId="8030"/>
    <cellStyle name="40% - Accent4 2 2 5 2 3 2 2" xfId="8031"/>
    <cellStyle name="40% - Accent4 2 2 5 2 3 3" xfId="8032"/>
    <cellStyle name="40% - Accent4 2 2 5 2 4" xfId="8033"/>
    <cellStyle name="40% - Accent4 2 2 5 2 4 2" xfId="8034"/>
    <cellStyle name="40% - Accent4 2 2 5 2 5" xfId="8035"/>
    <cellStyle name="40% - Accent4 2 2 5 2 5 2" xfId="8036"/>
    <cellStyle name="40% - Accent4 2 2 5 2 6" xfId="8037"/>
    <cellStyle name="40% - Accent4 2 2 5 2 6 2" xfId="8038"/>
    <cellStyle name="40% - Accent4 2 2 5 2 7" xfId="8039"/>
    <cellStyle name="40% - Accent4 2 2 5 2 7 2" xfId="8040"/>
    <cellStyle name="40% - Accent4 2 2 5 2 8" xfId="8041"/>
    <cellStyle name="40% - Accent4 2 2 5 3" xfId="325"/>
    <cellStyle name="40% - Accent4 2 2 5 3 2" xfId="1642"/>
    <cellStyle name="40% - Accent4 2 2 5 3 2 2" xfId="8042"/>
    <cellStyle name="40% - Accent4 2 2 5 3 2 2 2" xfId="8043"/>
    <cellStyle name="40% - Accent4 2 2 5 3 2 2 2 2" xfId="8044"/>
    <cellStyle name="40% - Accent4 2 2 5 3 2 2 3" xfId="8045"/>
    <cellStyle name="40% - Accent4 2 2 5 3 2 3" xfId="8046"/>
    <cellStyle name="40% - Accent4 2 2 5 3 2 3 2" xfId="8047"/>
    <cellStyle name="40% - Accent4 2 2 5 3 2 4" xfId="8048"/>
    <cellStyle name="40% - Accent4 2 2 5 3 2 4 2" xfId="8049"/>
    <cellStyle name="40% - Accent4 2 2 5 3 2 5" xfId="8050"/>
    <cellStyle name="40% - Accent4 2 2 5 3 2 5 2" xfId="8051"/>
    <cellStyle name="40% - Accent4 2 2 5 3 2 6" xfId="8052"/>
    <cellStyle name="40% - Accent4 2 2 5 3 2 6 2" xfId="8053"/>
    <cellStyle name="40% - Accent4 2 2 5 3 2 7" xfId="8054"/>
    <cellStyle name="40% - Accent4 2 2 5 3 3" xfId="8055"/>
    <cellStyle name="40% - Accent4 2 2 5 3 3 2" xfId="8056"/>
    <cellStyle name="40% - Accent4 2 2 5 3 3 2 2" xfId="8057"/>
    <cellStyle name="40% - Accent4 2 2 5 3 3 3" xfId="8058"/>
    <cellStyle name="40% - Accent4 2 2 5 3 4" xfId="8059"/>
    <cellStyle name="40% - Accent4 2 2 5 3 4 2" xfId="8060"/>
    <cellStyle name="40% - Accent4 2 2 5 3 5" xfId="8061"/>
    <cellStyle name="40% - Accent4 2 2 5 3 5 2" xfId="8062"/>
    <cellStyle name="40% - Accent4 2 2 5 3 6" xfId="8063"/>
    <cellStyle name="40% - Accent4 2 2 5 3 6 2" xfId="8064"/>
    <cellStyle name="40% - Accent4 2 2 5 3 7" xfId="8065"/>
    <cellStyle name="40% - Accent4 2 2 5 3 7 2" xfId="8066"/>
    <cellStyle name="40% - Accent4 2 2 5 3 8" xfId="8067"/>
    <cellStyle name="40% - Accent4 2 2 5 4" xfId="326"/>
    <cellStyle name="40% - Accent4 2 2 5 4 2" xfId="1643"/>
    <cellStyle name="40% - Accent4 2 2 5 4 2 2" xfId="8068"/>
    <cellStyle name="40% - Accent4 2 2 5 4 2 2 2" xfId="8069"/>
    <cellStyle name="40% - Accent4 2 2 5 4 2 2 2 2" xfId="8070"/>
    <cellStyle name="40% - Accent4 2 2 5 4 2 2 3" xfId="8071"/>
    <cellStyle name="40% - Accent4 2 2 5 4 2 3" xfId="8072"/>
    <cellStyle name="40% - Accent4 2 2 5 4 2 3 2" xfId="8073"/>
    <cellStyle name="40% - Accent4 2 2 5 4 2 4" xfId="8074"/>
    <cellStyle name="40% - Accent4 2 2 5 4 2 4 2" xfId="8075"/>
    <cellStyle name="40% - Accent4 2 2 5 4 2 5" xfId="8076"/>
    <cellStyle name="40% - Accent4 2 2 5 4 2 5 2" xfId="8077"/>
    <cellStyle name="40% - Accent4 2 2 5 4 2 6" xfId="8078"/>
    <cellStyle name="40% - Accent4 2 2 5 4 2 6 2" xfId="8079"/>
    <cellStyle name="40% - Accent4 2 2 5 4 2 7" xfId="8080"/>
    <cellStyle name="40% - Accent4 2 2 5 4 3" xfId="8081"/>
    <cellStyle name="40% - Accent4 2 2 5 4 3 2" xfId="8082"/>
    <cellStyle name="40% - Accent4 2 2 5 4 3 2 2" xfId="8083"/>
    <cellStyle name="40% - Accent4 2 2 5 4 3 3" xfId="8084"/>
    <cellStyle name="40% - Accent4 2 2 5 4 4" xfId="8085"/>
    <cellStyle name="40% - Accent4 2 2 5 4 4 2" xfId="8086"/>
    <cellStyle name="40% - Accent4 2 2 5 4 5" xfId="8087"/>
    <cellStyle name="40% - Accent4 2 2 5 4 5 2" xfId="8088"/>
    <cellStyle name="40% - Accent4 2 2 5 4 6" xfId="8089"/>
    <cellStyle name="40% - Accent4 2 2 5 4 6 2" xfId="8090"/>
    <cellStyle name="40% - Accent4 2 2 5 4 7" xfId="8091"/>
    <cellStyle name="40% - Accent4 2 2 5 4 7 2" xfId="8092"/>
    <cellStyle name="40% - Accent4 2 2 5 4 8" xfId="8093"/>
    <cellStyle name="40% - Accent4 2 2 5 5" xfId="1644"/>
    <cellStyle name="40% - Accent4 2 2 5 5 2" xfId="8094"/>
    <cellStyle name="40% - Accent4 2 2 5 5 2 2" xfId="8095"/>
    <cellStyle name="40% - Accent4 2 2 5 5 2 2 2" xfId="8096"/>
    <cellStyle name="40% - Accent4 2 2 5 5 2 3" xfId="8097"/>
    <cellStyle name="40% - Accent4 2 2 5 5 3" xfId="8098"/>
    <cellStyle name="40% - Accent4 2 2 5 5 3 2" xfId="8099"/>
    <cellStyle name="40% - Accent4 2 2 5 5 4" xfId="8100"/>
    <cellStyle name="40% - Accent4 2 2 5 5 4 2" xfId="8101"/>
    <cellStyle name="40% - Accent4 2 2 5 5 5" xfId="8102"/>
    <cellStyle name="40% - Accent4 2 2 5 5 5 2" xfId="8103"/>
    <cellStyle name="40% - Accent4 2 2 5 5 6" xfId="8104"/>
    <cellStyle name="40% - Accent4 2 2 5 5 6 2" xfId="8105"/>
    <cellStyle name="40% - Accent4 2 2 5 5 7" xfId="8106"/>
    <cellStyle name="40% - Accent4 2 2 5 6" xfId="1645"/>
    <cellStyle name="40% - Accent4 2 2 5 6 2" xfId="8107"/>
    <cellStyle name="40% - Accent4 2 2 5 6 2 2" xfId="8108"/>
    <cellStyle name="40% - Accent4 2 2 5 6 2 2 2" xfId="8109"/>
    <cellStyle name="40% - Accent4 2 2 5 6 2 3" xfId="8110"/>
    <cellStyle name="40% - Accent4 2 2 5 6 3" xfId="8111"/>
    <cellStyle name="40% - Accent4 2 2 5 6 3 2" xfId="8112"/>
    <cellStyle name="40% - Accent4 2 2 5 6 4" xfId="8113"/>
    <cellStyle name="40% - Accent4 2 2 5 6 4 2" xfId="8114"/>
    <cellStyle name="40% - Accent4 2 2 5 6 5" xfId="8115"/>
    <cellStyle name="40% - Accent4 2 2 5 6 5 2" xfId="8116"/>
    <cellStyle name="40% - Accent4 2 2 5 6 6" xfId="8117"/>
    <cellStyle name="40% - Accent4 2 2 5 6 6 2" xfId="8118"/>
    <cellStyle name="40% - Accent4 2 2 5 6 7" xfId="8119"/>
    <cellStyle name="40% - Accent4 2 2 5 7" xfId="1646"/>
    <cellStyle name="40% - Accent4 2 2 5 7 2" xfId="8120"/>
    <cellStyle name="40% - Accent4 2 2 5 7 2 2" xfId="8121"/>
    <cellStyle name="40% - Accent4 2 2 5 7 2 2 2" xfId="8122"/>
    <cellStyle name="40% - Accent4 2 2 5 7 2 3" xfId="8123"/>
    <cellStyle name="40% - Accent4 2 2 5 7 3" xfId="8124"/>
    <cellStyle name="40% - Accent4 2 2 5 7 3 2" xfId="8125"/>
    <cellStyle name="40% - Accent4 2 2 5 7 4" xfId="8126"/>
    <cellStyle name="40% - Accent4 2 2 5 7 4 2" xfId="8127"/>
    <cellStyle name="40% - Accent4 2 2 5 7 5" xfId="8128"/>
    <cellStyle name="40% - Accent4 2 2 5 7 5 2" xfId="8129"/>
    <cellStyle name="40% - Accent4 2 2 5 7 6" xfId="8130"/>
    <cellStyle name="40% - Accent4 2 2 5 7 6 2" xfId="8131"/>
    <cellStyle name="40% - Accent4 2 2 5 7 7" xfId="8132"/>
    <cellStyle name="40% - Accent4 2 2 5 8" xfId="8133"/>
    <cellStyle name="40% - Accent4 2 2 5 8 2" xfId="8134"/>
    <cellStyle name="40% - Accent4 2 2 5 8 2 2" xfId="8135"/>
    <cellStyle name="40% - Accent4 2 2 5 8 3" xfId="8136"/>
    <cellStyle name="40% - Accent4 2 2 5 9" xfId="8137"/>
    <cellStyle name="40% - Accent4 2 2 5 9 2" xfId="8138"/>
    <cellStyle name="40% - Accent4 2 2 6" xfId="327"/>
    <cellStyle name="40% - Accent4 2 2 6 10" xfId="8139"/>
    <cellStyle name="40% - Accent4 2 2 6 10 2" xfId="8140"/>
    <cellStyle name="40% - Accent4 2 2 6 11" xfId="8141"/>
    <cellStyle name="40% - Accent4 2 2 6 11 2" xfId="8142"/>
    <cellStyle name="40% - Accent4 2 2 6 12" xfId="8143"/>
    <cellStyle name="40% - Accent4 2 2 6 12 2" xfId="8144"/>
    <cellStyle name="40% - Accent4 2 2 6 13" xfId="8145"/>
    <cellStyle name="40% - Accent4 2 2 6 2" xfId="328"/>
    <cellStyle name="40% - Accent4 2 2 6 2 2" xfId="1647"/>
    <cellStyle name="40% - Accent4 2 2 6 2 2 2" xfId="8146"/>
    <cellStyle name="40% - Accent4 2 2 6 2 2 2 2" xfId="8147"/>
    <cellStyle name="40% - Accent4 2 2 6 2 2 2 2 2" xfId="8148"/>
    <cellStyle name="40% - Accent4 2 2 6 2 2 2 3" xfId="8149"/>
    <cellStyle name="40% - Accent4 2 2 6 2 2 3" xfId="8150"/>
    <cellStyle name="40% - Accent4 2 2 6 2 2 3 2" xfId="8151"/>
    <cellStyle name="40% - Accent4 2 2 6 2 2 4" xfId="8152"/>
    <cellStyle name="40% - Accent4 2 2 6 2 2 4 2" xfId="8153"/>
    <cellStyle name="40% - Accent4 2 2 6 2 2 5" xfId="8154"/>
    <cellStyle name="40% - Accent4 2 2 6 2 2 5 2" xfId="8155"/>
    <cellStyle name="40% - Accent4 2 2 6 2 2 6" xfId="8156"/>
    <cellStyle name="40% - Accent4 2 2 6 2 2 6 2" xfId="8157"/>
    <cellStyle name="40% - Accent4 2 2 6 2 2 7" xfId="8158"/>
    <cellStyle name="40% - Accent4 2 2 6 2 3" xfId="8159"/>
    <cellStyle name="40% - Accent4 2 2 6 2 3 2" xfId="8160"/>
    <cellStyle name="40% - Accent4 2 2 6 2 3 2 2" xfId="8161"/>
    <cellStyle name="40% - Accent4 2 2 6 2 3 3" xfId="8162"/>
    <cellStyle name="40% - Accent4 2 2 6 2 4" xfId="8163"/>
    <cellStyle name="40% - Accent4 2 2 6 2 4 2" xfId="8164"/>
    <cellStyle name="40% - Accent4 2 2 6 2 5" xfId="8165"/>
    <cellStyle name="40% - Accent4 2 2 6 2 5 2" xfId="8166"/>
    <cellStyle name="40% - Accent4 2 2 6 2 6" xfId="8167"/>
    <cellStyle name="40% - Accent4 2 2 6 2 6 2" xfId="8168"/>
    <cellStyle name="40% - Accent4 2 2 6 2 7" xfId="8169"/>
    <cellStyle name="40% - Accent4 2 2 6 2 7 2" xfId="8170"/>
    <cellStyle name="40% - Accent4 2 2 6 2 8" xfId="8171"/>
    <cellStyle name="40% - Accent4 2 2 6 3" xfId="329"/>
    <cellStyle name="40% - Accent4 2 2 6 3 2" xfId="1648"/>
    <cellStyle name="40% - Accent4 2 2 6 3 2 2" xfId="8172"/>
    <cellStyle name="40% - Accent4 2 2 6 3 2 2 2" xfId="8173"/>
    <cellStyle name="40% - Accent4 2 2 6 3 2 2 2 2" xfId="8174"/>
    <cellStyle name="40% - Accent4 2 2 6 3 2 2 3" xfId="8175"/>
    <cellStyle name="40% - Accent4 2 2 6 3 2 3" xfId="8176"/>
    <cellStyle name="40% - Accent4 2 2 6 3 2 3 2" xfId="8177"/>
    <cellStyle name="40% - Accent4 2 2 6 3 2 4" xfId="8178"/>
    <cellStyle name="40% - Accent4 2 2 6 3 2 4 2" xfId="8179"/>
    <cellStyle name="40% - Accent4 2 2 6 3 2 5" xfId="8180"/>
    <cellStyle name="40% - Accent4 2 2 6 3 2 5 2" xfId="8181"/>
    <cellStyle name="40% - Accent4 2 2 6 3 2 6" xfId="8182"/>
    <cellStyle name="40% - Accent4 2 2 6 3 2 6 2" xfId="8183"/>
    <cellStyle name="40% - Accent4 2 2 6 3 2 7" xfId="8184"/>
    <cellStyle name="40% - Accent4 2 2 6 3 3" xfId="8185"/>
    <cellStyle name="40% - Accent4 2 2 6 3 3 2" xfId="8186"/>
    <cellStyle name="40% - Accent4 2 2 6 3 3 2 2" xfId="8187"/>
    <cellStyle name="40% - Accent4 2 2 6 3 3 3" xfId="8188"/>
    <cellStyle name="40% - Accent4 2 2 6 3 4" xfId="8189"/>
    <cellStyle name="40% - Accent4 2 2 6 3 4 2" xfId="8190"/>
    <cellStyle name="40% - Accent4 2 2 6 3 5" xfId="8191"/>
    <cellStyle name="40% - Accent4 2 2 6 3 5 2" xfId="8192"/>
    <cellStyle name="40% - Accent4 2 2 6 3 6" xfId="8193"/>
    <cellStyle name="40% - Accent4 2 2 6 3 6 2" xfId="8194"/>
    <cellStyle name="40% - Accent4 2 2 6 3 7" xfId="8195"/>
    <cellStyle name="40% - Accent4 2 2 6 3 7 2" xfId="8196"/>
    <cellStyle name="40% - Accent4 2 2 6 3 8" xfId="8197"/>
    <cellStyle name="40% - Accent4 2 2 6 4" xfId="330"/>
    <cellStyle name="40% - Accent4 2 2 6 4 2" xfId="1649"/>
    <cellStyle name="40% - Accent4 2 2 6 4 2 2" xfId="8198"/>
    <cellStyle name="40% - Accent4 2 2 6 4 2 2 2" xfId="8199"/>
    <cellStyle name="40% - Accent4 2 2 6 4 2 2 2 2" xfId="8200"/>
    <cellStyle name="40% - Accent4 2 2 6 4 2 2 3" xfId="8201"/>
    <cellStyle name="40% - Accent4 2 2 6 4 2 3" xfId="8202"/>
    <cellStyle name="40% - Accent4 2 2 6 4 2 3 2" xfId="8203"/>
    <cellStyle name="40% - Accent4 2 2 6 4 2 4" xfId="8204"/>
    <cellStyle name="40% - Accent4 2 2 6 4 2 4 2" xfId="8205"/>
    <cellStyle name="40% - Accent4 2 2 6 4 2 5" xfId="8206"/>
    <cellStyle name="40% - Accent4 2 2 6 4 2 5 2" xfId="8207"/>
    <cellStyle name="40% - Accent4 2 2 6 4 2 6" xfId="8208"/>
    <cellStyle name="40% - Accent4 2 2 6 4 2 6 2" xfId="8209"/>
    <cellStyle name="40% - Accent4 2 2 6 4 2 7" xfId="8210"/>
    <cellStyle name="40% - Accent4 2 2 6 4 3" xfId="8211"/>
    <cellStyle name="40% - Accent4 2 2 6 4 3 2" xfId="8212"/>
    <cellStyle name="40% - Accent4 2 2 6 4 3 2 2" xfId="8213"/>
    <cellStyle name="40% - Accent4 2 2 6 4 3 3" xfId="8214"/>
    <cellStyle name="40% - Accent4 2 2 6 4 4" xfId="8215"/>
    <cellStyle name="40% - Accent4 2 2 6 4 4 2" xfId="8216"/>
    <cellStyle name="40% - Accent4 2 2 6 4 5" xfId="8217"/>
    <cellStyle name="40% - Accent4 2 2 6 4 5 2" xfId="8218"/>
    <cellStyle name="40% - Accent4 2 2 6 4 6" xfId="8219"/>
    <cellStyle name="40% - Accent4 2 2 6 4 6 2" xfId="8220"/>
    <cellStyle name="40% - Accent4 2 2 6 4 7" xfId="8221"/>
    <cellStyle name="40% - Accent4 2 2 6 4 7 2" xfId="8222"/>
    <cellStyle name="40% - Accent4 2 2 6 4 8" xfId="8223"/>
    <cellStyle name="40% - Accent4 2 2 6 5" xfId="1650"/>
    <cellStyle name="40% - Accent4 2 2 6 5 2" xfId="8224"/>
    <cellStyle name="40% - Accent4 2 2 6 5 2 2" xfId="8225"/>
    <cellStyle name="40% - Accent4 2 2 6 5 2 2 2" xfId="8226"/>
    <cellStyle name="40% - Accent4 2 2 6 5 2 3" xfId="8227"/>
    <cellStyle name="40% - Accent4 2 2 6 5 3" xfId="8228"/>
    <cellStyle name="40% - Accent4 2 2 6 5 3 2" xfId="8229"/>
    <cellStyle name="40% - Accent4 2 2 6 5 4" xfId="8230"/>
    <cellStyle name="40% - Accent4 2 2 6 5 4 2" xfId="8231"/>
    <cellStyle name="40% - Accent4 2 2 6 5 5" xfId="8232"/>
    <cellStyle name="40% - Accent4 2 2 6 5 5 2" xfId="8233"/>
    <cellStyle name="40% - Accent4 2 2 6 5 6" xfId="8234"/>
    <cellStyle name="40% - Accent4 2 2 6 5 6 2" xfId="8235"/>
    <cellStyle name="40% - Accent4 2 2 6 5 7" xfId="8236"/>
    <cellStyle name="40% - Accent4 2 2 6 6" xfId="1651"/>
    <cellStyle name="40% - Accent4 2 2 6 6 2" xfId="8237"/>
    <cellStyle name="40% - Accent4 2 2 6 6 2 2" xfId="8238"/>
    <cellStyle name="40% - Accent4 2 2 6 6 2 2 2" xfId="8239"/>
    <cellStyle name="40% - Accent4 2 2 6 6 2 3" xfId="8240"/>
    <cellStyle name="40% - Accent4 2 2 6 6 3" xfId="8241"/>
    <cellStyle name="40% - Accent4 2 2 6 6 3 2" xfId="8242"/>
    <cellStyle name="40% - Accent4 2 2 6 6 4" xfId="8243"/>
    <cellStyle name="40% - Accent4 2 2 6 6 4 2" xfId="8244"/>
    <cellStyle name="40% - Accent4 2 2 6 6 5" xfId="8245"/>
    <cellStyle name="40% - Accent4 2 2 6 6 5 2" xfId="8246"/>
    <cellStyle name="40% - Accent4 2 2 6 6 6" xfId="8247"/>
    <cellStyle name="40% - Accent4 2 2 6 6 6 2" xfId="8248"/>
    <cellStyle name="40% - Accent4 2 2 6 6 7" xfId="8249"/>
    <cellStyle name="40% - Accent4 2 2 6 7" xfId="1652"/>
    <cellStyle name="40% - Accent4 2 2 6 7 2" xfId="8250"/>
    <cellStyle name="40% - Accent4 2 2 6 7 2 2" xfId="8251"/>
    <cellStyle name="40% - Accent4 2 2 6 7 2 2 2" xfId="8252"/>
    <cellStyle name="40% - Accent4 2 2 6 7 2 3" xfId="8253"/>
    <cellStyle name="40% - Accent4 2 2 6 7 3" xfId="8254"/>
    <cellStyle name="40% - Accent4 2 2 6 7 3 2" xfId="8255"/>
    <cellStyle name="40% - Accent4 2 2 6 7 4" xfId="8256"/>
    <cellStyle name="40% - Accent4 2 2 6 7 4 2" xfId="8257"/>
    <cellStyle name="40% - Accent4 2 2 6 7 5" xfId="8258"/>
    <cellStyle name="40% - Accent4 2 2 6 7 5 2" xfId="8259"/>
    <cellStyle name="40% - Accent4 2 2 6 7 6" xfId="8260"/>
    <cellStyle name="40% - Accent4 2 2 6 7 6 2" xfId="8261"/>
    <cellStyle name="40% - Accent4 2 2 6 7 7" xfId="8262"/>
    <cellStyle name="40% - Accent4 2 2 6 8" xfId="8263"/>
    <cellStyle name="40% - Accent4 2 2 6 8 2" xfId="8264"/>
    <cellStyle name="40% - Accent4 2 2 6 8 2 2" xfId="8265"/>
    <cellStyle name="40% - Accent4 2 2 6 8 3" xfId="8266"/>
    <cellStyle name="40% - Accent4 2 2 6 9" xfId="8267"/>
    <cellStyle name="40% - Accent4 2 2 6 9 2" xfId="8268"/>
    <cellStyle name="40% - Accent4 2 2 7" xfId="331"/>
    <cellStyle name="40% - Accent4 2 2 7 2" xfId="1653"/>
    <cellStyle name="40% - Accent4 2 2 7 2 2" xfId="8269"/>
    <cellStyle name="40% - Accent4 2 2 7 2 2 2" xfId="8270"/>
    <cellStyle name="40% - Accent4 2 2 7 2 2 2 2" xfId="8271"/>
    <cellStyle name="40% - Accent4 2 2 7 2 2 3" xfId="8272"/>
    <cellStyle name="40% - Accent4 2 2 7 2 3" xfId="8273"/>
    <cellStyle name="40% - Accent4 2 2 7 2 3 2" xfId="8274"/>
    <cellStyle name="40% - Accent4 2 2 7 2 4" xfId="8275"/>
    <cellStyle name="40% - Accent4 2 2 7 2 4 2" xfId="8276"/>
    <cellStyle name="40% - Accent4 2 2 7 2 5" xfId="8277"/>
    <cellStyle name="40% - Accent4 2 2 7 2 5 2" xfId="8278"/>
    <cellStyle name="40% - Accent4 2 2 7 2 6" xfId="8279"/>
    <cellStyle name="40% - Accent4 2 2 7 2 6 2" xfId="8280"/>
    <cellStyle name="40% - Accent4 2 2 7 2 7" xfId="8281"/>
    <cellStyle name="40% - Accent4 2 2 7 3" xfId="8282"/>
    <cellStyle name="40% - Accent4 2 2 7 3 2" xfId="8283"/>
    <cellStyle name="40% - Accent4 2 2 7 3 2 2" xfId="8284"/>
    <cellStyle name="40% - Accent4 2 2 7 3 3" xfId="8285"/>
    <cellStyle name="40% - Accent4 2 2 7 4" xfId="8286"/>
    <cellStyle name="40% - Accent4 2 2 7 4 2" xfId="8287"/>
    <cellStyle name="40% - Accent4 2 2 7 5" xfId="8288"/>
    <cellStyle name="40% - Accent4 2 2 7 5 2" xfId="8289"/>
    <cellStyle name="40% - Accent4 2 2 7 6" xfId="8290"/>
    <cellStyle name="40% - Accent4 2 2 7 6 2" xfId="8291"/>
    <cellStyle name="40% - Accent4 2 2 7 7" xfId="8292"/>
    <cellStyle name="40% - Accent4 2 2 7 7 2" xfId="8293"/>
    <cellStyle name="40% - Accent4 2 2 7 8" xfId="8294"/>
    <cellStyle name="40% - Accent4 2 2 8" xfId="332"/>
    <cellStyle name="40% - Accent4 2 2 8 2" xfId="1654"/>
    <cellStyle name="40% - Accent4 2 2 8 2 2" xfId="8295"/>
    <cellStyle name="40% - Accent4 2 2 8 2 2 2" xfId="8296"/>
    <cellStyle name="40% - Accent4 2 2 8 2 2 2 2" xfId="8297"/>
    <cellStyle name="40% - Accent4 2 2 8 2 2 3" xfId="8298"/>
    <cellStyle name="40% - Accent4 2 2 8 2 3" xfId="8299"/>
    <cellStyle name="40% - Accent4 2 2 8 2 3 2" xfId="8300"/>
    <cellStyle name="40% - Accent4 2 2 8 2 4" xfId="8301"/>
    <cellStyle name="40% - Accent4 2 2 8 2 4 2" xfId="8302"/>
    <cellStyle name="40% - Accent4 2 2 8 2 5" xfId="8303"/>
    <cellStyle name="40% - Accent4 2 2 8 2 5 2" xfId="8304"/>
    <cellStyle name="40% - Accent4 2 2 8 2 6" xfId="8305"/>
    <cellStyle name="40% - Accent4 2 2 8 2 6 2" xfId="8306"/>
    <cellStyle name="40% - Accent4 2 2 8 2 7" xfId="8307"/>
    <cellStyle name="40% - Accent4 2 2 8 3" xfId="8308"/>
    <cellStyle name="40% - Accent4 2 2 8 3 2" xfId="8309"/>
    <cellStyle name="40% - Accent4 2 2 8 3 2 2" xfId="8310"/>
    <cellStyle name="40% - Accent4 2 2 8 3 3" xfId="8311"/>
    <cellStyle name="40% - Accent4 2 2 8 4" xfId="8312"/>
    <cellStyle name="40% - Accent4 2 2 8 4 2" xfId="8313"/>
    <cellStyle name="40% - Accent4 2 2 8 5" xfId="8314"/>
    <cellStyle name="40% - Accent4 2 2 8 5 2" xfId="8315"/>
    <cellStyle name="40% - Accent4 2 2 8 6" xfId="8316"/>
    <cellStyle name="40% - Accent4 2 2 8 6 2" xfId="8317"/>
    <cellStyle name="40% - Accent4 2 2 8 7" xfId="8318"/>
    <cellStyle name="40% - Accent4 2 2 8 7 2" xfId="8319"/>
    <cellStyle name="40% - Accent4 2 2 8 8" xfId="8320"/>
    <cellStyle name="40% - Accent4 2 2 9" xfId="333"/>
    <cellStyle name="40% - Accent4 2 2 9 2" xfId="1655"/>
    <cellStyle name="40% - Accent4 2 2 9 2 2" xfId="8321"/>
    <cellStyle name="40% - Accent4 2 2 9 2 2 2" xfId="8322"/>
    <cellStyle name="40% - Accent4 2 2 9 2 2 2 2" xfId="8323"/>
    <cellStyle name="40% - Accent4 2 2 9 2 2 3" xfId="8324"/>
    <cellStyle name="40% - Accent4 2 2 9 2 3" xfId="8325"/>
    <cellStyle name="40% - Accent4 2 2 9 2 3 2" xfId="8326"/>
    <cellStyle name="40% - Accent4 2 2 9 2 4" xfId="8327"/>
    <cellStyle name="40% - Accent4 2 2 9 2 4 2" xfId="8328"/>
    <cellStyle name="40% - Accent4 2 2 9 2 5" xfId="8329"/>
    <cellStyle name="40% - Accent4 2 2 9 2 5 2" xfId="8330"/>
    <cellStyle name="40% - Accent4 2 2 9 2 6" xfId="8331"/>
    <cellStyle name="40% - Accent4 2 2 9 2 6 2" xfId="8332"/>
    <cellStyle name="40% - Accent4 2 2 9 2 7" xfId="8333"/>
    <cellStyle name="40% - Accent4 2 2 9 3" xfId="8334"/>
    <cellStyle name="40% - Accent4 2 2 9 3 2" xfId="8335"/>
    <cellStyle name="40% - Accent4 2 2 9 3 2 2" xfId="8336"/>
    <cellStyle name="40% - Accent4 2 2 9 3 3" xfId="8337"/>
    <cellStyle name="40% - Accent4 2 2 9 4" xfId="8338"/>
    <cellStyle name="40% - Accent4 2 2 9 4 2" xfId="8339"/>
    <cellStyle name="40% - Accent4 2 2 9 5" xfId="8340"/>
    <cellStyle name="40% - Accent4 2 2 9 5 2" xfId="8341"/>
    <cellStyle name="40% - Accent4 2 2 9 6" xfId="8342"/>
    <cellStyle name="40% - Accent4 2 2 9 6 2" xfId="8343"/>
    <cellStyle name="40% - Accent4 2 2 9 7" xfId="8344"/>
    <cellStyle name="40% - Accent4 2 2 9 7 2" xfId="8345"/>
    <cellStyle name="40% - Accent4 2 2 9 8" xfId="8346"/>
    <cellStyle name="40% - Accent4 2 3" xfId="334"/>
    <cellStyle name="40% - Accent4 2 4" xfId="335"/>
    <cellStyle name="40% - Accent4 2 4 10" xfId="8347"/>
    <cellStyle name="40% - Accent4 2 4 10 2" xfId="8348"/>
    <cellStyle name="40% - Accent4 2 4 11" xfId="8349"/>
    <cellStyle name="40% - Accent4 2 4 11 2" xfId="8350"/>
    <cellStyle name="40% - Accent4 2 4 12" xfId="8351"/>
    <cellStyle name="40% - Accent4 2 4 12 2" xfId="8352"/>
    <cellStyle name="40% - Accent4 2 4 13" xfId="8353"/>
    <cellStyle name="40% - Accent4 2 4 2" xfId="336"/>
    <cellStyle name="40% - Accent4 2 4 2 2" xfId="1656"/>
    <cellStyle name="40% - Accent4 2 4 2 2 2" xfId="8354"/>
    <cellStyle name="40% - Accent4 2 4 2 2 2 2" xfId="8355"/>
    <cellStyle name="40% - Accent4 2 4 2 2 2 2 2" xfId="8356"/>
    <cellStyle name="40% - Accent4 2 4 2 2 2 3" xfId="8357"/>
    <cellStyle name="40% - Accent4 2 4 2 2 3" xfId="8358"/>
    <cellStyle name="40% - Accent4 2 4 2 2 3 2" xfId="8359"/>
    <cellStyle name="40% - Accent4 2 4 2 2 4" xfId="8360"/>
    <cellStyle name="40% - Accent4 2 4 2 2 4 2" xfId="8361"/>
    <cellStyle name="40% - Accent4 2 4 2 2 5" xfId="8362"/>
    <cellStyle name="40% - Accent4 2 4 2 2 5 2" xfId="8363"/>
    <cellStyle name="40% - Accent4 2 4 2 2 6" xfId="8364"/>
    <cellStyle name="40% - Accent4 2 4 2 2 6 2" xfId="8365"/>
    <cellStyle name="40% - Accent4 2 4 2 2 7" xfId="8366"/>
    <cellStyle name="40% - Accent4 2 4 2 3" xfId="8367"/>
    <cellStyle name="40% - Accent4 2 4 2 3 2" xfId="8368"/>
    <cellStyle name="40% - Accent4 2 4 2 3 2 2" xfId="8369"/>
    <cellStyle name="40% - Accent4 2 4 2 3 3" xfId="8370"/>
    <cellStyle name="40% - Accent4 2 4 2 4" xfId="8371"/>
    <cellStyle name="40% - Accent4 2 4 2 4 2" xfId="8372"/>
    <cellStyle name="40% - Accent4 2 4 2 5" xfId="8373"/>
    <cellStyle name="40% - Accent4 2 4 2 5 2" xfId="8374"/>
    <cellStyle name="40% - Accent4 2 4 2 6" xfId="8375"/>
    <cellStyle name="40% - Accent4 2 4 2 6 2" xfId="8376"/>
    <cellStyle name="40% - Accent4 2 4 2 7" xfId="8377"/>
    <cellStyle name="40% - Accent4 2 4 2 7 2" xfId="8378"/>
    <cellStyle name="40% - Accent4 2 4 2 8" xfId="8379"/>
    <cellStyle name="40% - Accent4 2 4 3" xfId="337"/>
    <cellStyle name="40% - Accent4 2 4 3 2" xfId="1657"/>
    <cellStyle name="40% - Accent4 2 4 3 2 2" xfId="8380"/>
    <cellStyle name="40% - Accent4 2 4 3 2 2 2" xfId="8381"/>
    <cellStyle name="40% - Accent4 2 4 3 2 2 2 2" xfId="8382"/>
    <cellStyle name="40% - Accent4 2 4 3 2 2 3" xfId="8383"/>
    <cellStyle name="40% - Accent4 2 4 3 2 3" xfId="8384"/>
    <cellStyle name="40% - Accent4 2 4 3 2 3 2" xfId="8385"/>
    <cellStyle name="40% - Accent4 2 4 3 2 4" xfId="8386"/>
    <cellStyle name="40% - Accent4 2 4 3 2 4 2" xfId="8387"/>
    <cellStyle name="40% - Accent4 2 4 3 2 5" xfId="8388"/>
    <cellStyle name="40% - Accent4 2 4 3 2 5 2" xfId="8389"/>
    <cellStyle name="40% - Accent4 2 4 3 2 6" xfId="8390"/>
    <cellStyle name="40% - Accent4 2 4 3 2 6 2" xfId="8391"/>
    <cellStyle name="40% - Accent4 2 4 3 2 7" xfId="8392"/>
    <cellStyle name="40% - Accent4 2 4 3 3" xfId="8393"/>
    <cellStyle name="40% - Accent4 2 4 3 3 2" xfId="8394"/>
    <cellStyle name="40% - Accent4 2 4 3 3 2 2" xfId="8395"/>
    <cellStyle name="40% - Accent4 2 4 3 3 3" xfId="8396"/>
    <cellStyle name="40% - Accent4 2 4 3 4" xfId="8397"/>
    <cellStyle name="40% - Accent4 2 4 3 4 2" xfId="8398"/>
    <cellStyle name="40% - Accent4 2 4 3 5" xfId="8399"/>
    <cellStyle name="40% - Accent4 2 4 3 5 2" xfId="8400"/>
    <cellStyle name="40% - Accent4 2 4 3 6" xfId="8401"/>
    <cellStyle name="40% - Accent4 2 4 3 6 2" xfId="8402"/>
    <cellStyle name="40% - Accent4 2 4 3 7" xfId="8403"/>
    <cellStyle name="40% - Accent4 2 4 3 7 2" xfId="8404"/>
    <cellStyle name="40% - Accent4 2 4 3 8" xfId="8405"/>
    <cellStyle name="40% - Accent4 2 4 4" xfId="338"/>
    <cellStyle name="40% - Accent4 2 4 4 2" xfId="1658"/>
    <cellStyle name="40% - Accent4 2 4 4 2 2" xfId="8406"/>
    <cellStyle name="40% - Accent4 2 4 4 2 2 2" xfId="8407"/>
    <cellStyle name="40% - Accent4 2 4 4 2 2 2 2" xfId="8408"/>
    <cellStyle name="40% - Accent4 2 4 4 2 2 3" xfId="8409"/>
    <cellStyle name="40% - Accent4 2 4 4 2 3" xfId="8410"/>
    <cellStyle name="40% - Accent4 2 4 4 2 3 2" xfId="8411"/>
    <cellStyle name="40% - Accent4 2 4 4 2 4" xfId="8412"/>
    <cellStyle name="40% - Accent4 2 4 4 2 4 2" xfId="8413"/>
    <cellStyle name="40% - Accent4 2 4 4 2 5" xfId="8414"/>
    <cellStyle name="40% - Accent4 2 4 4 2 5 2" xfId="8415"/>
    <cellStyle name="40% - Accent4 2 4 4 2 6" xfId="8416"/>
    <cellStyle name="40% - Accent4 2 4 4 2 6 2" xfId="8417"/>
    <cellStyle name="40% - Accent4 2 4 4 2 7" xfId="8418"/>
    <cellStyle name="40% - Accent4 2 4 4 3" xfId="8419"/>
    <cellStyle name="40% - Accent4 2 4 4 3 2" xfId="8420"/>
    <cellStyle name="40% - Accent4 2 4 4 3 2 2" xfId="8421"/>
    <cellStyle name="40% - Accent4 2 4 4 3 3" xfId="8422"/>
    <cellStyle name="40% - Accent4 2 4 4 4" xfId="8423"/>
    <cellStyle name="40% - Accent4 2 4 4 4 2" xfId="8424"/>
    <cellStyle name="40% - Accent4 2 4 4 5" xfId="8425"/>
    <cellStyle name="40% - Accent4 2 4 4 5 2" xfId="8426"/>
    <cellStyle name="40% - Accent4 2 4 4 6" xfId="8427"/>
    <cellStyle name="40% - Accent4 2 4 4 6 2" xfId="8428"/>
    <cellStyle name="40% - Accent4 2 4 4 7" xfId="8429"/>
    <cellStyle name="40% - Accent4 2 4 4 7 2" xfId="8430"/>
    <cellStyle name="40% - Accent4 2 4 4 8" xfId="8431"/>
    <cellStyle name="40% - Accent4 2 4 5" xfId="1659"/>
    <cellStyle name="40% - Accent4 2 4 5 2" xfId="8432"/>
    <cellStyle name="40% - Accent4 2 4 5 2 2" xfId="8433"/>
    <cellStyle name="40% - Accent4 2 4 5 2 2 2" xfId="8434"/>
    <cellStyle name="40% - Accent4 2 4 5 2 3" xfId="8435"/>
    <cellStyle name="40% - Accent4 2 4 5 3" xfId="8436"/>
    <cellStyle name="40% - Accent4 2 4 5 3 2" xfId="8437"/>
    <cellStyle name="40% - Accent4 2 4 5 4" xfId="8438"/>
    <cellStyle name="40% - Accent4 2 4 5 4 2" xfId="8439"/>
    <cellStyle name="40% - Accent4 2 4 5 5" xfId="8440"/>
    <cellStyle name="40% - Accent4 2 4 5 5 2" xfId="8441"/>
    <cellStyle name="40% - Accent4 2 4 5 6" xfId="8442"/>
    <cellStyle name="40% - Accent4 2 4 5 6 2" xfId="8443"/>
    <cellStyle name="40% - Accent4 2 4 5 7" xfId="8444"/>
    <cellStyle name="40% - Accent4 2 4 6" xfId="1660"/>
    <cellStyle name="40% - Accent4 2 4 6 2" xfId="8445"/>
    <cellStyle name="40% - Accent4 2 4 6 2 2" xfId="8446"/>
    <cellStyle name="40% - Accent4 2 4 6 2 2 2" xfId="8447"/>
    <cellStyle name="40% - Accent4 2 4 6 2 3" xfId="8448"/>
    <cellStyle name="40% - Accent4 2 4 6 3" xfId="8449"/>
    <cellStyle name="40% - Accent4 2 4 6 3 2" xfId="8450"/>
    <cellStyle name="40% - Accent4 2 4 6 4" xfId="8451"/>
    <cellStyle name="40% - Accent4 2 4 6 4 2" xfId="8452"/>
    <cellStyle name="40% - Accent4 2 4 6 5" xfId="8453"/>
    <cellStyle name="40% - Accent4 2 4 6 5 2" xfId="8454"/>
    <cellStyle name="40% - Accent4 2 4 6 6" xfId="8455"/>
    <cellStyle name="40% - Accent4 2 4 6 6 2" xfId="8456"/>
    <cellStyle name="40% - Accent4 2 4 6 7" xfId="8457"/>
    <cellStyle name="40% - Accent4 2 4 7" xfId="1661"/>
    <cellStyle name="40% - Accent4 2 4 7 2" xfId="8458"/>
    <cellStyle name="40% - Accent4 2 4 7 2 2" xfId="8459"/>
    <cellStyle name="40% - Accent4 2 4 7 2 2 2" xfId="8460"/>
    <cellStyle name="40% - Accent4 2 4 7 2 3" xfId="8461"/>
    <cellStyle name="40% - Accent4 2 4 7 3" xfId="8462"/>
    <cellStyle name="40% - Accent4 2 4 7 3 2" xfId="8463"/>
    <cellStyle name="40% - Accent4 2 4 7 4" xfId="8464"/>
    <cellStyle name="40% - Accent4 2 4 7 4 2" xfId="8465"/>
    <cellStyle name="40% - Accent4 2 4 7 5" xfId="8466"/>
    <cellStyle name="40% - Accent4 2 4 7 5 2" xfId="8467"/>
    <cellStyle name="40% - Accent4 2 4 7 6" xfId="8468"/>
    <cellStyle name="40% - Accent4 2 4 7 6 2" xfId="8469"/>
    <cellStyle name="40% - Accent4 2 4 7 7" xfId="8470"/>
    <cellStyle name="40% - Accent4 2 4 8" xfId="8471"/>
    <cellStyle name="40% - Accent4 2 4 8 2" xfId="8472"/>
    <cellStyle name="40% - Accent4 2 4 8 2 2" xfId="8473"/>
    <cellStyle name="40% - Accent4 2 4 8 3" xfId="8474"/>
    <cellStyle name="40% - Accent4 2 4 9" xfId="8475"/>
    <cellStyle name="40% - Accent4 2 4 9 2" xfId="8476"/>
    <cellStyle name="40% - Accent4 2 5" xfId="1269"/>
    <cellStyle name="40% - Accent4 3" xfId="1270"/>
    <cellStyle name="40% - Accent4 3 2" xfId="1965"/>
    <cellStyle name="40% - Accent5 2" xfId="339"/>
    <cellStyle name="40% - Accent5 2 2" xfId="340"/>
    <cellStyle name="40% - Accent5 2 2 10" xfId="1662"/>
    <cellStyle name="40% - Accent5 2 2 10 2" xfId="8477"/>
    <cellStyle name="40% - Accent5 2 2 10 2 2" xfId="8478"/>
    <cellStyle name="40% - Accent5 2 2 10 2 2 2" xfId="8479"/>
    <cellStyle name="40% - Accent5 2 2 10 2 3" xfId="8480"/>
    <cellStyle name="40% - Accent5 2 2 10 3" xfId="8481"/>
    <cellStyle name="40% - Accent5 2 2 10 3 2" xfId="8482"/>
    <cellStyle name="40% - Accent5 2 2 10 4" xfId="8483"/>
    <cellStyle name="40% - Accent5 2 2 10 4 2" xfId="8484"/>
    <cellStyle name="40% - Accent5 2 2 10 5" xfId="8485"/>
    <cellStyle name="40% - Accent5 2 2 10 5 2" xfId="8486"/>
    <cellStyle name="40% - Accent5 2 2 10 6" xfId="8487"/>
    <cellStyle name="40% - Accent5 2 2 10 6 2" xfId="8488"/>
    <cellStyle name="40% - Accent5 2 2 10 7" xfId="8489"/>
    <cellStyle name="40% - Accent5 2 2 11" xfId="1663"/>
    <cellStyle name="40% - Accent5 2 2 11 2" xfId="8490"/>
    <cellStyle name="40% - Accent5 2 2 11 2 2" xfId="8491"/>
    <cellStyle name="40% - Accent5 2 2 11 2 2 2" xfId="8492"/>
    <cellStyle name="40% - Accent5 2 2 11 2 3" xfId="8493"/>
    <cellStyle name="40% - Accent5 2 2 11 3" xfId="8494"/>
    <cellStyle name="40% - Accent5 2 2 11 3 2" xfId="8495"/>
    <cellStyle name="40% - Accent5 2 2 11 4" xfId="8496"/>
    <cellStyle name="40% - Accent5 2 2 11 4 2" xfId="8497"/>
    <cellStyle name="40% - Accent5 2 2 11 5" xfId="8498"/>
    <cellStyle name="40% - Accent5 2 2 11 5 2" xfId="8499"/>
    <cellStyle name="40% - Accent5 2 2 11 6" xfId="8500"/>
    <cellStyle name="40% - Accent5 2 2 11 6 2" xfId="8501"/>
    <cellStyle name="40% - Accent5 2 2 11 7" xfId="8502"/>
    <cellStyle name="40% - Accent5 2 2 12" xfId="1664"/>
    <cellStyle name="40% - Accent5 2 2 12 2" xfId="8503"/>
    <cellStyle name="40% - Accent5 2 2 12 2 2" xfId="8504"/>
    <cellStyle name="40% - Accent5 2 2 12 2 2 2" xfId="8505"/>
    <cellStyle name="40% - Accent5 2 2 12 2 3" xfId="8506"/>
    <cellStyle name="40% - Accent5 2 2 12 3" xfId="8507"/>
    <cellStyle name="40% - Accent5 2 2 12 3 2" xfId="8508"/>
    <cellStyle name="40% - Accent5 2 2 12 4" xfId="8509"/>
    <cellStyle name="40% - Accent5 2 2 12 4 2" xfId="8510"/>
    <cellStyle name="40% - Accent5 2 2 12 5" xfId="8511"/>
    <cellStyle name="40% - Accent5 2 2 12 5 2" xfId="8512"/>
    <cellStyle name="40% - Accent5 2 2 12 6" xfId="8513"/>
    <cellStyle name="40% - Accent5 2 2 12 6 2" xfId="8514"/>
    <cellStyle name="40% - Accent5 2 2 12 7" xfId="8515"/>
    <cellStyle name="40% - Accent5 2 2 13" xfId="8516"/>
    <cellStyle name="40% - Accent5 2 2 2" xfId="341"/>
    <cellStyle name="40% - Accent5 2 2 2 2" xfId="342"/>
    <cellStyle name="40% - Accent5 2 2 2 2 2" xfId="343"/>
    <cellStyle name="40% - Accent5 2 2 2 3" xfId="344"/>
    <cellStyle name="40% - Accent5 2 2 2 4" xfId="345"/>
    <cellStyle name="40% - Accent5 2 2 2 4 10" xfId="8517"/>
    <cellStyle name="40% - Accent5 2 2 2 4 10 2" xfId="8518"/>
    <cellStyle name="40% - Accent5 2 2 2 4 11" xfId="8519"/>
    <cellStyle name="40% - Accent5 2 2 2 4 11 2" xfId="8520"/>
    <cellStyle name="40% - Accent5 2 2 2 4 12" xfId="8521"/>
    <cellStyle name="40% - Accent5 2 2 2 4 12 2" xfId="8522"/>
    <cellStyle name="40% - Accent5 2 2 2 4 13" xfId="8523"/>
    <cellStyle name="40% - Accent5 2 2 2 4 2" xfId="346"/>
    <cellStyle name="40% - Accent5 2 2 2 4 2 2" xfId="1665"/>
    <cellStyle name="40% - Accent5 2 2 2 4 2 2 2" xfId="8524"/>
    <cellStyle name="40% - Accent5 2 2 2 4 2 2 2 2" xfId="8525"/>
    <cellStyle name="40% - Accent5 2 2 2 4 2 2 2 2 2" xfId="8526"/>
    <cellStyle name="40% - Accent5 2 2 2 4 2 2 2 3" xfId="8527"/>
    <cellStyle name="40% - Accent5 2 2 2 4 2 2 3" xfId="8528"/>
    <cellStyle name="40% - Accent5 2 2 2 4 2 2 3 2" xfId="8529"/>
    <cellStyle name="40% - Accent5 2 2 2 4 2 2 4" xfId="8530"/>
    <cellStyle name="40% - Accent5 2 2 2 4 2 2 4 2" xfId="8531"/>
    <cellStyle name="40% - Accent5 2 2 2 4 2 2 5" xfId="8532"/>
    <cellStyle name="40% - Accent5 2 2 2 4 2 2 5 2" xfId="8533"/>
    <cellStyle name="40% - Accent5 2 2 2 4 2 2 6" xfId="8534"/>
    <cellStyle name="40% - Accent5 2 2 2 4 2 2 6 2" xfId="8535"/>
    <cellStyle name="40% - Accent5 2 2 2 4 2 2 7" xfId="8536"/>
    <cellStyle name="40% - Accent5 2 2 2 4 2 3" xfId="8537"/>
    <cellStyle name="40% - Accent5 2 2 2 4 2 3 2" xfId="8538"/>
    <cellStyle name="40% - Accent5 2 2 2 4 2 3 2 2" xfId="8539"/>
    <cellStyle name="40% - Accent5 2 2 2 4 2 3 3" xfId="8540"/>
    <cellStyle name="40% - Accent5 2 2 2 4 2 4" xfId="8541"/>
    <cellStyle name="40% - Accent5 2 2 2 4 2 4 2" xfId="8542"/>
    <cellStyle name="40% - Accent5 2 2 2 4 2 5" xfId="8543"/>
    <cellStyle name="40% - Accent5 2 2 2 4 2 5 2" xfId="8544"/>
    <cellStyle name="40% - Accent5 2 2 2 4 2 6" xfId="8545"/>
    <cellStyle name="40% - Accent5 2 2 2 4 2 6 2" xfId="8546"/>
    <cellStyle name="40% - Accent5 2 2 2 4 2 7" xfId="8547"/>
    <cellStyle name="40% - Accent5 2 2 2 4 2 7 2" xfId="8548"/>
    <cellStyle name="40% - Accent5 2 2 2 4 2 8" xfId="8549"/>
    <cellStyle name="40% - Accent5 2 2 2 4 3" xfId="347"/>
    <cellStyle name="40% - Accent5 2 2 2 4 3 2" xfId="1666"/>
    <cellStyle name="40% - Accent5 2 2 2 4 3 2 2" xfId="8550"/>
    <cellStyle name="40% - Accent5 2 2 2 4 3 2 2 2" xfId="8551"/>
    <cellStyle name="40% - Accent5 2 2 2 4 3 2 2 2 2" xfId="8552"/>
    <cellStyle name="40% - Accent5 2 2 2 4 3 2 2 3" xfId="8553"/>
    <cellStyle name="40% - Accent5 2 2 2 4 3 2 3" xfId="8554"/>
    <cellStyle name="40% - Accent5 2 2 2 4 3 2 3 2" xfId="8555"/>
    <cellStyle name="40% - Accent5 2 2 2 4 3 2 4" xfId="8556"/>
    <cellStyle name="40% - Accent5 2 2 2 4 3 2 4 2" xfId="8557"/>
    <cellStyle name="40% - Accent5 2 2 2 4 3 2 5" xfId="8558"/>
    <cellStyle name="40% - Accent5 2 2 2 4 3 2 5 2" xfId="8559"/>
    <cellStyle name="40% - Accent5 2 2 2 4 3 2 6" xfId="8560"/>
    <cellStyle name="40% - Accent5 2 2 2 4 3 2 6 2" xfId="8561"/>
    <cellStyle name="40% - Accent5 2 2 2 4 3 2 7" xfId="8562"/>
    <cellStyle name="40% - Accent5 2 2 2 4 3 3" xfId="8563"/>
    <cellStyle name="40% - Accent5 2 2 2 4 3 3 2" xfId="8564"/>
    <cellStyle name="40% - Accent5 2 2 2 4 3 3 2 2" xfId="8565"/>
    <cellStyle name="40% - Accent5 2 2 2 4 3 3 3" xfId="8566"/>
    <cellStyle name="40% - Accent5 2 2 2 4 3 4" xfId="8567"/>
    <cellStyle name="40% - Accent5 2 2 2 4 3 4 2" xfId="8568"/>
    <cellStyle name="40% - Accent5 2 2 2 4 3 5" xfId="8569"/>
    <cellStyle name="40% - Accent5 2 2 2 4 3 5 2" xfId="8570"/>
    <cellStyle name="40% - Accent5 2 2 2 4 3 6" xfId="8571"/>
    <cellStyle name="40% - Accent5 2 2 2 4 3 6 2" xfId="8572"/>
    <cellStyle name="40% - Accent5 2 2 2 4 3 7" xfId="8573"/>
    <cellStyle name="40% - Accent5 2 2 2 4 3 7 2" xfId="8574"/>
    <cellStyle name="40% - Accent5 2 2 2 4 3 8" xfId="8575"/>
    <cellStyle name="40% - Accent5 2 2 2 4 4" xfId="348"/>
    <cellStyle name="40% - Accent5 2 2 2 4 4 2" xfId="1667"/>
    <cellStyle name="40% - Accent5 2 2 2 4 4 2 2" xfId="8576"/>
    <cellStyle name="40% - Accent5 2 2 2 4 4 2 2 2" xfId="8577"/>
    <cellStyle name="40% - Accent5 2 2 2 4 4 2 2 2 2" xfId="8578"/>
    <cellStyle name="40% - Accent5 2 2 2 4 4 2 2 3" xfId="8579"/>
    <cellStyle name="40% - Accent5 2 2 2 4 4 2 3" xfId="8580"/>
    <cellStyle name="40% - Accent5 2 2 2 4 4 2 3 2" xfId="8581"/>
    <cellStyle name="40% - Accent5 2 2 2 4 4 2 4" xfId="8582"/>
    <cellStyle name="40% - Accent5 2 2 2 4 4 2 4 2" xfId="8583"/>
    <cellStyle name="40% - Accent5 2 2 2 4 4 2 5" xfId="8584"/>
    <cellStyle name="40% - Accent5 2 2 2 4 4 2 5 2" xfId="8585"/>
    <cellStyle name="40% - Accent5 2 2 2 4 4 2 6" xfId="8586"/>
    <cellStyle name="40% - Accent5 2 2 2 4 4 2 6 2" xfId="8587"/>
    <cellStyle name="40% - Accent5 2 2 2 4 4 2 7" xfId="8588"/>
    <cellStyle name="40% - Accent5 2 2 2 4 4 3" xfId="8589"/>
    <cellStyle name="40% - Accent5 2 2 2 4 4 3 2" xfId="8590"/>
    <cellStyle name="40% - Accent5 2 2 2 4 4 3 2 2" xfId="8591"/>
    <cellStyle name="40% - Accent5 2 2 2 4 4 3 3" xfId="8592"/>
    <cellStyle name="40% - Accent5 2 2 2 4 4 4" xfId="8593"/>
    <cellStyle name="40% - Accent5 2 2 2 4 4 4 2" xfId="8594"/>
    <cellStyle name="40% - Accent5 2 2 2 4 4 5" xfId="8595"/>
    <cellStyle name="40% - Accent5 2 2 2 4 4 5 2" xfId="8596"/>
    <cellStyle name="40% - Accent5 2 2 2 4 4 6" xfId="8597"/>
    <cellStyle name="40% - Accent5 2 2 2 4 4 6 2" xfId="8598"/>
    <cellStyle name="40% - Accent5 2 2 2 4 4 7" xfId="8599"/>
    <cellStyle name="40% - Accent5 2 2 2 4 4 7 2" xfId="8600"/>
    <cellStyle name="40% - Accent5 2 2 2 4 4 8" xfId="8601"/>
    <cellStyle name="40% - Accent5 2 2 2 4 5" xfId="1668"/>
    <cellStyle name="40% - Accent5 2 2 2 4 5 2" xfId="8602"/>
    <cellStyle name="40% - Accent5 2 2 2 4 5 2 2" xfId="8603"/>
    <cellStyle name="40% - Accent5 2 2 2 4 5 2 2 2" xfId="8604"/>
    <cellStyle name="40% - Accent5 2 2 2 4 5 2 3" xfId="8605"/>
    <cellStyle name="40% - Accent5 2 2 2 4 5 3" xfId="8606"/>
    <cellStyle name="40% - Accent5 2 2 2 4 5 3 2" xfId="8607"/>
    <cellStyle name="40% - Accent5 2 2 2 4 5 4" xfId="8608"/>
    <cellStyle name="40% - Accent5 2 2 2 4 5 4 2" xfId="8609"/>
    <cellStyle name="40% - Accent5 2 2 2 4 5 5" xfId="8610"/>
    <cellStyle name="40% - Accent5 2 2 2 4 5 5 2" xfId="8611"/>
    <cellStyle name="40% - Accent5 2 2 2 4 5 6" xfId="8612"/>
    <cellStyle name="40% - Accent5 2 2 2 4 5 6 2" xfId="8613"/>
    <cellStyle name="40% - Accent5 2 2 2 4 5 7" xfId="8614"/>
    <cellStyle name="40% - Accent5 2 2 2 4 6" xfId="1669"/>
    <cellStyle name="40% - Accent5 2 2 2 4 6 2" xfId="8615"/>
    <cellStyle name="40% - Accent5 2 2 2 4 6 2 2" xfId="8616"/>
    <cellStyle name="40% - Accent5 2 2 2 4 6 2 2 2" xfId="8617"/>
    <cellStyle name="40% - Accent5 2 2 2 4 6 2 3" xfId="8618"/>
    <cellStyle name="40% - Accent5 2 2 2 4 6 3" xfId="8619"/>
    <cellStyle name="40% - Accent5 2 2 2 4 6 3 2" xfId="8620"/>
    <cellStyle name="40% - Accent5 2 2 2 4 6 4" xfId="8621"/>
    <cellStyle name="40% - Accent5 2 2 2 4 6 4 2" xfId="8622"/>
    <cellStyle name="40% - Accent5 2 2 2 4 6 5" xfId="8623"/>
    <cellStyle name="40% - Accent5 2 2 2 4 6 5 2" xfId="8624"/>
    <cellStyle name="40% - Accent5 2 2 2 4 6 6" xfId="8625"/>
    <cellStyle name="40% - Accent5 2 2 2 4 6 6 2" xfId="8626"/>
    <cellStyle name="40% - Accent5 2 2 2 4 6 7" xfId="8627"/>
    <cellStyle name="40% - Accent5 2 2 2 4 7" xfId="1670"/>
    <cellStyle name="40% - Accent5 2 2 2 4 7 2" xfId="8628"/>
    <cellStyle name="40% - Accent5 2 2 2 4 7 2 2" xfId="8629"/>
    <cellStyle name="40% - Accent5 2 2 2 4 7 2 2 2" xfId="8630"/>
    <cellStyle name="40% - Accent5 2 2 2 4 7 2 3" xfId="8631"/>
    <cellStyle name="40% - Accent5 2 2 2 4 7 3" xfId="8632"/>
    <cellStyle name="40% - Accent5 2 2 2 4 7 3 2" xfId="8633"/>
    <cellStyle name="40% - Accent5 2 2 2 4 7 4" xfId="8634"/>
    <cellStyle name="40% - Accent5 2 2 2 4 7 4 2" xfId="8635"/>
    <cellStyle name="40% - Accent5 2 2 2 4 7 5" xfId="8636"/>
    <cellStyle name="40% - Accent5 2 2 2 4 7 5 2" xfId="8637"/>
    <cellStyle name="40% - Accent5 2 2 2 4 7 6" xfId="8638"/>
    <cellStyle name="40% - Accent5 2 2 2 4 7 6 2" xfId="8639"/>
    <cellStyle name="40% - Accent5 2 2 2 4 7 7" xfId="8640"/>
    <cellStyle name="40% - Accent5 2 2 2 4 8" xfId="8641"/>
    <cellStyle name="40% - Accent5 2 2 2 4 8 2" xfId="8642"/>
    <cellStyle name="40% - Accent5 2 2 2 4 8 2 2" xfId="8643"/>
    <cellStyle name="40% - Accent5 2 2 2 4 8 3" xfId="8644"/>
    <cellStyle name="40% - Accent5 2 2 2 4 9" xfId="8645"/>
    <cellStyle name="40% - Accent5 2 2 2 4 9 2" xfId="8646"/>
    <cellStyle name="40% - Accent5 2 2 2 5" xfId="349"/>
    <cellStyle name="40% - Accent5 2 2 3" xfId="350"/>
    <cellStyle name="40% - Accent5 2 2 3 2" xfId="351"/>
    <cellStyle name="40% - Accent5 2 2 3 2 2" xfId="352"/>
    <cellStyle name="40% - Accent5 2 2 3 3" xfId="353"/>
    <cellStyle name="40% - Accent5 2 2 4" xfId="354"/>
    <cellStyle name="40% - Accent5 2 2 4 2" xfId="355"/>
    <cellStyle name="40% - Accent5 2 2 5" xfId="356"/>
    <cellStyle name="40% - Accent5 2 2 5 10" xfId="8647"/>
    <cellStyle name="40% - Accent5 2 2 5 10 2" xfId="8648"/>
    <cellStyle name="40% - Accent5 2 2 5 11" xfId="8649"/>
    <cellStyle name="40% - Accent5 2 2 5 11 2" xfId="8650"/>
    <cellStyle name="40% - Accent5 2 2 5 12" xfId="8651"/>
    <cellStyle name="40% - Accent5 2 2 5 12 2" xfId="8652"/>
    <cellStyle name="40% - Accent5 2 2 5 13" xfId="8653"/>
    <cellStyle name="40% - Accent5 2 2 5 2" xfId="357"/>
    <cellStyle name="40% - Accent5 2 2 5 2 2" xfId="1671"/>
    <cellStyle name="40% - Accent5 2 2 5 2 2 2" xfId="8654"/>
    <cellStyle name="40% - Accent5 2 2 5 2 2 2 2" xfId="8655"/>
    <cellStyle name="40% - Accent5 2 2 5 2 2 2 2 2" xfId="8656"/>
    <cellStyle name="40% - Accent5 2 2 5 2 2 2 3" xfId="8657"/>
    <cellStyle name="40% - Accent5 2 2 5 2 2 3" xfId="8658"/>
    <cellStyle name="40% - Accent5 2 2 5 2 2 3 2" xfId="8659"/>
    <cellStyle name="40% - Accent5 2 2 5 2 2 4" xfId="8660"/>
    <cellStyle name="40% - Accent5 2 2 5 2 2 4 2" xfId="8661"/>
    <cellStyle name="40% - Accent5 2 2 5 2 2 5" xfId="8662"/>
    <cellStyle name="40% - Accent5 2 2 5 2 2 5 2" xfId="8663"/>
    <cellStyle name="40% - Accent5 2 2 5 2 2 6" xfId="8664"/>
    <cellStyle name="40% - Accent5 2 2 5 2 2 6 2" xfId="8665"/>
    <cellStyle name="40% - Accent5 2 2 5 2 2 7" xfId="8666"/>
    <cellStyle name="40% - Accent5 2 2 5 2 3" xfId="8667"/>
    <cellStyle name="40% - Accent5 2 2 5 2 3 2" xfId="8668"/>
    <cellStyle name="40% - Accent5 2 2 5 2 3 2 2" xfId="8669"/>
    <cellStyle name="40% - Accent5 2 2 5 2 3 3" xfId="8670"/>
    <cellStyle name="40% - Accent5 2 2 5 2 4" xfId="8671"/>
    <cellStyle name="40% - Accent5 2 2 5 2 4 2" xfId="8672"/>
    <cellStyle name="40% - Accent5 2 2 5 2 5" xfId="8673"/>
    <cellStyle name="40% - Accent5 2 2 5 2 5 2" xfId="8674"/>
    <cellStyle name="40% - Accent5 2 2 5 2 6" xfId="8675"/>
    <cellStyle name="40% - Accent5 2 2 5 2 6 2" xfId="8676"/>
    <cellStyle name="40% - Accent5 2 2 5 2 7" xfId="8677"/>
    <cellStyle name="40% - Accent5 2 2 5 2 7 2" xfId="8678"/>
    <cellStyle name="40% - Accent5 2 2 5 2 8" xfId="8679"/>
    <cellStyle name="40% - Accent5 2 2 5 3" xfId="358"/>
    <cellStyle name="40% - Accent5 2 2 5 3 2" xfId="1672"/>
    <cellStyle name="40% - Accent5 2 2 5 3 2 2" xfId="8680"/>
    <cellStyle name="40% - Accent5 2 2 5 3 2 2 2" xfId="8681"/>
    <cellStyle name="40% - Accent5 2 2 5 3 2 2 2 2" xfId="8682"/>
    <cellStyle name="40% - Accent5 2 2 5 3 2 2 3" xfId="8683"/>
    <cellStyle name="40% - Accent5 2 2 5 3 2 3" xfId="8684"/>
    <cellStyle name="40% - Accent5 2 2 5 3 2 3 2" xfId="8685"/>
    <cellStyle name="40% - Accent5 2 2 5 3 2 4" xfId="8686"/>
    <cellStyle name="40% - Accent5 2 2 5 3 2 4 2" xfId="8687"/>
    <cellStyle name="40% - Accent5 2 2 5 3 2 5" xfId="8688"/>
    <cellStyle name="40% - Accent5 2 2 5 3 2 5 2" xfId="8689"/>
    <cellStyle name="40% - Accent5 2 2 5 3 2 6" xfId="8690"/>
    <cellStyle name="40% - Accent5 2 2 5 3 2 6 2" xfId="8691"/>
    <cellStyle name="40% - Accent5 2 2 5 3 2 7" xfId="8692"/>
    <cellStyle name="40% - Accent5 2 2 5 3 3" xfId="8693"/>
    <cellStyle name="40% - Accent5 2 2 5 3 3 2" xfId="8694"/>
    <cellStyle name="40% - Accent5 2 2 5 3 3 2 2" xfId="8695"/>
    <cellStyle name="40% - Accent5 2 2 5 3 3 3" xfId="8696"/>
    <cellStyle name="40% - Accent5 2 2 5 3 4" xfId="8697"/>
    <cellStyle name="40% - Accent5 2 2 5 3 4 2" xfId="8698"/>
    <cellStyle name="40% - Accent5 2 2 5 3 5" xfId="8699"/>
    <cellStyle name="40% - Accent5 2 2 5 3 5 2" xfId="8700"/>
    <cellStyle name="40% - Accent5 2 2 5 3 6" xfId="8701"/>
    <cellStyle name="40% - Accent5 2 2 5 3 6 2" xfId="8702"/>
    <cellStyle name="40% - Accent5 2 2 5 3 7" xfId="8703"/>
    <cellStyle name="40% - Accent5 2 2 5 3 7 2" xfId="8704"/>
    <cellStyle name="40% - Accent5 2 2 5 3 8" xfId="8705"/>
    <cellStyle name="40% - Accent5 2 2 5 4" xfId="359"/>
    <cellStyle name="40% - Accent5 2 2 5 4 2" xfId="1673"/>
    <cellStyle name="40% - Accent5 2 2 5 4 2 2" xfId="8706"/>
    <cellStyle name="40% - Accent5 2 2 5 4 2 2 2" xfId="8707"/>
    <cellStyle name="40% - Accent5 2 2 5 4 2 2 2 2" xfId="8708"/>
    <cellStyle name="40% - Accent5 2 2 5 4 2 2 3" xfId="8709"/>
    <cellStyle name="40% - Accent5 2 2 5 4 2 3" xfId="8710"/>
    <cellStyle name="40% - Accent5 2 2 5 4 2 3 2" xfId="8711"/>
    <cellStyle name="40% - Accent5 2 2 5 4 2 4" xfId="8712"/>
    <cellStyle name="40% - Accent5 2 2 5 4 2 4 2" xfId="8713"/>
    <cellStyle name="40% - Accent5 2 2 5 4 2 5" xfId="8714"/>
    <cellStyle name="40% - Accent5 2 2 5 4 2 5 2" xfId="8715"/>
    <cellStyle name="40% - Accent5 2 2 5 4 2 6" xfId="8716"/>
    <cellStyle name="40% - Accent5 2 2 5 4 2 6 2" xfId="8717"/>
    <cellStyle name="40% - Accent5 2 2 5 4 2 7" xfId="8718"/>
    <cellStyle name="40% - Accent5 2 2 5 4 3" xfId="8719"/>
    <cellStyle name="40% - Accent5 2 2 5 4 3 2" xfId="8720"/>
    <cellStyle name="40% - Accent5 2 2 5 4 3 2 2" xfId="8721"/>
    <cellStyle name="40% - Accent5 2 2 5 4 3 3" xfId="8722"/>
    <cellStyle name="40% - Accent5 2 2 5 4 4" xfId="8723"/>
    <cellStyle name="40% - Accent5 2 2 5 4 4 2" xfId="8724"/>
    <cellStyle name="40% - Accent5 2 2 5 4 5" xfId="8725"/>
    <cellStyle name="40% - Accent5 2 2 5 4 5 2" xfId="8726"/>
    <cellStyle name="40% - Accent5 2 2 5 4 6" xfId="8727"/>
    <cellStyle name="40% - Accent5 2 2 5 4 6 2" xfId="8728"/>
    <cellStyle name="40% - Accent5 2 2 5 4 7" xfId="8729"/>
    <cellStyle name="40% - Accent5 2 2 5 4 7 2" xfId="8730"/>
    <cellStyle name="40% - Accent5 2 2 5 4 8" xfId="8731"/>
    <cellStyle name="40% - Accent5 2 2 5 5" xfId="1674"/>
    <cellStyle name="40% - Accent5 2 2 5 5 2" xfId="8732"/>
    <cellStyle name="40% - Accent5 2 2 5 5 2 2" xfId="8733"/>
    <cellStyle name="40% - Accent5 2 2 5 5 2 2 2" xfId="8734"/>
    <cellStyle name="40% - Accent5 2 2 5 5 2 3" xfId="8735"/>
    <cellStyle name="40% - Accent5 2 2 5 5 3" xfId="8736"/>
    <cellStyle name="40% - Accent5 2 2 5 5 3 2" xfId="8737"/>
    <cellStyle name="40% - Accent5 2 2 5 5 4" xfId="8738"/>
    <cellStyle name="40% - Accent5 2 2 5 5 4 2" xfId="8739"/>
    <cellStyle name="40% - Accent5 2 2 5 5 5" xfId="8740"/>
    <cellStyle name="40% - Accent5 2 2 5 5 5 2" xfId="8741"/>
    <cellStyle name="40% - Accent5 2 2 5 5 6" xfId="8742"/>
    <cellStyle name="40% - Accent5 2 2 5 5 6 2" xfId="8743"/>
    <cellStyle name="40% - Accent5 2 2 5 5 7" xfId="8744"/>
    <cellStyle name="40% - Accent5 2 2 5 6" xfId="1675"/>
    <cellStyle name="40% - Accent5 2 2 5 6 2" xfId="8745"/>
    <cellStyle name="40% - Accent5 2 2 5 6 2 2" xfId="8746"/>
    <cellStyle name="40% - Accent5 2 2 5 6 2 2 2" xfId="8747"/>
    <cellStyle name="40% - Accent5 2 2 5 6 2 3" xfId="8748"/>
    <cellStyle name="40% - Accent5 2 2 5 6 3" xfId="8749"/>
    <cellStyle name="40% - Accent5 2 2 5 6 3 2" xfId="8750"/>
    <cellStyle name="40% - Accent5 2 2 5 6 4" xfId="8751"/>
    <cellStyle name="40% - Accent5 2 2 5 6 4 2" xfId="8752"/>
    <cellStyle name="40% - Accent5 2 2 5 6 5" xfId="8753"/>
    <cellStyle name="40% - Accent5 2 2 5 6 5 2" xfId="8754"/>
    <cellStyle name="40% - Accent5 2 2 5 6 6" xfId="8755"/>
    <cellStyle name="40% - Accent5 2 2 5 6 6 2" xfId="8756"/>
    <cellStyle name="40% - Accent5 2 2 5 6 7" xfId="8757"/>
    <cellStyle name="40% - Accent5 2 2 5 7" xfId="1676"/>
    <cellStyle name="40% - Accent5 2 2 5 7 2" xfId="8758"/>
    <cellStyle name="40% - Accent5 2 2 5 7 2 2" xfId="8759"/>
    <cellStyle name="40% - Accent5 2 2 5 7 2 2 2" xfId="8760"/>
    <cellStyle name="40% - Accent5 2 2 5 7 2 3" xfId="8761"/>
    <cellStyle name="40% - Accent5 2 2 5 7 3" xfId="8762"/>
    <cellStyle name="40% - Accent5 2 2 5 7 3 2" xfId="8763"/>
    <cellStyle name="40% - Accent5 2 2 5 7 4" xfId="8764"/>
    <cellStyle name="40% - Accent5 2 2 5 7 4 2" xfId="8765"/>
    <cellStyle name="40% - Accent5 2 2 5 7 5" xfId="8766"/>
    <cellStyle name="40% - Accent5 2 2 5 7 5 2" xfId="8767"/>
    <cellStyle name="40% - Accent5 2 2 5 7 6" xfId="8768"/>
    <cellStyle name="40% - Accent5 2 2 5 7 6 2" xfId="8769"/>
    <cellStyle name="40% - Accent5 2 2 5 7 7" xfId="8770"/>
    <cellStyle name="40% - Accent5 2 2 5 8" xfId="8771"/>
    <cellStyle name="40% - Accent5 2 2 5 8 2" xfId="8772"/>
    <cellStyle name="40% - Accent5 2 2 5 8 2 2" xfId="8773"/>
    <cellStyle name="40% - Accent5 2 2 5 8 3" xfId="8774"/>
    <cellStyle name="40% - Accent5 2 2 5 9" xfId="8775"/>
    <cellStyle name="40% - Accent5 2 2 5 9 2" xfId="8776"/>
    <cellStyle name="40% - Accent5 2 2 6" xfId="360"/>
    <cellStyle name="40% - Accent5 2 2 6 10" xfId="8777"/>
    <cellStyle name="40% - Accent5 2 2 6 10 2" xfId="8778"/>
    <cellStyle name="40% - Accent5 2 2 6 11" xfId="8779"/>
    <cellStyle name="40% - Accent5 2 2 6 11 2" xfId="8780"/>
    <cellStyle name="40% - Accent5 2 2 6 12" xfId="8781"/>
    <cellStyle name="40% - Accent5 2 2 6 12 2" xfId="8782"/>
    <cellStyle name="40% - Accent5 2 2 6 13" xfId="8783"/>
    <cellStyle name="40% - Accent5 2 2 6 2" xfId="361"/>
    <cellStyle name="40% - Accent5 2 2 6 2 2" xfId="1677"/>
    <cellStyle name="40% - Accent5 2 2 6 2 2 2" xfId="8784"/>
    <cellStyle name="40% - Accent5 2 2 6 2 2 2 2" xfId="8785"/>
    <cellStyle name="40% - Accent5 2 2 6 2 2 2 2 2" xfId="8786"/>
    <cellStyle name="40% - Accent5 2 2 6 2 2 2 3" xfId="8787"/>
    <cellStyle name="40% - Accent5 2 2 6 2 2 3" xfId="8788"/>
    <cellStyle name="40% - Accent5 2 2 6 2 2 3 2" xfId="8789"/>
    <cellStyle name="40% - Accent5 2 2 6 2 2 4" xfId="8790"/>
    <cellStyle name="40% - Accent5 2 2 6 2 2 4 2" xfId="8791"/>
    <cellStyle name="40% - Accent5 2 2 6 2 2 5" xfId="8792"/>
    <cellStyle name="40% - Accent5 2 2 6 2 2 5 2" xfId="8793"/>
    <cellStyle name="40% - Accent5 2 2 6 2 2 6" xfId="8794"/>
    <cellStyle name="40% - Accent5 2 2 6 2 2 6 2" xfId="8795"/>
    <cellStyle name="40% - Accent5 2 2 6 2 2 7" xfId="8796"/>
    <cellStyle name="40% - Accent5 2 2 6 2 3" xfId="8797"/>
    <cellStyle name="40% - Accent5 2 2 6 2 3 2" xfId="8798"/>
    <cellStyle name="40% - Accent5 2 2 6 2 3 2 2" xfId="8799"/>
    <cellStyle name="40% - Accent5 2 2 6 2 3 3" xfId="8800"/>
    <cellStyle name="40% - Accent5 2 2 6 2 4" xfId="8801"/>
    <cellStyle name="40% - Accent5 2 2 6 2 4 2" xfId="8802"/>
    <cellStyle name="40% - Accent5 2 2 6 2 5" xfId="8803"/>
    <cellStyle name="40% - Accent5 2 2 6 2 5 2" xfId="8804"/>
    <cellStyle name="40% - Accent5 2 2 6 2 6" xfId="8805"/>
    <cellStyle name="40% - Accent5 2 2 6 2 6 2" xfId="8806"/>
    <cellStyle name="40% - Accent5 2 2 6 2 7" xfId="8807"/>
    <cellStyle name="40% - Accent5 2 2 6 2 7 2" xfId="8808"/>
    <cellStyle name="40% - Accent5 2 2 6 2 8" xfId="8809"/>
    <cellStyle name="40% - Accent5 2 2 6 3" xfId="362"/>
    <cellStyle name="40% - Accent5 2 2 6 3 2" xfId="1678"/>
    <cellStyle name="40% - Accent5 2 2 6 3 2 2" xfId="8810"/>
    <cellStyle name="40% - Accent5 2 2 6 3 2 2 2" xfId="8811"/>
    <cellStyle name="40% - Accent5 2 2 6 3 2 2 2 2" xfId="8812"/>
    <cellStyle name="40% - Accent5 2 2 6 3 2 2 3" xfId="8813"/>
    <cellStyle name="40% - Accent5 2 2 6 3 2 3" xfId="8814"/>
    <cellStyle name="40% - Accent5 2 2 6 3 2 3 2" xfId="8815"/>
    <cellStyle name="40% - Accent5 2 2 6 3 2 4" xfId="8816"/>
    <cellStyle name="40% - Accent5 2 2 6 3 2 4 2" xfId="8817"/>
    <cellStyle name="40% - Accent5 2 2 6 3 2 5" xfId="8818"/>
    <cellStyle name="40% - Accent5 2 2 6 3 2 5 2" xfId="8819"/>
    <cellStyle name="40% - Accent5 2 2 6 3 2 6" xfId="8820"/>
    <cellStyle name="40% - Accent5 2 2 6 3 2 6 2" xfId="8821"/>
    <cellStyle name="40% - Accent5 2 2 6 3 2 7" xfId="8822"/>
    <cellStyle name="40% - Accent5 2 2 6 3 3" xfId="8823"/>
    <cellStyle name="40% - Accent5 2 2 6 3 3 2" xfId="8824"/>
    <cellStyle name="40% - Accent5 2 2 6 3 3 2 2" xfId="8825"/>
    <cellStyle name="40% - Accent5 2 2 6 3 3 3" xfId="8826"/>
    <cellStyle name="40% - Accent5 2 2 6 3 4" xfId="8827"/>
    <cellStyle name="40% - Accent5 2 2 6 3 4 2" xfId="8828"/>
    <cellStyle name="40% - Accent5 2 2 6 3 5" xfId="8829"/>
    <cellStyle name="40% - Accent5 2 2 6 3 5 2" xfId="8830"/>
    <cellStyle name="40% - Accent5 2 2 6 3 6" xfId="8831"/>
    <cellStyle name="40% - Accent5 2 2 6 3 6 2" xfId="8832"/>
    <cellStyle name="40% - Accent5 2 2 6 3 7" xfId="8833"/>
    <cellStyle name="40% - Accent5 2 2 6 3 7 2" xfId="8834"/>
    <cellStyle name="40% - Accent5 2 2 6 3 8" xfId="8835"/>
    <cellStyle name="40% - Accent5 2 2 6 4" xfId="363"/>
    <cellStyle name="40% - Accent5 2 2 6 4 2" xfId="1679"/>
    <cellStyle name="40% - Accent5 2 2 6 4 2 2" xfId="8836"/>
    <cellStyle name="40% - Accent5 2 2 6 4 2 2 2" xfId="8837"/>
    <cellStyle name="40% - Accent5 2 2 6 4 2 2 2 2" xfId="8838"/>
    <cellStyle name="40% - Accent5 2 2 6 4 2 2 3" xfId="8839"/>
    <cellStyle name="40% - Accent5 2 2 6 4 2 3" xfId="8840"/>
    <cellStyle name="40% - Accent5 2 2 6 4 2 3 2" xfId="8841"/>
    <cellStyle name="40% - Accent5 2 2 6 4 2 4" xfId="8842"/>
    <cellStyle name="40% - Accent5 2 2 6 4 2 4 2" xfId="8843"/>
    <cellStyle name="40% - Accent5 2 2 6 4 2 5" xfId="8844"/>
    <cellStyle name="40% - Accent5 2 2 6 4 2 5 2" xfId="8845"/>
    <cellStyle name="40% - Accent5 2 2 6 4 2 6" xfId="8846"/>
    <cellStyle name="40% - Accent5 2 2 6 4 2 6 2" xfId="8847"/>
    <cellStyle name="40% - Accent5 2 2 6 4 2 7" xfId="8848"/>
    <cellStyle name="40% - Accent5 2 2 6 4 3" xfId="8849"/>
    <cellStyle name="40% - Accent5 2 2 6 4 3 2" xfId="8850"/>
    <cellStyle name="40% - Accent5 2 2 6 4 3 2 2" xfId="8851"/>
    <cellStyle name="40% - Accent5 2 2 6 4 3 3" xfId="8852"/>
    <cellStyle name="40% - Accent5 2 2 6 4 4" xfId="8853"/>
    <cellStyle name="40% - Accent5 2 2 6 4 4 2" xfId="8854"/>
    <cellStyle name="40% - Accent5 2 2 6 4 5" xfId="8855"/>
    <cellStyle name="40% - Accent5 2 2 6 4 5 2" xfId="8856"/>
    <cellStyle name="40% - Accent5 2 2 6 4 6" xfId="8857"/>
    <cellStyle name="40% - Accent5 2 2 6 4 6 2" xfId="8858"/>
    <cellStyle name="40% - Accent5 2 2 6 4 7" xfId="8859"/>
    <cellStyle name="40% - Accent5 2 2 6 4 7 2" xfId="8860"/>
    <cellStyle name="40% - Accent5 2 2 6 4 8" xfId="8861"/>
    <cellStyle name="40% - Accent5 2 2 6 5" xfId="1680"/>
    <cellStyle name="40% - Accent5 2 2 6 5 2" xfId="8862"/>
    <cellStyle name="40% - Accent5 2 2 6 5 2 2" xfId="8863"/>
    <cellStyle name="40% - Accent5 2 2 6 5 2 2 2" xfId="8864"/>
    <cellStyle name="40% - Accent5 2 2 6 5 2 3" xfId="8865"/>
    <cellStyle name="40% - Accent5 2 2 6 5 3" xfId="8866"/>
    <cellStyle name="40% - Accent5 2 2 6 5 3 2" xfId="8867"/>
    <cellStyle name="40% - Accent5 2 2 6 5 4" xfId="8868"/>
    <cellStyle name="40% - Accent5 2 2 6 5 4 2" xfId="8869"/>
    <cellStyle name="40% - Accent5 2 2 6 5 5" xfId="8870"/>
    <cellStyle name="40% - Accent5 2 2 6 5 5 2" xfId="8871"/>
    <cellStyle name="40% - Accent5 2 2 6 5 6" xfId="8872"/>
    <cellStyle name="40% - Accent5 2 2 6 5 6 2" xfId="8873"/>
    <cellStyle name="40% - Accent5 2 2 6 5 7" xfId="8874"/>
    <cellStyle name="40% - Accent5 2 2 6 6" xfId="1681"/>
    <cellStyle name="40% - Accent5 2 2 6 6 2" xfId="8875"/>
    <cellStyle name="40% - Accent5 2 2 6 6 2 2" xfId="8876"/>
    <cellStyle name="40% - Accent5 2 2 6 6 2 2 2" xfId="8877"/>
    <cellStyle name="40% - Accent5 2 2 6 6 2 3" xfId="8878"/>
    <cellStyle name="40% - Accent5 2 2 6 6 3" xfId="8879"/>
    <cellStyle name="40% - Accent5 2 2 6 6 3 2" xfId="8880"/>
    <cellStyle name="40% - Accent5 2 2 6 6 4" xfId="8881"/>
    <cellStyle name="40% - Accent5 2 2 6 6 4 2" xfId="8882"/>
    <cellStyle name="40% - Accent5 2 2 6 6 5" xfId="8883"/>
    <cellStyle name="40% - Accent5 2 2 6 6 5 2" xfId="8884"/>
    <cellStyle name="40% - Accent5 2 2 6 6 6" xfId="8885"/>
    <cellStyle name="40% - Accent5 2 2 6 6 6 2" xfId="8886"/>
    <cellStyle name="40% - Accent5 2 2 6 6 7" xfId="8887"/>
    <cellStyle name="40% - Accent5 2 2 6 7" xfId="1682"/>
    <cellStyle name="40% - Accent5 2 2 6 7 2" xfId="8888"/>
    <cellStyle name="40% - Accent5 2 2 6 7 2 2" xfId="8889"/>
    <cellStyle name="40% - Accent5 2 2 6 7 2 2 2" xfId="8890"/>
    <cellStyle name="40% - Accent5 2 2 6 7 2 3" xfId="8891"/>
    <cellStyle name="40% - Accent5 2 2 6 7 3" xfId="8892"/>
    <cellStyle name="40% - Accent5 2 2 6 7 3 2" xfId="8893"/>
    <cellStyle name="40% - Accent5 2 2 6 7 4" xfId="8894"/>
    <cellStyle name="40% - Accent5 2 2 6 7 4 2" xfId="8895"/>
    <cellStyle name="40% - Accent5 2 2 6 7 5" xfId="8896"/>
    <cellStyle name="40% - Accent5 2 2 6 7 5 2" xfId="8897"/>
    <cellStyle name="40% - Accent5 2 2 6 7 6" xfId="8898"/>
    <cellStyle name="40% - Accent5 2 2 6 7 6 2" xfId="8899"/>
    <cellStyle name="40% - Accent5 2 2 6 7 7" xfId="8900"/>
    <cellStyle name="40% - Accent5 2 2 6 8" xfId="8901"/>
    <cellStyle name="40% - Accent5 2 2 6 8 2" xfId="8902"/>
    <cellStyle name="40% - Accent5 2 2 6 8 2 2" xfId="8903"/>
    <cellStyle name="40% - Accent5 2 2 6 8 3" xfId="8904"/>
    <cellStyle name="40% - Accent5 2 2 6 9" xfId="8905"/>
    <cellStyle name="40% - Accent5 2 2 6 9 2" xfId="8906"/>
    <cellStyle name="40% - Accent5 2 2 7" xfId="364"/>
    <cellStyle name="40% - Accent5 2 2 7 2" xfId="1683"/>
    <cellStyle name="40% - Accent5 2 2 7 2 2" xfId="8907"/>
    <cellStyle name="40% - Accent5 2 2 7 2 2 2" xfId="8908"/>
    <cellStyle name="40% - Accent5 2 2 7 2 2 2 2" xfId="8909"/>
    <cellStyle name="40% - Accent5 2 2 7 2 2 3" xfId="8910"/>
    <cellStyle name="40% - Accent5 2 2 7 2 3" xfId="8911"/>
    <cellStyle name="40% - Accent5 2 2 7 2 3 2" xfId="8912"/>
    <cellStyle name="40% - Accent5 2 2 7 2 4" xfId="8913"/>
    <cellStyle name="40% - Accent5 2 2 7 2 4 2" xfId="8914"/>
    <cellStyle name="40% - Accent5 2 2 7 2 5" xfId="8915"/>
    <cellStyle name="40% - Accent5 2 2 7 2 5 2" xfId="8916"/>
    <cellStyle name="40% - Accent5 2 2 7 2 6" xfId="8917"/>
    <cellStyle name="40% - Accent5 2 2 7 2 6 2" xfId="8918"/>
    <cellStyle name="40% - Accent5 2 2 7 2 7" xfId="8919"/>
    <cellStyle name="40% - Accent5 2 2 7 3" xfId="8920"/>
    <cellStyle name="40% - Accent5 2 2 7 3 2" xfId="8921"/>
    <cellStyle name="40% - Accent5 2 2 7 3 2 2" xfId="8922"/>
    <cellStyle name="40% - Accent5 2 2 7 3 3" xfId="8923"/>
    <cellStyle name="40% - Accent5 2 2 7 4" xfId="8924"/>
    <cellStyle name="40% - Accent5 2 2 7 4 2" xfId="8925"/>
    <cellStyle name="40% - Accent5 2 2 7 5" xfId="8926"/>
    <cellStyle name="40% - Accent5 2 2 7 5 2" xfId="8927"/>
    <cellStyle name="40% - Accent5 2 2 7 6" xfId="8928"/>
    <cellStyle name="40% - Accent5 2 2 7 6 2" xfId="8929"/>
    <cellStyle name="40% - Accent5 2 2 7 7" xfId="8930"/>
    <cellStyle name="40% - Accent5 2 2 7 7 2" xfId="8931"/>
    <cellStyle name="40% - Accent5 2 2 7 8" xfId="8932"/>
    <cellStyle name="40% - Accent5 2 2 8" xfId="365"/>
    <cellStyle name="40% - Accent5 2 2 8 2" xfId="1684"/>
    <cellStyle name="40% - Accent5 2 2 8 2 2" xfId="8933"/>
    <cellStyle name="40% - Accent5 2 2 8 2 2 2" xfId="8934"/>
    <cellStyle name="40% - Accent5 2 2 8 2 2 2 2" xfId="8935"/>
    <cellStyle name="40% - Accent5 2 2 8 2 2 3" xfId="8936"/>
    <cellStyle name="40% - Accent5 2 2 8 2 3" xfId="8937"/>
    <cellStyle name="40% - Accent5 2 2 8 2 3 2" xfId="8938"/>
    <cellStyle name="40% - Accent5 2 2 8 2 4" xfId="8939"/>
    <cellStyle name="40% - Accent5 2 2 8 2 4 2" xfId="8940"/>
    <cellStyle name="40% - Accent5 2 2 8 2 5" xfId="8941"/>
    <cellStyle name="40% - Accent5 2 2 8 2 5 2" xfId="8942"/>
    <cellStyle name="40% - Accent5 2 2 8 2 6" xfId="8943"/>
    <cellStyle name="40% - Accent5 2 2 8 2 6 2" xfId="8944"/>
    <cellStyle name="40% - Accent5 2 2 8 2 7" xfId="8945"/>
    <cellStyle name="40% - Accent5 2 2 8 3" xfId="8946"/>
    <cellStyle name="40% - Accent5 2 2 8 3 2" xfId="8947"/>
    <cellStyle name="40% - Accent5 2 2 8 3 2 2" xfId="8948"/>
    <cellStyle name="40% - Accent5 2 2 8 3 3" xfId="8949"/>
    <cellStyle name="40% - Accent5 2 2 8 4" xfId="8950"/>
    <cellStyle name="40% - Accent5 2 2 8 4 2" xfId="8951"/>
    <cellStyle name="40% - Accent5 2 2 8 5" xfId="8952"/>
    <cellStyle name="40% - Accent5 2 2 8 5 2" xfId="8953"/>
    <cellStyle name="40% - Accent5 2 2 8 6" xfId="8954"/>
    <cellStyle name="40% - Accent5 2 2 8 6 2" xfId="8955"/>
    <cellStyle name="40% - Accent5 2 2 8 7" xfId="8956"/>
    <cellStyle name="40% - Accent5 2 2 8 7 2" xfId="8957"/>
    <cellStyle name="40% - Accent5 2 2 8 8" xfId="8958"/>
    <cellStyle name="40% - Accent5 2 2 9" xfId="366"/>
    <cellStyle name="40% - Accent5 2 2 9 2" xfId="1685"/>
    <cellStyle name="40% - Accent5 2 2 9 2 2" xfId="8959"/>
    <cellStyle name="40% - Accent5 2 2 9 2 2 2" xfId="8960"/>
    <cellStyle name="40% - Accent5 2 2 9 2 2 2 2" xfId="8961"/>
    <cellStyle name="40% - Accent5 2 2 9 2 2 3" xfId="8962"/>
    <cellStyle name="40% - Accent5 2 2 9 2 3" xfId="8963"/>
    <cellStyle name="40% - Accent5 2 2 9 2 3 2" xfId="8964"/>
    <cellStyle name="40% - Accent5 2 2 9 2 4" xfId="8965"/>
    <cellStyle name="40% - Accent5 2 2 9 2 4 2" xfId="8966"/>
    <cellStyle name="40% - Accent5 2 2 9 2 5" xfId="8967"/>
    <cellStyle name="40% - Accent5 2 2 9 2 5 2" xfId="8968"/>
    <cellStyle name="40% - Accent5 2 2 9 2 6" xfId="8969"/>
    <cellStyle name="40% - Accent5 2 2 9 2 6 2" xfId="8970"/>
    <cellStyle name="40% - Accent5 2 2 9 2 7" xfId="8971"/>
    <cellStyle name="40% - Accent5 2 2 9 3" xfId="8972"/>
    <cellStyle name="40% - Accent5 2 2 9 3 2" xfId="8973"/>
    <cellStyle name="40% - Accent5 2 2 9 3 2 2" xfId="8974"/>
    <cellStyle name="40% - Accent5 2 2 9 3 3" xfId="8975"/>
    <cellStyle name="40% - Accent5 2 2 9 4" xfId="8976"/>
    <cellStyle name="40% - Accent5 2 2 9 4 2" xfId="8977"/>
    <cellStyle name="40% - Accent5 2 2 9 5" xfId="8978"/>
    <cellStyle name="40% - Accent5 2 2 9 5 2" xfId="8979"/>
    <cellStyle name="40% - Accent5 2 2 9 6" xfId="8980"/>
    <cellStyle name="40% - Accent5 2 2 9 6 2" xfId="8981"/>
    <cellStyle name="40% - Accent5 2 2 9 7" xfId="8982"/>
    <cellStyle name="40% - Accent5 2 2 9 7 2" xfId="8983"/>
    <cellStyle name="40% - Accent5 2 2 9 8" xfId="8984"/>
    <cellStyle name="40% - Accent5 2 3" xfId="367"/>
    <cellStyle name="40% - Accent5 2 4" xfId="368"/>
    <cellStyle name="40% - Accent5 2 4 10" xfId="8985"/>
    <cellStyle name="40% - Accent5 2 4 10 2" xfId="8986"/>
    <cellStyle name="40% - Accent5 2 4 11" xfId="8987"/>
    <cellStyle name="40% - Accent5 2 4 11 2" xfId="8988"/>
    <cellStyle name="40% - Accent5 2 4 12" xfId="8989"/>
    <cellStyle name="40% - Accent5 2 4 12 2" xfId="8990"/>
    <cellStyle name="40% - Accent5 2 4 13" xfId="8991"/>
    <cellStyle name="40% - Accent5 2 4 2" xfId="369"/>
    <cellStyle name="40% - Accent5 2 4 2 2" xfId="1686"/>
    <cellStyle name="40% - Accent5 2 4 2 2 2" xfId="8992"/>
    <cellStyle name="40% - Accent5 2 4 2 2 2 2" xfId="8993"/>
    <cellStyle name="40% - Accent5 2 4 2 2 2 2 2" xfId="8994"/>
    <cellStyle name="40% - Accent5 2 4 2 2 2 3" xfId="8995"/>
    <cellStyle name="40% - Accent5 2 4 2 2 3" xfId="8996"/>
    <cellStyle name="40% - Accent5 2 4 2 2 3 2" xfId="8997"/>
    <cellStyle name="40% - Accent5 2 4 2 2 4" xfId="8998"/>
    <cellStyle name="40% - Accent5 2 4 2 2 4 2" xfId="8999"/>
    <cellStyle name="40% - Accent5 2 4 2 2 5" xfId="9000"/>
    <cellStyle name="40% - Accent5 2 4 2 2 5 2" xfId="9001"/>
    <cellStyle name="40% - Accent5 2 4 2 2 6" xfId="9002"/>
    <cellStyle name="40% - Accent5 2 4 2 2 6 2" xfId="9003"/>
    <cellStyle name="40% - Accent5 2 4 2 2 7" xfId="9004"/>
    <cellStyle name="40% - Accent5 2 4 2 3" xfId="9005"/>
    <cellStyle name="40% - Accent5 2 4 2 3 2" xfId="9006"/>
    <cellStyle name="40% - Accent5 2 4 2 3 2 2" xfId="9007"/>
    <cellStyle name="40% - Accent5 2 4 2 3 3" xfId="9008"/>
    <cellStyle name="40% - Accent5 2 4 2 4" xfId="9009"/>
    <cellStyle name="40% - Accent5 2 4 2 4 2" xfId="9010"/>
    <cellStyle name="40% - Accent5 2 4 2 5" xfId="9011"/>
    <cellStyle name="40% - Accent5 2 4 2 5 2" xfId="9012"/>
    <cellStyle name="40% - Accent5 2 4 2 6" xfId="9013"/>
    <cellStyle name="40% - Accent5 2 4 2 6 2" xfId="9014"/>
    <cellStyle name="40% - Accent5 2 4 2 7" xfId="9015"/>
    <cellStyle name="40% - Accent5 2 4 2 7 2" xfId="9016"/>
    <cellStyle name="40% - Accent5 2 4 2 8" xfId="9017"/>
    <cellStyle name="40% - Accent5 2 4 3" xfId="370"/>
    <cellStyle name="40% - Accent5 2 4 3 2" xfId="1687"/>
    <cellStyle name="40% - Accent5 2 4 3 2 2" xfId="9018"/>
    <cellStyle name="40% - Accent5 2 4 3 2 2 2" xfId="9019"/>
    <cellStyle name="40% - Accent5 2 4 3 2 2 2 2" xfId="9020"/>
    <cellStyle name="40% - Accent5 2 4 3 2 2 3" xfId="9021"/>
    <cellStyle name="40% - Accent5 2 4 3 2 3" xfId="9022"/>
    <cellStyle name="40% - Accent5 2 4 3 2 3 2" xfId="9023"/>
    <cellStyle name="40% - Accent5 2 4 3 2 4" xfId="9024"/>
    <cellStyle name="40% - Accent5 2 4 3 2 4 2" xfId="9025"/>
    <cellStyle name="40% - Accent5 2 4 3 2 5" xfId="9026"/>
    <cellStyle name="40% - Accent5 2 4 3 2 5 2" xfId="9027"/>
    <cellStyle name="40% - Accent5 2 4 3 2 6" xfId="9028"/>
    <cellStyle name="40% - Accent5 2 4 3 2 6 2" xfId="9029"/>
    <cellStyle name="40% - Accent5 2 4 3 2 7" xfId="9030"/>
    <cellStyle name="40% - Accent5 2 4 3 3" xfId="9031"/>
    <cellStyle name="40% - Accent5 2 4 3 3 2" xfId="9032"/>
    <cellStyle name="40% - Accent5 2 4 3 3 2 2" xfId="9033"/>
    <cellStyle name="40% - Accent5 2 4 3 3 3" xfId="9034"/>
    <cellStyle name="40% - Accent5 2 4 3 4" xfId="9035"/>
    <cellStyle name="40% - Accent5 2 4 3 4 2" xfId="9036"/>
    <cellStyle name="40% - Accent5 2 4 3 5" xfId="9037"/>
    <cellStyle name="40% - Accent5 2 4 3 5 2" xfId="9038"/>
    <cellStyle name="40% - Accent5 2 4 3 6" xfId="9039"/>
    <cellStyle name="40% - Accent5 2 4 3 6 2" xfId="9040"/>
    <cellStyle name="40% - Accent5 2 4 3 7" xfId="9041"/>
    <cellStyle name="40% - Accent5 2 4 3 7 2" xfId="9042"/>
    <cellStyle name="40% - Accent5 2 4 3 8" xfId="9043"/>
    <cellStyle name="40% - Accent5 2 4 4" xfId="371"/>
    <cellStyle name="40% - Accent5 2 4 4 2" xfId="1688"/>
    <cellStyle name="40% - Accent5 2 4 4 2 2" xfId="9044"/>
    <cellStyle name="40% - Accent5 2 4 4 2 2 2" xfId="9045"/>
    <cellStyle name="40% - Accent5 2 4 4 2 2 2 2" xfId="9046"/>
    <cellStyle name="40% - Accent5 2 4 4 2 2 3" xfId="9047"/>
    <cellStyle name="40% - Accent5 2 4 4 2 3" xfId="9048"/>
    <cellStyle name="40% - Accent5 2 4 4 2 3 2" xfId="9049"/>
    <cellStyle name="40% - Accent5 2 4 4 2 4" xfId="9050"/>
    <cellStyle name="40% - Accent5 2 4 4 2 4 2" xfId="9051"/>
    <cellStyle name="40% - Accent5 2 4 4 2 5" xfId="9052"/>
    <cellStyle name="40% - Accent5 2 4 4 2 5 2" xfId="9053"/>
    <cellStyle name="40% - Accent5 2 4 4 2 6" xfId="9054"/>
    <cellStyle name="40% - Accent5 2 4 4 2 6 2" xfId="9055"/>
    <cellStyle name="40% - Accent5 2 4 4 2 7" xfId="9056"/>
    <cellStyle name="40% - Accent5 2 4 4 3" xfId="9057"/>
    <cellStyle name="40% - Accent5 2 4 4 3 2" xfId="9058"/>
    <cellStyle name="40% - Accent5 2 4 4 3 2 2" xfId="9059"/>
    <cellStyle name="40% - Accent5 2 4 4 3 3" xfId="9060"/>
    <cellStyle name="40% - Accent5 2 4 4 4" xfId="9061"/>
    <cellStyle name="40% - Accent5 2 4 4 4 2" xfId="9062"/>
    <cellStyle name="40% - Accent5 2 4 4 5" xfId="9063"/>
    <cellStyle name="40% - Accent5 2 4 4 5 2" xfId="9064"/>
    <cellStyle name="40% - Accent5 2 4 4 6" xfId="9065"/>
    <cellStyle name="40% - Accent5 2 4 4 6 2" xfId="9066"/>
    <cellStyle name="40% - Accent5 2 4 4 7" xfId="9067"/>
    <cellStyle name="40% - Accent5 2 4 4 7 2" xfId="9068"/>
    <cellStyle name="40% - Accent5 2 4 4 8" xfId="9069"/>
    <cellStyle name="40% - Accent5 2 4 5" xfId="1689"/>
    <cellStyle name="40% - Accent5 2 4 5 2" xfId="9070"/>
    <cellStyle name="40% - Accent5 2 4 5 2 2" xfId="9071"/>
    <cellStyle name="40% - Accent5 2 4 5 2 2 2" xfId="9072"/>
    <cellStyle name="40% - Accent5 2 4 5 2 3" xfId="9073"/>
    <cellStyle name="40% - Accent5 2 4 5 3" xfId="9074"/>
    <cellStyle name="40% - Accent5 2 4 5 3 2" xfId="9075"/>
    <cellStyle name="40% - Accent5 2 4 5 4" xfId="9076"/>
    <cellStyle name="40% - Accent5 2 4 5 4 2" xfId="9077"/>
    <cellStyle name="40% - Accent5 2 4 5 5" xfId="9078"/>
    <cellStyle name="40% - Accent5 2 4 5 5 2" xfId="9079"/>
    <cellStyle name="40% - Accent5 2 4 5 6" xfId="9080"/>
    <cellStyle name="40% - Accent5 2 4 5 6 2" xfId="9081"/>
    <cellStyle name="40% - Accent5 2 4 5 7" xfId="9082"/>
    <cellStyle name="40% - Accent5 2 4 6" xfId="1690"/>
    <cellStyle name="40% - Accent5 2 4 6 2" xfId="9083"/>
    <cellStyle name="40% - Accent5 2 4 6 2 2" xfId="9084"/>
    <cellStyle name="40% - Accent5 2 4 6 2 2 2" xfId="9085"/>
    <cellStyle name="40% - Accent5 2 4 6 2 3" xfId="9086"/>
    <cellStyle name="40% - Accent5 2 4 6 3" xfId="9087"/>
    <cellStyle name="40% - Accent5 2 4 6 3 2" xfId="9088"/>
    <cellStyle name="40% - Accent5 2 4 6 4" xfId="9089"/>
    <cellStyle name="40% - Accent5 2 4 6 4 2" xfId="9090"/>
    <cellStyle name="40% - Accent5 2 4 6 5" xfId="9091"/>
    <cellStyle name="40% - Accent5 2 4 6 5 2" xfId="9092"/>
    <cellStyle name="40% - Accent5 2 4 6 6" xfId="9093"/>
    <cellStyle name="40% - Accent5 2 4 6 6 2" xfId="9094"/>
    <cellStyle name="40% - Accent5 2 4 6 7" xfId="9095"/>
    <cellStyle name="40% - Accent5 2 4 7" xfId="1691"/>
    <cellStyle name="40% - Accent5 2 4 7 2" xfId="9096"/>
    <cellStyle name="40% - Accent5 2 4 7 2 2" xfId="9097"/>
    <cellStyle name="40% - Accent5 2 4 7 2 2 2" xfId="9098"/>
    <cellStyle name="40% - Accent5 2 4 7 2 3" xfId="9099"/>
    <cellStyle name="40% - Accent5 2 4 7 3" xfId="9100"/>
    <cellStyle name="40% - Accent5 2 4 7 3 2" xfId="9101"/>
    <cellStyle name="40% - Accent5 2 4 7 4" xfId="9102"/>
    <cellStyle name="40% - Accent5 2 4 7 4 2" xfId="9103"/>
    <cellStyle name="40% - Accent5 2 4 7 5" xfId="9104"/>
    <cellStyle name="40% - Accent5 2 4 7 5 2" xfId="9105"/>
    <cellStyle name="40% - Accent5 2 4 7 6" xfId="9106"/>
    <cellStyle name="40% - Accent5 2 4 7 6 2" xfId="9107"/>
    <cellStyle name="40% - Accent5 2 4 7 7" xfId="9108"/>
    <cellStyle name="40% - Accent5 2 4 8" xfId="9109"/>
    <cellStyle name="40% - Accent5 2 4 8 2" xfId="9110"/>
    <cellStyle name="40% - Accent5 2 4 8 2 2" xfId="9111"/>
    <cellStyle name="40% - Accent5 2 4 8 3" xfId="9112"/>
    <cellStyle name="40% - Accent5 2 4 9" xfId="9113"/>
    <cellStyle name="40% - Accent5 2 4 9 2" xfId="9114"/>
    <cellStyle name="40% - Accent5 2 5" xfId="1271"/>
    <cellStyle name="40% - Accent5 3" xfId="1272"/>
    <cellStyle name="40% - Accent5 3 2" xfId="1966"/>
    <cellStyle name="40% - Accent6 2" xfId="372"/>
    <cellStyle name="40% - Accent6 2 2" xfId="373"/>
    <cellStyle name="40% - Accent6 2 2 10" xfId="1692"/>
    <cellStyle name="40% - Accent6 2 2 10 2" xfId="9115"/>
    <cellStyle name="40% - Accent6 2 2 10 2 2" xfId="9116"/>
    <cellStyle name="40% - Accent6 2 2 10 2 2 2" xfId="9117"/>
    <cellStyle name="40% - Accent6 2 2 10 2 3" xfId="9118"/>
    <cellStyle name="40% - Accent6 2 2 10 3" xfId="9119"/>
    <cellStyle name="40% - Accent6 2 2 10 3 2" xfId="9120"/>
    <cellStyle name="40% - Accent6 2 2 10 4" xfId="9121"/>
    <cellStyle name="40% - Accent6 2 2 10 4 2" xfId="9122"/>
    <cellStyle name="40% - Accent6 2 2 10 5" xfId="9123"/>
    <cellStyle name="40% - Accent6 2 2 10 5 2" xfId="9124"/>
    <cellStyle name="40% - Accent6 2 2 10 6" xfId="9125"/>
    <cellStyle name="40% - Accent6 2 2 10 6 2" xfId="9126"/>
    <cellStyle name="40% - Accent6 2 2 10 7" xfId="9127"/>
    <cellStyle name="40% - Accent6 2 2 11" xfId="1693"/>
    <cellStyle name="40% - Accent6 2 2 11 2" xfId="9128"/>
    <cellStyle name="40% - Accent6 2 2 11 2 2" xfId="9129"/>
    <cellStyle name="40% - Accent6 2 2 11 2 2 2" xfId="9130"/>
    <cellStyle name="40% - Accent6 2 2 11 2 3" xfId="9131"/>
    <cellStyle name="40% - Accent6 2 2 11 3" xfId="9132"/>
    <cellStyle name="40% - Accent6 2 2 11 3 2" xfId="9133"/>
    <cellStyle name="40% - Accent6 2 2 11 4" xfId="9134"/>
    <cellStyle name="40% - Accent6 2 2 11 4 2" xfId="9135"/>
    <cellStyle name="40% - Accent6 2 2 11 5" xfId="9136"/>
    <cellStyle name="40% - Accent6 2 2 11 5 2" xfId="9137"/>
    <cellStyle name="40% - Accent6 2 2 11 6" xfId="9138"/>
    <cellStyle name="40% - Accent6 2 2 11 6 2" xfId="9139"/>
    <cellStyle name="40% - Accent6 2 2 11 7" xfId="9140"/>
    <cellStyle name="40% - Accent6 2 2 12" xfId="1694"/>
    <cellStyle name="40% - Accent6 2 2 12 2" xfId="9141"/>
    <cellStyle name="40% - Accent6 2 2 12 2 2" xfId="9142"/>
    <cellStyle name="40% - Accent6 2 2 12 2 2 2" xfId="9143"/>
    <cellStyle name="40% - Accent6 2 2 12 2 3" xfId="9144"/>
    <cellStyle name="40% - Accent6 2 2 12 3" xfId="9145"/>
    <cellStyle name="40% - Accent6 2 2 12 3 2" xfId="9146"/>
    <cellStyle name="40% - Accent6 2 2 12 4" xfId="9147"/>
    <cellStyle name="40% - Accent6 2 2 12 4 2" xfId="9148"/>
    <cellStyle name="40% - Accent6 2 2 12 5" xfId="9149"/>
    <cellStyle name="40% - Accent6 2 2 12 5 2" xfId="9150"/>
    <cellStyle name="40% - Accent6 2 2 12 6" xfId="9151"/>
    <cellStyle name="40% - Accent6 2 2 12 6 2" xfId="9152"/>
    <cellStyle name="40% - Accent6 2 2 12 7" xfId="9153"/>
    <cellStyle name="40% - Accent6 2 2 13" xfId="9154"/>
    <cellStyle name="40% - Accent6 2 2 2" xfId="374"/>
    <cellStyle name="40% - Accent6 2 2 2 2" xfId="375"/>
    <cellStyle name="40% - Accent6 2 2 2 2 2" xfId="376"/>
    <cellStyle name="40% - Accent6 2 2 2 3" xfId="377"/>
    <cellStyle name="40% - Accent6 2 2 2 4" xfId="378"/>
    <cellStyle name="40% - Accent6 2 2 2 4 10" xfId="9155"/>
    <cellStyle name="40% - Accent6 2 2 2 4 10 2" xfId="9156"/>
    <cellStyle name="40% - Accent6 2 2 2 4 11" xfId="9157"/>
    <cellStyle name="40% - Accent6 2 2 2 4 11 2" xfId="9158"/>
    <cellStyle name="40% - Accent6 2 2 2 4 12" xfId="9159"/>
    <cellStyle name="40% - Accent6 2 2 2 4 12 2" xfId="9160"/>
    <cellStyle name="40% - Accent6 2 2 2 4 13" xfId="9161"/>
    <cellStyle name="40% - Accent6 2 2 2 4 2" xfId="379"/>
    <cellStyle name="40% - Accent6 2 2 2 4 2 2" xfId="1695"/>
    <cellStyle name="40% - Accent6 2 2 2 4 2 2 2" xfId="9162"/>
    <cellStyle name="40% - Accent6 2 2 2 4 2 2 2 2" xfId="9163"/>
    <cellStyle name="40% - Accent6 2 2 2 4 2 2 2 2 2" xfId="9164"/>
    <cellStyle name="40% - Accent6 2 2 2 4 2 2 2 3" xfId="9165"/>
    <cellStyle name="40% - Accent6 2 2 2 4 2 2 3" xfId="9166"/>
    <cellStyle name="40% - Accent6 2 2 2 4 2 2 3 2" xfId="9167"/>
    <cellStyle name="40% - Accent6 2 2 2 4 2 2 4" xfId="9168"/>
    <cellStyle name="40% - Accent6 2 2 2 4 2 2 4 2" xfId="9169"/>
    <cellStyle name="40% - Accent6 2 2 2 4 2 2 5" xfId="9170"/>
    <cellStyle name="40% - Accent6 2 2 2 4 2 2 5 2" xfId="9171"/>
    <cellStyle name="40% - Accent6 2 2 2 4 2 2 6" xfId="9172"/>
    <cellStyle name="40% - Accent6 2 2 2 4 2 2 6 2" xfId="9173"/>
    <cellStyle name="40% - Accent6 2 2 2 4 2 2 7" xfId="9174"/>
    <cellStyle name="40% - Accent6 2 2 2 4 2 3" xfId="9175"/>
    <cellStyle name="40% - Accent6 2 2 2 4 2 3 2" xfId="9176"/>
    <cellStyle name="40% - Accent6 2 2 2 4 2 3 2 2" xfId="9177"/>
    <cellStyle name="40% - Accent6 2 2 2 4 2 3 3" xfId="9178"/>
    <cellStyle name="40% - Accent6 2 2 2 4 2 4" xfId="9179"/>
    <cellStyle name="40% - Accent6 2 2 2 4 2 4 2" xfId="9180"/>
    <cellStyle name="40% - Accent6 2 2 2 4 2 5" xfId="9181"/>
    <cellStyle name="40% - Accent6 2 2 2 4 2 5 2" xfId="9182"/>
    <cellStyle name="40% - Accent6 2 2 2 4 2 6" xfId="9183"/>
    <cellStyle name="40% - Accent6 2 2 2 4 2 6 2" xfId="9184"/>
    <cellStyle name="40% - Accent6 2 2 2 4 2 7" xfId="9185"/>
    <cellStyle name="40% - Accent6 2 2 2 4 2 7 2" xfId="9186"/>
    <cellStyle name="40% - Accent6 2 2 2 4 2 8" xfId="9187"/>
    <cellStyle name="40% - Accent6 2 2 2 4 3" xfId="380"/>
    <cellStyle name="40% - Accent6 2 2 2 4 3 2" xfId="1696"/>
    <cellStyle name="40% - Accent6 2 2 2 4 3 2 2" xfId="9188"/>
    <cellStyle name="40% - Accent6 2 2 2 4 3 2 2 2" xfId="9189"/>
    <cellStyle name="40% - Accent6 2 2 2 4 3 2 2 2 2" xfId="9190"/>
    <cellStyle name="40% - Accent6 2 2 2 4 3 2 2 3" xfId="9191"/>
    <cellStyle name="40% - Accent6 2 2 2 4 3 2 3" xfId="9192"/>
    <cellStyle name="40% - Accent6 2 2 2 4 3 2 3 2" xfId="9193"/>
    <cellStyle name="40% - Accent6 2 2 2 4 3 2 4" xfId="9194"/>
    <cellStyle name="40% - Accent6 2 2 2 4 3 2 4 2" xfId="9195"/>
    <cellStyle name="40% - Accent6 2 2 2 4 3 2 5" xfId="9196"/>
    <cellStyle name="40% - Accent6 2 2 2 4 3 2 5 2" xfId="9197"/>
    <cellStyle name="40% - Accent6 2 2 2 4 3 2 6" xfId="9198"/>
    <cellStyle name="40% - Accent6 2 2 2 4 3 2 6 2" xfId="9199"/>
    <cellStyle name="40% - Accent6 2 2 2 4 3 2 7" xfId="9200"/>
    <cellStyle name="40% - Accent6 2 2 2 4 3 3" xfId="9201"/>
    <cellStyle name="40% - Accent6 2 2 2 4 3 3 2" xfId="9202"/>
    <cellStyle name="40% - Accent6 2 2 2 4 3 3 2 2" xfId="9203"/>
    <cellStyle name="40% - Accent6 2 2 2 4 3 3 3" xfId="9204"/>
    <cellStyle name="40% - Accent6 2 2 2 4 3 4" xfId="9205"/>
    <cellStyle name="40% - Accent6 2 2 2 4 3 4 2" xfId="9206"/>
    <cellStyle name="40% - Accent6 2 2 2 4 3 5" xfId="9207"/>
    <cellStyle name="40% - Accent6 2 2 2 4 3 5 2" xfId="9208"/>
    <cellStyle name="40% - Accent6 2 2 2 4 3 6" xfId="9209"/>
    <cellStyle name="40% - Accent6 2 2 2 4 3 6 2" xfId="9210"/>
    <cellStyle name="40% - Accent6 2 2 2 4 3 7" xfId="9211"/>
    <cellStyle name="40% - Accent6 2 2 2 4 3 7 2" xfId="9212"/>
    <cellStyle name="40% - Accent6 2 2 2 4 3 8" xfId="9213"/>
    <cellStyle name="40% - Accent6 2 2 2 4 4" xfId="381"/>
    <cellStyle name="40% - Accent6 2 2 2 4 4 2" xfId="1697"/>
    <cellStyle name="40% - Accent6 2 2 2 4 4 2 2" xfId="9214"/>
    <cellStyle name="40% - Accent6 2 2 2 4 4 2 2 2" xfId="9215"/>
    <cellStyle name="40% - Accent6 2 2 2 4 4 2 2 2 2" xfId="9216"/>
    <cellStyle name="40% - Accent6 2 2 2 4 4 2 2 3" xfId="9217"/>
    <cellStyle name="40% - Accent6 2 2 2 4 4 2 3" xfId="9218"/>
    <cellStyle name="40% - Accent6 2 2 2 4 4 2 3 2" xfId="9219"/>
    <cellStyle name="40% - Accent6 2 2 2 4 4 2 4" xfId="9220"/>
    <cellStyle name="40% - Accent6 2 2 2 4 4 2 4 2" xfId="9221"/>
    <cellStyle name="40% - Accent6 2 2 2 4 4 2 5" xfId="9222"/>
    <cellStyle name="40% - Accent6 2 2 2 4 4 2 5 2" xfId="9223"/>
    <cellStyle name="40% - Accent6 2 2 2 4 4 2 6" xfId="9224"/>
    <cellStyle name="40% - Accent6 2 2 2 4 4 2 6 2" xfId="9225"/>
    <cellStyle name="40% - Accent6 2 2 2 4 4 2 7" xfId="9226"/>
    <cellStyle name="40% - Accent6 2 2 2 4 4 3" xfId="9227"/>
    <cellStyle name="40% - Accent6 2 2 2 4 4 3 2" xfId="9228"/>
    <cellStyle name="40% - Accent6 2 2 2 4 4 3 2 2" xfId="9229"/>
    <cellStyle name="40% - Accent6 2 2 2 4 4 3 3" xfId="9230"/>
    <cellStyle name="40% - Accent6 2 2 2 4 4 4" xfId="9231"/>
    <cellStyle name="40% - Accent6 2 2 2 4 4 4 2" xfId="9232"/>
    <cellStyle name="40% - Accent6 2 2 2 4 4 5" xfId="9233"/>
    <cellStyle name="40% - Accent6 2 2 2 4 4 5 2" xfId="9234"/>
    <cellStyle name="40% - Accent6 2 2 2 4 4 6" xfId="9235"/>
    <cellStyle name="40% - Accent6 2 2 2 4 4 6 2" xfId="9236"/>
    <cellStyle name="40% - Accent6 2 2 2 4 4 7" xfId="9237"/>
    <cellStyle name="40% - Accent6 2 2 2 4 4 7 2" xfId="9238"/>
    <cellStyle name="40% - Accent6 2 2 2 4 4 8" xfId="9239"/>
    <cellStyle name="40% - Accent6 2 2 2 4 5" xfId="1698"/>
    <cellStyle name="40% - Accent6 2 2 2 4 5 2" xfId="9240"/>
    <cellStyle name="40% - Accent6 2 2 2 4 5 2 2" xfId="9241"/>
    <cellStyle name="40% - Accent6 2 2 2 4 5 2 2 2" xfId="9242"/>
    <cellStyle name="40% - Accent6 2 2 2 4 5 2 3" xfId="9243"/>
    <cellStyle name="40% - Accent6 2 2 2 4 5 3" xfId="9244"/>
    <cellStyle name="40% - Accent6 2 2 2 4 5 3 2" xfId="9245"/>
    <cellStyle name="40% - Accent6 2 2 2 4 5 4" xfId="9246"/>
    <cellStyle name="40% - Accent6 2 2 2 4 5 4 2" xfId="9247"/>
    <cellStyle name="40% - Accent6 2 2 2 4 5 5" xfId="9248"/>
    <cellStyle name="40% - Accent6 2 2 2 4 5 5 2" xfId="9249"/>
    <cellStyle name="40% - Accent6 2 2 2 4 5 6" xfId="9250"/>
    <cellStyle name="40% - Accent6 2 2 2 4 5 6 2" xfId="9251"/>
    <cellStyle name="40% - Accent6 2 2 2 4 5 7" xfId="9252"/>
    <cellStyle name="40% - Accent6 2 2 2 4 6" xfId="1699"/>
    <cellStyle name="40% - Accent6 2 2 2 4 6 2" xfId="9253"/>
    <cellStyle name="40% - Accent6 2 2 2 4 6 2 2" xfId="9254"/>
    <cellStyle name="40% - Accent6 2 2 2 4 6 2 2 2" xfId="9255"/>
    <cellStyle name="40% - Accent6 2 2 2 4 6 2 3" xfId="9256"/>
    <cellStyle name="40% - Accent6 2 2 2 4 6 3" xfId="9257"/>
    <cellStyle name="40% - Accent6 2 2 2 4 6 3 2" xfId="9258"/>
    <cellStyle name="40% - Accent6 2 2 2 4 6 4" xfId="9259"/>
    <cellStyle name="40% - Accent6 2 2 2 4 6 4 2" xfId="9260"/>
    <cellStyle name="40% - Accent6 2 2 2 4 6 5" xfId="9261"/>
    <cellStyle name="40% - Accent6 2 2 2 4 6 5 2" xfId="9262"/>
    <cellStyle name="40% - Accent6 2 2 2 4 6 6" xfId="9263"/>
    <cellStyle name="40% - Accent6 2 2 2 4 6 6 2" xfId="9264"/>
    <cellStyle name="40% - Accent6 2 2 2 4 6 7" xfId="9265"/>
    <cellStyle name="40% - Accent6 2 2 2 4 7" xfId="1700"/>
    <cellStyle name="40% - Accent6 2 2 2 4 7 2" xfId="9266"/>
    <cellStyle name="40% - Accent6 2 2 2 4 7 2 2" xfId="9267"/>
    <cellStyle name="40% - Accent6 2 2 2 4 7 2 2 2" xfId="9268"/>
    <cellStyle name="40% - Accent6 2 2 2 4 7 2 3" xfId="9269"/>
    <cellStyle name="40% - Accent6 2 2 2 4 7 3" xfId="9270"/>
    <cellStyle name="40% - Accent6 2 2 2 4 7 3 2" xfId="9271"/>
    <cellStyle name="40% - Accent6 2 2 2 4 7 4" xfId="9272"/>
    <cellStyle name="40% - Accent6 2 2 2 4 7 4 2" xfId="9273"/>
    <cellStyle name="40% - Accent6 2 2 2 4 7 5" xfId="9274"/>
    <cellStyle name="40% - Accent6 2 2 2 4 7 5 2" xfId="9275"/>
    <cellStyle name="40% - Accent6 2 2 2 4 7 6" xfId="9276"/>
    <cellStyle name="40% - Accent6 2 2 2 4 7 6 2" xfId="9277"/>
    <cellStyle name="40% - Accent6 2 2 2 4 7 7" xfId="9278"/>
    <cellStyle name="40% - Accent6 2 2 2 4 8" xfId="9279"/>
    <cellStyle name="40% - Accent6 2 2 2 4 8 2" xfId="9280"/>
    <cellStyle name="40% - Accent6 2 2 2 4 8 2 2" xfId="9281"/>
    <cellStyle name="40% - Accent6 2 2 2 4 8 3" xfId="9282"/>
    <cellStyle name="40% - Accent6 2 2 2 4 9" xfId="9283"/>
    <cellStyle name="40% - Accent6 2 2 2 4 9 2" xfId="9284"/>
    <cellStyle name="40% - Accent6 2 2 2 5" xfId="382"/>
    <cellStyle name="40% - Accent6 2 2 3" xfId="383"/>
    <cellStyle name="40% - Accent6 2 2 3 2" xfId="384"/>
    <cellStyle name="40% - Accent6 2 2 3 2 2" xfId="385"/>
    <cellStyle name="40% - Accent6 2 2 3 3" xfId="386"/>
    <cellStyle name="40% - Accent6 2 2 4" xfId="387"/>
    <cellStyle name="40% - Accent6 2 2 4 2" xfId="388"/>
    <cellStyle name="40% - Accent6 2 2 5" xfId="389"/>
    <cellStyle name="40% - Accent6 2 2 5 10" xfId="9285"/>
    <cellStyle name="40% - Accent6 2 2 5 10 2" xfId="9286"/>
    <cellStyle name="40% - Accent6 2 2 5 11" xfId="9287"/>
    <cellStyle name="40% - Accent6 2 2 5 11 2" xfId="9288"/>
    <cellStyle name="40% - Accent6 2 2 5 12" xfId="9289"/>
    <cellStyle name="40% - Accent6 2 2 5 12 2" xfId="9290"/>
    <cellStyle name="40% - Accent6 2 2 5 13" xfId="9291"/>
    <cellStyle name="40% - Accent6 2 2 5 2" xfId="390"/>
    <cellStyle name="40% - Accent6 2 2 5 2 2" xfId="1701"/>
    <cellStyle name="40% - Accent6 2 2 5 2 2 2" xfId="9292"/>
    <cellStyle name="40% - Accent6 2 2 5 2 2 2 2" xfId="9293"/>
    <cellStyle name="40% - Accent6 2 2 5 2 2 2 2 2" xfId="9294"/>
    <cellStyle name="40% - Accent6 2 2 5 2 2 2 3" xfId="9295"/>
    <cellStyle name="40% - Accent6 2 2 5 2 2 3" xfId="9296"/>
    <cellStyle name="40% - Accent6 2 2 5 2 2 3 2" xfId="9297"/>
    <cellStyle name="40% - Accent6 2 2 5 2 2 4" xfId="9298"/>
    <cellStyle name="40% - Accent6 2 2 5 2 2 4 2" xfId="9299"/>
    <cellStyle name="40% - Accent6 2 2 5 2 2 5" xfId="9300"/>
    <cellStyle name="40% - Accent6 2 2 5 2 2 5 2" xfId="9301"/>
    <cellStyle name="40% - Accent6 2 2 5 2 2 6" xfId="9302"/>
    <cellStyle name="40% - Accent6 2 2 5 2 2 6 2" xfId="9303"/>
    <cellStyle name="40% - Accent6 2 2 5 2 2 7" xfId="9304"/>
    <cellStyle name="40% - Accent6 2 2 5 2 3" xfId="9305"/>
    <cellStyle name="40% - Accent6 2 2 5 2 3 2" xfId="9306"/>
    <cellStyle name="40% - Accent6 2 2 5 2 3 2 2" xfId="9307"/>
    <cellStyle name="40% - Accent6 2 2 5 2 3 3" xfId="9308"/>
    <cellStyle name="40% - Accent6 2 2 5 2 4" xfId="9309"/>
    <cellStyle name="40% - Accent6 2 2 5 2 4 2" xfId="9310"/>
    <cellStyle name="40% - Accent6 2 2 5 2 5" xfId="9311"/>
    <cellStyle name="40% - Accent6 2 2 5 2 5 2" xfId="9312"/>
    <cellStyle name="40% - Accent6 2 2 5 2 6" xfId="9313"/>
    <cellStyle name="40% - Accent6 2 2 5 2 6 2" xfId="9314"/>
    <cellStyle name="40% - Accent6 2 2 5 2 7" xfId="9315"/>
    <cellStyle name="40% - Accent6 2 2 5 2 7 2" xfId="9316"/>
    <cellStyle name="40% - Accent6 2 2 5 2 8" xfId="9317"/>
    <cellStyle name="40% - Accent6 2 2 5 3" xfId="391"/>
    <cellStyle name="40% - Accent6 2 2 5 3 2" xfId="1702"/>
    <cellStyle name="40% - Accent6 2 2 5 3 2 2" xfId="9318"/>
    <cellStyle name="40% - Accent6 2 2 5 3 2 2 2" xfId="9319"/>
    <cellStyle name="40% - Accent6 2 2 5 3 2 2 2 2" xfId="9320"/>
    <cellStyle name="40% - Accent6 2 2 5 3 2 2 3" xfId="9321"/>
    <cellStyle name="40% - Accent6 2 2 5 3 2 3" xfId="9322"/>
    <cellStyle name="40% - Accent6 2 2 5 3 2 3 2" xfId="9323"/>
    <cellStyle name="40% - Accent6 2 2 5 3 2 4" xfId="9324"/>
    <cellStyle name="40% - Accent6 2 2 5 3 2 4 2" xfId="9325"/>
    <cellStyle name="40% - Accent6 2 2 5 3 2 5" xfId="9326"/>
    <cellStyle name="40% - Accent6 2 2 5 3 2 5 2" xfId="9327"/>
    <cellStyle name="40% - Accent6 2 2 5 3 2 6" xfId="9328"/>
    <cellStyle name="40% - Accent6 2 2 5 3 2 6 2" xfId="9329"/>
    <cellStyle name="40% - Accent6 2 2 5 3 2 7" xfId="9330"/>
    <cellStyle name="40% - Accent6 2 2 5 3 3" xfId="9331"/>
    <cellStyle name="40% - Accent6 2 2 5 3 3 2" xfId="9332"/>
    <cellStyle name="40% - Accent6 2 2 5 3 3 2 2" xfId="9333"/>
    <cellStyle name="40% - Accent6 2 2 5 3 3 3" xfId="9334"/>
    <cellStyle name="40% - Accent6 2 2 5 3 4" xfId="9335"/>
    <cellStyle name="40% - Accent6 2 2 5 3 4 2" xfId="9336"/>
    <cellStyle name="40% - Accent6 2 2 5 3 5" xfId="9337"/>
    <cellStyle name="40% - Accent6 2 2 5 3 5 2" xfId="9338"/>
    <cellStyle name="40% - Accent6 2 2 5 3 6" xfId="9339"/>
    <cellStyle name="40% - Accent6 2 2 5 3 6 2" xfId="9340"/>
    <cellStyle name="40% - Accent6 2 2 5 3 7" xfId="9341"/>
    <cellStyle name="40% - Accent6 2 2 5 3 7 2" xfId="9342"/>
    <cellStyle name="40% - Accent6 2 2 5 3 8" xfId="9343"/>
    <cellStyle name="40% - Accent6 2 2 5 4" xfId="392"/>
    <cellStyle name="40% - Accent6 2 2 5 4 2" xfId="1703"/>
    <cellStyle name="40% - Accent6 2 2 5 4 2 2" xfId="9344"/>
    <cellStyle name="40% - Accent6 2 2 5 4 2 2 2" xfId="9345"/>
    <cellStyle name="40% - Accent6 2 2 5 4 2 2 2 2" xfId="9346"/>
    <cellStyle name="40% - Accent6 2 2 5 4 2 2 3" xfId="9347"/>
    <cellStyle name="40% - Accent6 2 2 5 4 2 3" xfId="9348"/>
    <cellStyle name="40% - Accent6 2 2 5 4 2 3 2" xfId="9349"/>
    <cellStyle name="40% - Accent6 2 2 5 4 2 4" xfId="9350"/>
    <cellStyle name="40% - Accent6 2 2 5 4 2 4 2" xfId="9351"/>
    <cellStyle name="40% - Accent6 2 2 5 4 2 5" xfId="9352"/>
    <cellStyle name="40% - Accent6 2 2 5 4 2 5 2" xfId="9353"/>
    <cellStyle name="40% - Accent6 2 2 5 4 2 6" xfId="9354"/>
    <cellStyle name="40% - Accent6 2 2 5 4 2 6 2" xfId="9355"/>
    <cellStyle name="40% - Accent6 2 2 5 4 2 7" xfId="9356"/>
    <cellStyle name="40% - Accent6 2 2 5 4 3" xfId="9357"/>
    <cellStyle name="40% - Accent6 2 2 5 4 3 2" xfId="9358"/>
    <cellStyle name="40% - Accent6 2 2 5 4 3 2 2" xfId="9359"/>
    <cellStyle name="40% - Accent6 2 2 5 4 3 3" xfId="9360"/>
    <cellStyle name="40% - Accent6 2 2 5 4 4" xfId="9361"/>
    <cellStyle name="40% - Accent6 2 2 5 4 4 2" xfId="9362"/>
    <cellStyle name="40% - Accent6 2 2 5 4 5" xfId="9363"/>
    <cellStyle name="40% - Accent6 2 2 5 4 5 2" xfId="9364"/>
    <cellStyle name="40% - Accent6 2 2 5 4 6" xfId="9365"/>
    <cellStyle name="40% - Accent6 2 2 5 4 6 2" xfId="9366"/>
    <cellStyle name="40% - Accent6 2 2 5 4 7" xfId="9367"/>
    <cellStyle name="40% - Accent6 2 2 5 4 7 2" xfId="9368"/>
    <cellStyle name="40% - Accent6 2 2 5 4 8" xfId="9369"/>
    <cellStyle name="40% - Accent6 2 2 5 5" xfId="1704"/>
    <cellStyle name="40% - Accent6 2 2 5 5 2" xfId="9370"/>
    <cellStyle name="40% - Accent6 2 2 5 5 2 2" xfId="9371"/>
    <cellStyle name="40% - Accent6 2 2 5 5 2 2 2" xfId="9372"/>
    <cellStyle name="40% - Accent6 2 2 5 5 2 3" xfId="9373"/>
    <cellStyle name="40% - Accent6 2 2 5 5 3" xfId="9374"/>
    <cellStyle name="40% - Accent6 2 2 5 5 3 2" xfId="9375"/>
    <cellStyle name="40% - Accent6 2 2 5 5 4" xfId="9376"/>
    <cellStyle name="40% - Accent6 2 2 5 5 4 2" xfId="9377"/>
    <cellStyle name="40% - Accent6 2 2 5 5 5" xfId="9378"/>
    <cellStyle name="40% - Accent6 2 2 5 5 5 2" xfId="9379"/>
    <cellStyle name="40% - Accent6 2 2 5 5 6" xfId="9380"/>
    <cellStyle name="40% - Accent6 2 2 5 5 6 2" xfId="9381"/>
    <cellStyle name="40% - Accent6 2 2 5 5 7" xfId="9382"/>
    <cellStyle name="40% - Accent6 2 2 5 6" xfId="1705"/>
    <cellStyle name="40% - Accent6 2 2 5 6 2" xfId="9383"/>
    <cellStyle name="40% - Accent6 2 2 5 6 2 2" xfId="9384"/>
    <cellStyle name="40% - Accent6 2 2 5 6 2 2 2" xfId="9385"/>
    <cellStyle name="40% - Accent6 2 2 5 6 2 3" xfId="9386"/>
    <cellStyle name="40% - Accent6 2 2 5 6 3" xfId="9387"/>
    <cellStyle name="40% - Accent6 2 2 5 6 3 2" xfId="9388"/>
    <cellStyle name="40% - Accent6 2 2 5 6 4" xfId="9389"/>
    <cellStyle name="40% - Accent6 2 2 5 6 4 2" xfId="9390"/>
    <cellStyle name="40% - Accent6 2 2 5 6 5" xfId="9391"/>
    <cellStyle name="40% - Accent6 2 2 5 6 5 2" xfId="9392"/>
    <cellStyle name="40% - Accent6 2 2 5 6 6" xfId="9393"/>
    <cellStyle name="40% - Accent6 2 2 5 6 6 2" xfId="9394"/>
    <cellStyle name="40% - Accent6 2 2 5 6 7" xfId="9395"/>
    <cellStyle name="40% - Accent6 2 2 5 7" xfId="1706"/>
    <cellStyle name="40% - Accent6 2 2 5 7 2" xfId="9396"/>
    <cellStyle name="40% - Accent6 2 2 5 7 2 2" xfId="9397"/>
    <cellStyle name="40% - Accent6 2 2 5 7 2 2 2" xfId="9398"/>
    <cellStyle name="40% - Accent6 2 2 5 7 2 3" xfId="9399"/>
    <cellStyle name="40% - Accent6 2 2 5 7 3" xfId="9400"/>
    <cellStyle name="40% - Accent6 2 2 5 7 3 2" xfId="9401"/>
    <cellStyle name="40% - Accent6 2 2 5 7 4" xfId="9402"/>
    <cellStyle name="40% - Accent6 2 2 5 7 4 2" xfId="9403"/>
    <cellStyle name="40% - Accent6 2 2 5 7 5" xfId="9404"/>
    <cellStyle name="40% - Accent6 2 2 5 7 5 2" xfId="9405"/>
    <cellStyle name="40% - Accent6 2 2 5 7 6" xfId="9406"/>
    <cellStyle name="40% - Accent6 2 2 5 7 6 2" xfId="9407"/>
    <cellStyle name="40% - Accent6 2 2 5 7 7" xfId="9408"/>
    <cellStyle name="40% - Accent6 2 2 5 8" xfId="9409"/>
    <cellStyle name="40% - Accent6 2 2 5 8 2" xfId="9410"/>
    <cellStyle name="40% - Accent6 2 2 5 8 2 2" xfId="9411"/>
    <cellStyle name="40% - Accent6 2 2 5 8 3" xfId="9412"/>
    <cellStyle name="40% - Accent6 2 2 5 9" xfId="9413"/>
    <cellStyle name="40% - Accent6 2 2 5 9 2" xfId="9414"/>
    <cellStyle name="40% - Accent6 2 2 6" xfId="393"/>
    <cellStyle name="40% - Accent6 2 2 6 10" xfId="9415"/>
    <cellStyle name="40% - Accent6 2 2 6 10 2" xfId="9416"/>
    <cellStyle name="40% - Accent6 2 2 6 11" xfId="9417"/>
    <cellStyle name="40% - Accent6 2 2 6 11 2" xfId="9418"/>
    <cellStyle name="40% - Accent6 2 2 6 12" xfId="9419"/>
    <cellStyle name="40% - Accent6 2 2 6 12 2" xfId="9420"/>
    <cellStyle name="40% - Accent6 2 2 6 13" xfId="9421"/>
    <cellStyle name="40% - Accent6 2 2 6 2" xfId="394"/>
    <cellStyle name="40% - Accent6 2 2 6 2 2" xfId="1707"/>
    <cellStyle name="40% - Accent6 2 2 6 2 2 2" xfId="9422"/>
    <cellStyle name="40% - Accent6 2 2 6 2 2 2 2" xfId="9423"/>
    <cellStyle name="40% - Accent6 2 2 6 2 2 2 2 2" xfId="9424"/>
    <cellStyle name="40% - Accent6 2 2 6 2 2 2 3" xfId="9425"/>
    <cellStyle name="40% - Accent6 2 2 6 2 2 3" xfId="9426"/>
    <cellStyle name="40% - Accent6 2 2 6 2 2 3 2" xfId="9427"/>
    <cellStyle name="40% - Accent6 2 2 6 2 2 4" xfId="9428"/>
    <cellStyle name="40% - Accent6 2 2 6 2 2 4 2" xfId="9429"/>
    <cellStyle name="40% - Accent6 2 2 6 2 2 5" xfId="9430"/>
    <cellStyle name="40% - Accent6 2 2 6 2 2 5 2" xfId="9431"/>
    <cellStyle name="40% - Accent6 2 2 6 2 2 6" xfId="9432"/>
    <cellStyle name="40% - Accent6 2 2 6 2 2 6 2" xfId="9433"/>
    <cellStyle name="40% - Accent6 2 2 6 2 2 7" xfId="9434"/>
    <cellStyle name="40% - Accent6 2 2 6 2 3" xfId="9435"/>
    <cellStyle name="40% - Accent6 2 2 6 2 3 2" xfId="9436"/>
    <cellStyle name="40% - Accent6 2 2 6 2 3 2 2" xfId="9437"/>
    <cellStyle name="40% - Accent6 2 2 6 2 3 3" xfId="9438"/>
    <cellStyle name="40% - Accent6 2 2 6 2 4" xfId="9439"/>
    <cellStyle name="40% - Accent6 2 2 6 2 4 2" xfId="9440"/>
    <cellStyle name="40% - Accent6 2 2 6 2 5" xfId="9441"/>
    <cellStyle name="40% - Accent6 2 2 6 2 5 2" xfId="9442"/>
    <cellStyle name="40% - Accent6 2 2 6 2 6" xfId="9443"/>
    <cellStyle name="40% - Accent6 2 2 6 2 6 2" xfId="9444"/>
    <cellStyle name="40% - Accent6 2 2 6 2 7" xfId="9445"/>
    <cellStyle name="40% - Accent6 2 2 6 2 7 2" xfId="9446"/>
    <cellStyle name="40% - Accent6 2 2 6 2 8" xfId="9447"/>
    <cellStyle name="40% - Accent6 2 2 6 3" xfId="395"/>
    <cellStyle name="40% - Accent6 2 2 6 3 2" xfId="1708"/>
    <cellStyle name="40% - Accent6 2 2 6 3 2 2" xfId="9448"/>
    <cellStyle name="40% - Accent6 2 2 6 3 2 2 2" xfId="9449"/>
    <cellStyle name="40% - Accent6 2 2 6 3 2 2 2 2" xfId="9450"/>
    <cellStyle name="40% - Accent6 2 2 6 3 2 2 3" xfId="9451"/>
    <cellStyle name="40% - Accent6 2 2 6 3 2 3" xfId="9452"/>
    <cellStyle name="40% - Accent6 2 2 6 3 2 3 2" xfId="9453"/>
    <cellStyle name="40% - Accent6 2 2 6 3 2 4" xfId="9454"/>
    <cellStyle name="40% - Accent6 2 2 6 3 2 4 2" xfId="9455"/>
    <cellStyle name="40% - Accent6 2 2 6 3 2 5" xfId="9456"/>
    <cellStyle name="40% - Accent6 2 2 6 3 2 5 2" xfId="9457"/>
    <cellStyle name="40% - Accent6 2 2 6 3 2 6" xfId="9458"/>
    <cellStyle name="40% - Accent6 2 2 6 3 2 6 2" xfId="9459"/>
    <cellStyle name="40% - Accent6 2 2 6 3 2 7" xfId="9460"/>
    <cellStyle name="40% - Accent6 2 2 6 3 3" xfId="9461"/>
    <cellStyle name="40% - Accent6 2 2 6 3 3 2" xfId="9462"/>
    <cellStyle name="40% - Accent6 2 2 6 3 3 2 2" xfId="9463"/>
    <cellStyle name="40% - Accent6 2 2 6 3 3 3" xfId="9464"/>
    <cellStyle name="40% - Accent6 2 2 6 3 4" xfId="9465"/>
    <cellStyle name="40% - Accent6 2 2 6 3 4 2" xfId="9466"/>
    <cellStyle name="40% - Accent6 2 2 6 3 5" xfId="9467"/>
    <cellStyle name="40% - Accent6 2 2 6 3 5 2" xfId="9468"/>
    <cellStyle name="40% - Accent6 2 2 6 3 6" xfId="9469"/>
    <cellStyle name="40% - Accent6 2 2 6 3 6 2" xfId="9470"/>
    <cellStyle name="40% - Accent6 2 2 6 3 7" xfId="9471"/>
    <cellStyle name="40% - Accent6 2 2 6 3 7 2" xfId="9472"/>
    <cellStyle name="40% - Accent6 2 2 6 3 8" xfId="9473"/>
    <cellStyle name="40% - Accent6 2 2 6 4" xfId="396"/>
    <cellStyle name="40% - Accent6 2 2 6 4 2" xfId="1709"/>
    <cellStyle name="40% - Accent6 2 2 6 4 2 2" xfId="9474"/>
    <cellStyle name="40% - Accent6 2 2 6 4 2 2 2" xfId="9475"/>
    <cellStyle name="40% - Accent6 2 2 6 4 2 2 2 2" xfId="9476"/>
    <cellStyle name="40% - Accent6 2 2 6 4 2 2 3" xfId="9477"/>
    <cellStyle name="40% - Accent6 2 2 6 4 2 3" xfId="9478"/>
    <cellStyle name="40% - Accent6 2 2 6 4 2 3 2" xfId="9479"/>
    <cellStyle name="40% - Accent6 2 2 6 4 2 4" xfId="9480"/>
    <cellStyle name="40% - Accent6 2 2 6 4 2 4 2" xfId="9481"/>
    <cellStyle name="40% - Accent6 2 2 6 4 2 5" xfId="9482"/>
    <cellStyle name="40% - Accent6 2 2 6 4 2 5 2" xfId="9483"/>
    <cellStyle name="40% - Accent6 2 2 6 4 2 6" xfId="9484"/>
    <cellStyle name="40% - Accent6 2 2 6 4 2 6 2" xfId="9485"/>
    <cellStyle name="40% - Accent6 2 2 6 4 2 7" xfId="9486"/>
    <cellStyle name="40% - Accent6 2 2 6 4 3" xfId="9487"/>
    <cellStyle name="40% - Accent6 2 2 6 4 3 2" xfId="9488"/>
    <cellStyle name="40% - Accent6 2 2 6 4 3 2 2" xfId="9489"/>
    <cellStyle name="40% - Accent6 2 2 6 4 3 3" xfId="9490"/>
    <cellStyle name="40% - Accent6 2 2 6 4 4" xfId="9491"/>
    <cellStyle name="40% - Accent6 2 2 6 4 4 2" xfId="9492"/>
    <cellStyle name="40% - Accent6 2 2 6 4 5" xfId="9493"/>
    <cellStyle name="40% - Accent6 2 2 6 4 5 2" xfId="9494"/>
    <cellStyle name="40% - Accent6 2 2 6 4 6" xfId="9495"/>
    <cellStyle name="40% - Accent6 2 2 6 4 6 2" xfId="9496"/>
    <cellStyle name="40% - Accent6 2 2 6 4 7" xfId="9497"/>
    <cellStyle name="40% - Accent6 2 2 6 4 7 2" xfId="9498"/>
    <cellStyle name="40% - Accent6 2 2 6 4 8" xfId="9499"/>
    <cellStyle name="40% - Accent6 2 2 6 5" xfId="1710"/>
    <cellStyle name="40% - Accent6 2 2 6 5 2" xfId="9500"/>
    <cellStyle name="40% - Accent6 2 2 6 5 2 2" xfId="9501"/>
    <cellStyle name="40% - Accent6 2 2 6 5 2 2 2" xfId="9502"/>
    <cellStyle name="40% - Accent6 2 2 6 5 2 3" xfId="9503"/>
    <cellStyle name="40% - Accent6 2 2 6 5 3" xfId="9504"/>
    <cellStyle name="40% - Accent6 2 2 6 5 3 2" xfId="9505"/>
    <cellStyle name="40% - Accent6 2 2 6 5 4" xfId="9506"/>
    <cellStyle name="40% - Accent6 2 2 6 5 4 2" xfId="9507"/>
    <cellStyle name="40% - Accent6 2 2 6 5 5" xfId="9508"/>
    <cellStyle name="40% - Accent6 2 2 6 5 5 2" xfId="9509"/>
    <cellStyle name="40% - Accent6 2 2 6 5 6" xfId="9510"/>
    <cellStyle name="40% - Accent6 2 2 6 5 6 2" xfId="9511"/>
    <cellStyle name="40% - Accent6 2 2 6 5 7" xfId="9512"/>
    <cellStyle name="40% - Accent6 2 2 6 6" xfId="1711"/>
    <cellStyle name="40% - Accent6 2 2 6 6 2" xfId="9513"/>
    <cellStyle name="40% - Accent6 2 2 6 6 2 2" xfId="9514"/>
    <cellStyle name="40% - Accent6 2 2 6 6 2 2 2" xfId="9515"/>
    <cellStyle name="40% - Accent6 2 2 6 6 2 3" xfId="9516"/>
    <cellStyle name="40% - Accent6 2 2 6 6 3" xfId="9517"/>
    <cellStyle name="40% - Accent6 2 2 6 6 3 2" xfId="9518"/>
    <cellStyle name="40% - Accent6 2 2 6 6 4" xfId="9519"/>
    <cellStyle name="40% - Accent6 2 2 6 6 4 2" xfId="9520"/>
    <cellStyle name="40% - Accent6 2 2 6 6 5" xfId="9521"/>
    <cellStyle name="40% - Accent6 2 2 6 6 5 2" xfId="9522"/>
    <cellStyle name="40% - Accent6 2 2 6 6 6" xfId="9523"/>
    <cellStyle name="40% - Accent6 2 2 6 6 6 2" xfId="9524"/>
    <cellStyle name="40% - Accent6 2 2 6 6 7" xfId="9525"/>
    <cellStyle name="40% - Accent6 2 2 6 7" xfId="1712"/>
    <cellStyle name="40% - Accent6 2 2 6 7 2" xfId="9526"/>
    <cellStyle name="40% - Accent6 2 2 6 7 2 2" xfId="9527"/>
    <cellStyle name="40% - Accent6 2 2 6 7 2 2 2" xfId="9528"/>
    <cellStyle name="40% - Accent6 2 2 6 7 2 3" xfId="9529"/>
    <cellStyle name="40% - Accent6 2 2 6 7 3" xfId="9530"/>
    <cellStyle name="40% - Accent6 2 2 6 7 3 2" xfId="9531"/>
    <cellStyle name="40% - Accent6 2 2 6 7 4" xfId="9532"/>
    <cellStyle name="40% - Accent6 2 2 6 7 4 2" xfId="9533"/>
    <cellStyle name="40% - Accent6 2 2 6 7 5" xfId="9534"/>
    <cellStyle name="40% - Accent6 2 2 6 7 5 2" xfId="9535"/>
    <cellStyle name="40% - Accent6 2 2 6 7 6" xfId="9536"/>
    <cellStyle name="40% - Accent6 2 2 6 7 6 2" xfId="9537"/>
    <cellStyle name="40% - Accent6 2 2 6 7 7" xfId="9538"/>
    <cellStyle name="40% - Accent6 2 2 6 8" xfId="9539"/>
    <cellStyle name="40% - Accent6 2 2 6 8 2" xfId="9540"/>
    <cellStyle name="40% - Accent6 2 2 6 8 2 2" xfId="9541"/>
    <cellStyle name="40% - Accent6 2 2 6 8 3" xfId="9542"/>
    <cellStyle name="40% - Accent6 2 2 6 9" xfId="9543"/>
    <cellStyle name="40% - Accent6 2 2 6 9 2" xfId="9544"/>
    <cellStyle name="40% - Accent6 2 2 7" xfId="397"/>
    <cellStyle name="40% - Accent6 2 2 7 2" xfId="1713"/>
    <cellStyle name="40% - Accent6 2 2 7 2 2" xfId="9545"/>
    <cellStyle name="40% - Accent6 2 2 7 2 2 2" xfId="9546"/>
    <cellStyle name="40% - Accent6 2 2 7 2 2 2 2" xfId="9547"/>
    <cellStyle name="40% - Accent6 2 2 7 2 2 3" xfId="9548"/>
    <cellStyle name="40% - Accent6 2 2 7 2 3" xfId="9549"/>
    <cellStyle name="40% - Accent6 2 2 7 2 3 2" xfId="9550"/>
    <cellStyle name="40% - Accent6 2 2 7 2 4" xfId="9551"/>
    <cellStyle name="40% - Accent6 2 2 7 2 4 2" xfId="9552"/>
    <cellStyle name="40% - Accent6 2 2 7 2 5" xfId="9553"/>
    <cellStyle name="40% - Accent6 2 2 7 2 5 2" xfId="9554"/>
    <cellStyle name="40% - Accent6 2 2 7 2 6" xfId="9555"/>
    <cellStyle name="40% - Accent6 2 2 7 2 6 2" xfId="9556"/>
    <cellStyle name="40% - Accent6 2 2 7 2 7" xfId="9557"/>
    <cellStyle name="40% - Accent6 2 2 7 3" xfId="9558"/>
    <cellStyle name="40% - Accent6 2 2 7 3 2" xfId="9559"/>
    <cellStyle name="40% - Accent6 2 2 7 3 2 2" xfId="9560"/>
    <cellStyle name="40% - Accent6 2 2 7 3 3" xfId="9561"/>
    <cellStyle name="40% - Accent6 2 2 7 4" xfId="9562"/>
    <cellStyle name="40% - Accent6 2 2 7 4 2" xfId="9563"/>
    <cellStyle name="40% - Accent6 2 2 7 5" xfId="9564"/>
    <cellStyle name="40% - Accent6 2 2 7 5 2" xfId="9565"/>
    <cellStyle name="40% - Accent6 2 2 7 6" xfId="9566"/>
    <cellStyle name="40% - Accent6 2 2 7 6 2" xfId="9567"/>
    <cellStyle name="40% - Accent6 2 2 7 7" xfId="9568"/>
    <cellStyle name="40% - Accent6 2 2 7 7 2" xfId="9569"/>
    <cellStyle name="40% - Accent6 2 2 7 8" xfId="9570"/>
    <cellStyle name="40% - Accent6 2 2 8" xfId="398"/>
    <cellStyle name="40% - Accent6 2 2 8 2" xfId="1714"/>
    <cellStyle name="40% - Accent6 2 2 8 2 2" xfId="9571"/>
    <cellStyle name="40% - Accent6 2 2 8 2 2 2" xfId="9572"/>
    <cellStyle name="40% - Accent6 2 2 8 2 2 2 2" xfId="9573"/>
    <cellStyle name="40% - Accent6 2 2 8 2 2 3" xfId="9574"/>
    <cellStyle name="40% - Accent6 2 2 8 2 3" xfId="9575"/>
    <cellStyle name="40% - Accent6 2 2 8 2 3 2" xfId="9576"/>
    <cellStyle name="40% - Accent6 2 2 8 2 4" xfId="9577"/>
    <cellStyle name="40% - Accent6 2 2 8 2 4 2" xfId="9578"/>
    <cellStyle name="40% - Accent6 2 2 8 2 5" xfId="9579"/>
    <cellStyle name="40% - Accent6 2 2 8 2 5 2" xfId="9580"/>
    <cellStyle name="40% - Accent6 2 2 8 2 6" xfId="9581"/>
    <cellStyle name="40% - Accent6 2 2 8 2 6 2" xfId="9582"/>
    <cellStyle name="40% - Accent6 2 2 8 2 7" xfId="9583"/>
    <cellStyle name="40% - Accent6 2 2 8 3" xfId="9584"/>
    <cellStyle name="40% - Accent6 2 2 8 3 2" xfId="9585"/>
    <cellStyle name="40% - Accent6 2 2 8 3 2 2" xfId="9586"/>
    <cellStyle name="40% - Accent6 2 2 8 3 3" xfId="9587"/>
    <cellStyle name="40% - Accent6 2 2 8 4" xfId="9588"/>
    <cellStyle name="40% - Accent6 2 2 8 4 2" xfId="9589"/>
    <cellStyle name="40% - Accent6 2 2 8 5" xfId="9590"/>
    <cellStyle name="40% - Accent6 2 2 8 5 2" xfId="9591"/>
    <cellStyle name="40% - Accent6 2 2 8 6" xfId="9592"/>
    <cellStyle name="40% - Accent6 2 2 8 6 2" xfId="9593"/>
    <cellStyle name="40% - Accent6 2 2 8 7" xfId="9594"/>
    <cellStyle name="40% - Accent6 2 2 8 7 2" xfId="9595"/>
    <cellStyle name="40% - Accent6 2 2 8 8" xfId="9596"/>
    <cellStyle name="40% - Accent6 2 2 9" xfId="399"/>
    <cellStyle name="40% - Accent6 2 2 9 2" xfId="1715"/>
    <cellStyle name="40% - Accent6 2 2 9 2 2" xfId="9597"/>
    <cellStyle name="40% - Accent6 2 2 9 2 2 2" xfId="9598"/>
    <cellStyle name="40% - Accent6 2 2 9 2 2 2 2" xfId="9599"/>
    <cellStyle name="40% - Accent6 2 2 9 2 2 3" xfId="9600"/>
    <cellStyle name="40% - Accent6 2 2 9 2 3" xfId="9601"/>
    <cellStyle name="40% - Accent6 2 2 9 2 3 2" xfId="9602"/>
    <cellStyle name="40% - Accent6 2 2 9 2 4" xfId="9603"/>
    <cellStyle name="40% - Accent6 2 2 9 2 4 2" xfId="9604"/>
    <cellStyle name="40% - Accent6 2 2 9 2 5" xfId="9605"/>
    <cellStyle name="40% - Accent6 2 2 9 2 5 2" xfId="9606"/>
    <cellStyle name="40% - Accent6 2 2 9 2 6" xfId="9607"/>
    <cellStyle name="40% - Accent6 2 2 9 2 6 2" xfId="9608"/>
    <cellStyle name="40% - Accent6 2 2 9 2 7" xfId="9609"/>
    <cellStyle name="40% - Accent6 2 2 9 3" xfId="9610"/>
    <cellStyle name="40% - Accent6 2 2 9 3 2" xfId="9611"/>
    <cellStyle name="40% - Accent6 2 2 9 3 2 2" xfId="9612"/>
    <cellStyle name="40% - Accent6 2 2 9 3 3" xfId="9613"/>
    <cellStyle name="40% - Accent6 2 2 9 4" xfId="9614"/>
    <cellStyle name="40% - Accent6 2 2 9 4 2" xfId="9615"/>
    <cellStyle name="40% - Accent6 2 2 9 5" xfId="9616"/>
    <cellStyle name="40% - Accent6 2 2 9 5 2" xfId="9617"/>
    <cellStyle name="40% - Accent6 2 2 9 6" xfId="9618"/>
    <cellStyle name="40% - Accent6 2 2 9 6 2" xfId="9619"/>
    <cellStyle name="40% - Accent6 2 2 9 7" xfId="9620"/>
    <cellStyle name="40% - Accent6 2 2 9 7 2" xfId="9621"/>
    <cellStyle name="40% - Accent6 2 2 9 8" xfId="9622"/>
    <cellStyle name="40% - Accent6 2 3" xfId="400"/>
    <cellStyle name="40% - Accent6 2 4" xfId="401"/>
    <cellStyle name="40% - Accent6 2 4 10" xfId="9623"/>
    <cellStyle name="40% - Accent6 2 4 10 2" xfId="9624"/>
    <cellStyle name="40% - Accent6 2 4 11" xfId="9625"/>
    <cellStyle name="40% - Accent6 2 4 11 2" xfId="9626"/>
    <cellStyle name="40% - Accent6 2 4 12" xfId="9627"/>
    <cellStyle name="40% - Accent6 2 4 12 2" xfId="9628"/>
    <cellStyle name="40% - Accent6 2 4 13" xfId="9629"/>
    <cellStyle name="40% - Accent6 2 4 2" xfId="402"/>
    <cellStyle name="40% - Accent6 2 4 2 2" xfId="1716"/>
    <cellStyle name="40% - Accent6 2 4 2 2 2" xfId="9630"/>
    <cellStyle name="40% - Accent6 2 4 2 2 2 2" xfId="9631"/>
    <cellStyle name="40% - Accent6 2 4 2 2 2 2 2" xfId="9632"/>
    <cellStyle name="40% - Accent6 2 4 2 2 2 3" xfId="9633"/>
    <cellStyle name="40% - Accent6 2 4 2 2 3" xfId="9634"/>
    <cellStyle name="40% - Accent6 2 4 2 2 3 2" xfId="9635"/>
    <cellStyle name="40% - Accent6 2 4 2 2 4" xfId="9636"/>
    <cellStyle name="40% - Accent6 2 4 2 2 4 2" xfId="9637"/>
    <cellStyle name="40% - Accent6 2 4 2 2 5" xfId="9638"/>
    <cellStyle name="40% - Accent6 2 4 2 2 5 2" xfId="9639"/>
    <cellStyle name="40% - Accent6 2 4 2 2 6" xfId="9640"/>
    <cellStyle name="40% - Accent6 2 4 2 2 6 2" xfId="9641"/>
    <cellStyle name="40% - Accent6 2 4 2 2 7" xfId="9642"/>
    <cellStyle name="40% - Accent6 2 4 2 3" xfId="9643"/>
    <cellStyle name="40% - Accent6 2 4 2 3 2" xfId="9644"/>
    <cellStyle name="40% - Accent6 2 4 2 3 2 2" xfId="9645"/>
    <cellStyle name="40% - Accent6 2 4 2 3 3" xfId="9646"/>
    <cellStyle name="40% - Accent6 2 4 2 4" xfId="9647"/>
    <cellStyle name="40% - Accent6 2 4 2 4 2" xfId="9648"/>
    <cellStyle name="40% - Accent6 2 4 2 5" xfId="9649"/>
    <cellStyle name="40% - Accent6 2 4 2 5 2" xfId="9650"/>
    <cellStyle name="40% - Accent6 2 4 2 6" xfId="9651"/>
    <cellStyle name="40% - Accent6 2 4 2 6 2" xfId="9652"/>
    <cellStyle name="40% - Accent6 2 4 2 7" xfId="9653"/>
    <cellStyle name="40% - Accent6 2 4 2 7 2" xfId="9654"/>
    <cellStyle name="40% - Accent6 2 4 2 8" xfId="9655"/>
    <cellStyle name="40% - Accent6 2 4 3" xfId="403"/>
    <cellStyle name="40% - Accent6 2 4 3 2" xfId="1717"/>
    <cellStyle name="40% - Accent6 2 4 3 2 2" xfId="9656"/>
    <cellStyle name="40% - Accent6 2 4 3 2 2 2" xfId="9657"/>
    <cellStyle name="40% - Accent6 2 4 3 2 2 2 2" xfId="9658"/>
    <cellStyle name="40% - Accent6 2 4 3 2 2 3" xfId="9659"/>
    <cellStyle name="40% - Accent6 2 4 3 2 3" xfId="9660"/>
    <cellStyle name="40% - Accent6 2 4 3 2 3 2" xfId="9661"/>
    <cellStyle name="40% - Accent6 2 4 3 2 4" xfId="9662"/>
    <cellStyle name="40% - Accent6 2 4 3 2 4 2" xfId="9663"/>
    <cellStyle name="40% - Accent6 2 4 3 2 5" xfId="9664"/>
    <cellStyle name="40% - Accent6 2 4 3 2 5 2" xfId="9665"/>
    <cellStyle name="40% - Accent6 2 4 3 2 6" xfId="9666"/>
    <cellStyle name="40% - Accent6 2 4 3 2 6 2" xfId="9667"/>
    <cellStyle name="40% - Accent6 2 4 3 2 7" xfId="9668"/>
    <cellStyle name="40% - Accent6 2 4 3 3" xfId="9669"/>
    <cellStyle name="40% - Accent6 2 4 3 3 2" xfId="9670"/>
    <cellStyle name="40% - Accent6 2 4 3 3 2 2" xfId="9671"/>
    <cellStyle name="40% - Accent6 2 4 3 3 3" xfId="9672"/>
    <cellStyle name="40% - Accent6 2 4 3 4" xfId="9673"/>
    <cellStyle name="40% - Accent6 2 4 3 4 2" xfId="9674"/>
    <cellStyle name="40% - Accent6 2 4 3 5" xfId="9675"/>
    <cellStyle name="40% - Accent6 2 4 3 5 2" xfId="9676"/>
    <cellStyle name="40% - Accent6 2 4 3 6" xfId="9677"/>
    <cellStyle name="40% - Accent6 2 4 3 6 2" xfId="9678"/>
    <cellStyle name="40% - Accent6 2 4 3 7" xfId="9679"/>
    <cellStyle name="40% - Accent6 2 4 3 7 2" xfId="9680"/>
    <cellStyle name="40% - Accent6 2 4 3 8" xfId="9681"/>
    <cellStyle name="40% - Accent6 2 4 4" xfId="404"/>
    <cellStyle name="40% - Accent6 2 4 4 2" xfId="1718"/>
    <cellStyle name="40% - Accent6 2 4 4 2 2" xfId="9682"/>
    <cellStyle name="40% - Accent6 2 4 4 2 2 2" xfId="9683"/>
    <cellStyle name="40% - Accent6 2 4 4 2 2 2 2" xfId="9684"/>
    <cellStyle name="40% - Accent6 2 4 4 2 2 3" xfId="9685"/>
    <cellStyle name="40% - Accent6 2 4 4 2 3" xfId="9686"/>
    <cellStyle name="40% - Accent6 2 4 4 2 3 2" xfId="9687"/>
    <cellStyle name="40% - Accent6 2 4 4 2 4" xfId="9688"/>
    <cellStyle name="40% - Accent6 2 4 4 2 4 2" xfId="9689"/>
    <cellStyle name="40% - Accent6 2 4 4 2 5" xfId="9690"/>
    <cellStyle name="40% - Accent6 2 4 4 2 5 2" xfId="9691"/>
    <cellStyle name="40% - Accent6 2 4 4 2 6" xfId="9692"/>
    <cellStyle name="40% - Accent6 2 4 4 2 6 2" xfId="9693"/>
    <cellStyle name="40% - Accent6 2 4 4 2 7" xfId="9694"/>
    <cellStyle name="40% - Accent6 2 4 4 3" xfId="9695"/>
    <cellStyle name="40% - Accent6 2 4 4 3 2" xfId="9696"/>
    <cellStyle name="40% - Accent6 2 4 4 3 2 2" xfId="9697"/>
    <cellStyle name="40% - Accent6 2 4 4 3 3" xfId="9698"/>
    <cellStyle name="40% - Accent6 2 4 4 4" xfId="9699"/>
    <cellStyle name="40% - Accent6 2 4 4 4 2" xfId="9700"/>
    <cellStyle name="40% - Accent6 2 4 4 5" xfId="9701"/>
    <cellStyle name="40% - Accent6 2 4 4 5 2" xfId="9702"/>
    <cellStyle name="40% - Accent6 2 4 4 6" xfId="9703"/>
    <cellStyle name="40% - Accent6 2 4 4 6 2" xfId="9704"/>
    <cellStyle name="40% - Accent6 2 4 4 7" xfId="9705"/>
    <cellStyle name="40% - Accent6 2 4 4 7 2" xfId="9706"/>
    <cellStyle name="40% - Accent6 2 4 4 8" xfId="9707"/>
    <cellStyle name="40% - Accent6 2 4 5" xfId="1719"/>
    <cellStyle name="40% - Accent6 2 4 5 2" xfId="9708"/>
    <cellStyle name="40% - Accent6 2 4 5 2 2" xfId="9709"/>
    <cellStyle name="40% - Accent6 2 4 5 2 2 2" xfId="9710"/>
    <cellStyle name="40% - Accent6 2 4 5 2 3" xfId="9711"/>
    <cellStyle name="40% - Accent6 2 4 5 3" xfId="9712"/>
    <cellStyle name="40% - Accent6 2 4 5 3 2" xfId="9713"/>
    <cellStyle name="40% - Accent6 2 4 5 4" xfId="9714"/>
    <cellStyle name="40% - Accent6 2 4 5 4 2" xfId="9715"/>
    <cellStyle name="40% - Accent6 2 4 5 5" xfId="9716"/>
    <cellStyle name="40% - Accent6 2 4 5 5 2" xfId="9717"/>
    <cellStyle name="40% - Accent6 2 4 5 6" xfId="9718"/>
    <cellStyle name="40% - Accent6 2 4 5 6 2" xfId="9719"/>
    <cellStyle name="40% - Accent6 2 4 5 7" xfId="9720"/>
    <cellStyle name="40% - Accent6 2 4 6" xfId="1720"/>
    <cellStyle name="40% - Accent6 2 4 6 2" xfId="9721"/>
    <cellStyle name="40% - Accent6 2 4 6 2 2" xfId="9722"/>
    <cellStyle name="40% - Accent6 2 4 6 2 2 2" xfId="9723"/>
    <cellStyle name="40% - Accent6 2 4 6 2 3" xfId="9724"/>
    <cellStyle name="40% - Accent6 2 4 6 3" xfId="9725"/>
    <cellStyle name="40% - Accent6 2 4 6 3 2" xfId="9726"/>
    <cellStyle name="40% - Accent6 2 4 6 4" xfId="9727"/>
    <cellStyle name="40% - Accent6 2 4 6 4 2" xfId="9728"/>
    <cellStyle name="40% - Accent6 2 4 6 5" xfId="9729"/>
    <cellStyle name="40% - Accent6 2 4 6 5 2" xfId="9730"/>
    <cellStyle name="40% - Accent6 2 4 6 6" xfId="9731"/>
    <cellStyle name="40% - Accent6 2 4 6 6 2" xfId="9732"/>
    <cellStyle name="40% - Accent6 2 4 6 7" xfId="9733"/>
    <cellStyle name="40% - Accent6 2 4 7" xfId="1721"/>
    <cellStyle name="40% - Accent6 2 4 7 2" xfId="9734"/>
    <cellStyle name="40% - Accent6 2 4 7 2 2" xfId="9735"/>
    <cellStyle name="40% - Accent6 2 4 7 2 2 2" xfId="9736"/>
    <cellStyle name="40% - Accent6 2 4 7 2 3" xfId="9737"/>
    <cellStyle name="40% - Accent6 2 4 7 3" xfId="9738"/>
    <cellStyle name="40% - Accent6 2 4 7 3 2" xfId="9739"/>
    <cellStyle name="40% - Accent6 2 4 7 4" xfId="9740"/>
    <cellStyle name="40% - Accent6 2 4 7 4 2" xfId="9741"/>
    <cellStyle name="40% - Accent6 2 4 7 5" xfId="9742"/>
    <cellStyle name="40% - Accent6 2 4 7 5 2" xfId="9743"/>
    <cellStyle name="40% - Accent6 2 4 7 6" xfId="9744"/>
    <cellStyle name="40% - Accent6 2 4 7 6 2" xfId="9745"/>
    <cellStyle name="40% - Accent6 2 4 7 7" xfId="9746"/>
    <cellStyle name="40% - Accent6 2 4 8" xfId="9747"/>
    <cellStyle name="40% - Accent6 2 4 8 2" xfId="9748"/>
    <cellStyle name="40% - Accent6 2 4 8 2 2" xfId="9749"/>
    <cellStyle name="40% - Accent6 2 4 8 3" xfId="9750"/>
    <cellStyle name="40% - Accent6 2 4 9" xfId="9751"/>
    <cellStyle name="40% - Accent6 2 4 9 2" xfId="9752"/>
    <cellStyle name="40% - Accent6 2 5" xfId="1273"/>
    <cellStyle name="40% - Accent6 3" xfId="1274"/>
    <cellStyle name="40% - Accent6 3 2" xfId="1967"/>
    <cellStyle name="60% - Accent1 2" xfId="405"/>
    <cellStyle name="60% - Accent1 2 2" xfId="406"/>
    <cellStyle name="60% - Accent1 2 2 2" xfId="407"/>
    <cellStyle name="60% - Accent1 2 2 2 2" xfId="408"/>
    <cellStyle name="60% - Accent1 2 2 3" xfId="409"/>
    <cellStyle name="60% - Accent1 2 2 4" xfId="410"/>
    <cellStyle name="60% - Accent1 2 2 5" xfId="411"/>
    <cellStyle name="60% - Accent1 2 2 6" xfId="9753"/>
    <cellStyle name="60% - Accent1 2 3" xfId="412"/>
    <cellStyle name="60% - Accent1 2 4" xfId="1275"/>
    <cellStyle name="60% - Accent1 3" xfId="1276"/>
    <cellStyle name="60% - Accent2 2" xfId="413"/>
    <cellStyle name="60% - Accent2 2 2" xfId="414"/>
    <cellStyle name="60% - Accent2 2 2 2" xfId="415"/>
    <cellStyle name="60% - Accent2 2 2 2 2" xfId="416"/>
    <cellStyle name="60% - Accent2 2 2 3" xfId="417"/>
    <cellStyle name="60% - Accent2 2 2 4" xfId="418"/>
    <cellStyle name="60% - Accent2 2 2 5" xfId="419"/>
    <cellStyle name="60% - Accent2 2 2 6" xfId="9754"/>
    <cellStyle name="60% - Accent2 2 3" xfId="420"/>
    <cellStyle name="60% - Accent2 2 4" xfId="1277"/>
    <cellStyle name="60% - Accent2 3" xfId="1278"/>
    <cellStyle name="60% - Accent3 2" xfId="421"/>
    <cellStyle name="60% - Accent3 2 2" xfId="422"/>
    <cellStyle name="60% - Accent3 2 2 2" xfId="423"/>
    <cellStyle name="60% - Accent3 2 2 2 2" xfId="424"/>
    <cellStyle name="60% - Accent3 2 2 3" xfId="425"/>
    <cellStyle name="60% - Accent3 2 2 4" xfId="426"/>
    <cellStyle name="60% - Accent3 2 2 5" xfId="427"/>
    <cellStyle name="60% - Accent3 2 2 6" xfId="9755"/>
    <cellStyle name="60% - Accent3 2 3" xfId="428"/>
    <cellStyle name="60% - Accent3 2 4" xfId="1279"/>
    <cellStyle name="60% - Accent3 3" xfId="1280"/>
    <cellStyle name="60% - Accent4 2" xfId="429"/>
    <cellStyle name="60% - Accent4 2 2" xfId="430"/>
    <cellStyle name="60% - Accent4 2 2 2" xfId="431"/>
    <cellStyle name="60% - Accent4 2 2 2 2" xfId="432"/>
    <cellStyle name="60% - Accent4 2 2 3" xfId="433"/>
    <cellStyle name="60% - Accent4 2 2 4" xfId="434"/>
    <cellStyle name="60% - Accent4 2 2 5" xfId="435"/>
    <cellStyle name="60% - Accent4 2 2 6" xfId="9756"/>
    <cellStyle name="60% - Accent4 2 3" xfId="436"/>
    <cellStyle name="60% - Accent4 2 4" xfId="1281"/>
    <cellStyle name="60% - Accent4 3" xfId="1282"/>
    <cellStyle name="60% - Accent5 2" xfId="437"/>
    <cellStyle name="60% - Accent5 2 2" xfId="438"/>
    <cellStyle name="60% - Accent5 2 2 2" xfId="439"/>
    <cellStyle name="60% - Accent5 2 2 2 2" xfId="440"/>
    <cellStyle name="60% - Accent5 2 2 3" xfId="441"/>
    <cellStyle name="60% - Accent5 2 2 4" xfId="442"/>
    <cellStyle name="60% - Accent5 2 2 5" xfId="443"/>
    <cellStyle name="60% - Accent5 2 2 6" xfId="9757"/>
    <cellStyle name="60% - Accent5 2 3" xfId="444"/>
    <cellStyle name="60% - Accent5 2 4" xfId="1283"/>
    <cellStyle name="60% - Accent5 3" xfId="1284"/>
    <cellStyle name="60% - Accent6 2" xfId="445"/>
    <cellStyle name="60% - Accent6 2 2" xfId="446"/>
    <cellStyle name="60% - Accent6 2 2 2" xfId="447"/>
    <cellStyle name="60% - Accent6 2 2 2 2" xfId="448"/>
    <cellStyle name="60% - Accent6 2 2 3" xfId="449"/>
    <cellStyle name="60% - Accent6 2 2 4" xfId="450"/>
    <cellStyle name="60% - Accent6 2 2 5" xfId="451"/>
    <cellStyle name="60% - Accent6 2 2 6" xfId="9758"/>
    <cellStyle name="60% - Accent6 2 3" xfId="452"/>
    <cellStyle name="60% - Accent6 2 4" xfId="1285"/>
    <cellStyle name="60% - Accent6 3" xfId="1286"/>
    <cellStyle name="Accent1 2" xfId="453"/>
    <cellStyle name="Accent1 2 2" xfId="454"/>
    <cellStyle name="Accent1 2 2 2" xfId="455"/>
    <cellStyle name="Accent1 2 2 2 2" xfId="456"/>
    <cellStyle name="Accent1 2 2 3" xfId="457"/>
    <cellStyle name="Accent1 2 2 4" xfId="458"/>
    <cellStyle name="Accent1 2 2 5" xfId="459"/>
    <cellStyle name="Accent1 2 2 6" xfId="9759"/>
    <cellStyle name="Accent1 2 3" xfId="460"/>
    <cellStyle name="Accent1 2 4" xfId="1287"/>
    <cellStyle name="Accent1 3" xfId="1288"/>
    <cellStyle name="Accent2 2" xfId="461"/>
    <cellStyle name="Accent2 2 2" xfId="462"/>
    <cellStyle name="Accent2 2 2 2" xfId="463"/>
    <cellStyle name="Accent2 2 2 2 2" xfId="464"/>
    <cellStyle name="Accent2 2 2 3" xfId="465"/>
    <cellStyle name="Accent2 2 2 4" xfId="466"/>
    <cellStyle name="Accent2 2 2 5" xfId="467"/>
    <cellStyle name="Accent2 2 2 6" xfId="9760"/>
    <cellStyle name="Accent2 2 3" xfId="468"/>
    <cellStyle name="Accent2 2 4" xfId="1289"/>
    <cellStyle name="Accent2 3" xfId="1290"/>
    <cellStyle name="Accent3 2" xfId="469"/>
    <cellStyle name="Accent3 2 2" xfId="470"/>
    <cellStyle name="Accent3 2 2 2" xfId="471"/>
    <cellStyle name="Accent3 2 2 2 2" xfId="472"/>
    <cellStyle name="Accent3 2 2 3" xfId="473"/>
    <cellStyle name="Accent3 2 2 4" xfId="474"/>
    <cellStyle name="Accent3 2 2 5" xfId="475"/>
    <cellStyle name="Accent3 2 2 6" xfId="9761"/>
    <cellStyle name="Accent3 2 3" xfId="476"/>
    <cellStyle name="Accent3 2 4" xfId="1291"/>
    <cellStyle name="Accent3 3" xfId="1292"/>
    <cellStyle name="Accent4 2" xfId="477"/>
    <cellStyle name="Accent4 2 2" xfId="478"/>
    <cellStyle name="Accent4 2 2 2" xfId="479"/>
    <cellStyle name="Accent4 2 2 2 2" xfId="480"/>
    <cellStyle name="Accent4 2 2 3" xfId="481"/>
    <cellStyle name="Accent4 2 2 4" xfId="482"/>
    <cellStyle name="Accent4 2 2 5" xfId="483"/>
    <cellStyle name="Accent4 2 2 6" xfId="9762"/>
    <cellStyle name="Accent4 2 3" xfId="484"/>
    <cellStyle name="Accent4 2 4" xfId="1293"/>
    <cellStyle name="Accent4 3" xfId="1294"/>
    <cellStyle name="Accent5 2" xfId="485"/>
    <cellStyle name="Accent5 2 2" xfId="486"/>
    <cellStyle name="Accent5 2 2 2" xfId="487"/>
    <cellStyle name="Accent5 2 2 2 2" xfId="488"/>
    <cellStyle name="Accent5 2 2 3" xfId="489"/>
    <cellStyle name="Accent5 2 2 4" xfId="490"/>
    <cellStyle name="Accent5 2 2 5" xfId="491"/>
    <cellStyle name="Accent5 2 2 6" xfId="9763"/>
    <cellStyle name="Accent5 2 3" xfId="492"/>
    <cellStyle name="Accent5 2 4" xfId="1295"/>
    <cellStyle name="Accent5 3" xfId="1296"/>
    <cellStyle name="Accent6 2" xfId="493"/>
    <cellStyle name="Accent6 2 2" xfId="494"/>
    <cellStyle name="Accent6 2 2 2" xfId="495"/>
    <cellStyle name="Accent6 2 2 2 2" xfId="496"/>
    <cellStyle name="Accent6 2 2 3" xfId="497"/>
    <cellStyle name="Accent6 2 2 4" xfId="498"/>
    <cellStyle name="Accent6 2 2 5" xfId="499"/>
    <cellStyle name="Accent6 2 2 6" xfId="9764"/>
    <cellStyle name="Accent6 2 3" xfId="500"/>
    <cellStyle name="Accent6 2 4" xfId="1297"/>
    <cellStyle name="Accent6 3" xfId="1298"/>
    <cellStyle name="Bad 2" xfId="501"/>
    <cellStyle name="Bad 2 2" xfId="502"/>
    <cellStyle name="Bad 2 2 2" xfId="503"/>
    <cellStyle name="Bad 2 2 2 2" xfId="504"/>
    <cellStyle name="Bad 2 2 3" xfId="505"/>
    <cellStyle name="Bad 2 2 4" xfId="506"/>
    <cellStyle name="Bad 2 2 5" xfId="507"/>
    <cellStyle name="Bad 2 2 6" xfId="9765"/>
    <cellStyle name="Bad 2 3" xfId="508"/>
    <cellStyle name="Bad 2 4" xfId="509"/>
    <cellStyle name="Bad 2 4 2" xfId="510"/>
    <cellStyle name="Bad 3" xfId="1299"/>
    <cellStyle name="Calculation 2" xfId="511"/>
    <cellStyle name="Calculation 2 2" xfId="512"/>
    <cellStyle name="Calculation 2 2 2" xfId="513"/>
    <cellStyle name="Calculation 2 2 2 2" xfId="514"/>
    <cellStyle name="Calculation 2 2 3" xfId="515"/>
    <cellStyle name="Calculation 2 2 4" xfId="516"/>
    <cellStyle name="Calculation 2 2 4 2" xfId="517"/>
    <cellStyle name="Calculation 2 2 4 3" xfId="1300"/>
    <cellStyle name="Calculation 2 2 5" xfId="518"/>
    <cellStyle name="Calculation 2 2 6" xfId="519"/>
    <cellStyle name="Calculation 2 2 7" xfId="9766"/>
    <cellStyle name="Calculation 2 3" xfId="520"/>
    <cellStyle name="Calculation 2 4" xfId="521"/>
    <cellStyle name="Calculation 3" xfId="522"/>
    <cellStyle name="Calculation 4" xfId="523"/>
    <cellStyle name="Calculation 4 2" xfId="1302"/>
    <cellStyle name="Calculation 4 3" xfId="1301"/>
    <cellStyle name="Check Cell 2" xfId="524"/>
    <cellStyle name="Check Cell 2 2" xfId="525"/>
    <cellStyle name="Check Cell 2 2 2" xfId="526"/>
    <cellStyle name="Check Cell 2 2 2 2" xfId="527"/>
    <cellStyle name="Check Cell 2 2 3" xfId="528"/>
    <cellStyle name="Check Cell 2 2 4" xfId="529"/>
    <cellStyle name="Check Cell 2 2 5" xfId="530"/>
    <cellStyle name="Check Cell 2 2 6" xfId="9767"/>
    <cellStyle name="Check Cell 2 3" xfId="531"/>
    <cellStyle name="Check Cell 2 4" xfId="1303"/>
    <cellStyle name="Check Cell 3" xfId="1304"/>
    <cellStyle name="Comma 2" xfId="532"/>
    <cellStyle name="Comma 2 2" xfId="533"/>
    <cellStyle name="Comma 2 3" xfId="534"/>
    <cellStyle name="Comma 2 3 2" xfId="535"/>
    <cellStyle name="Comma 2 3 3" xfId="536"/>
    <cellStyle name="Comma 2 3 3 10" xfId="9768"/>
    <cellStyle name="Comma 2 3 3 10 2" xfId="9769"/>
    <cellStyle name="Comma 2 3 3 11" xfId="9770"/>
    <cellStyle name="Comma 2 3 3 11 2" xfId="9771"/>
    <cellStyle name="Comma 2 3 3 12" xfId="9772"/>
    <cellStyle name="Comma 2 3 3 12 2" xfId="9773"/>
    <cellStyle name="Comma 2 3 3 13" xfId="9774"/>
    <cellStyle name="Comma 2 3 3 2" xfId="537"/>
    <cellStyle name="Comma 2 3 3 2 2" xfId="1722"/>
    <cellStyle name="Comma 2 3 3 2 2 2" xfId="9775"/>
    <cellStyle name="Comma 2 3 3 2 2 2 2" xfId="9776"/>
    <cellStyle name="Comma 2 3 3 2 2 2 2 2" xfId="9777"/>
    <cellStyle name="Comma 2 3 3 2 2 2 3" xfId="9778"/>
    <cellStyle name="Comma 2 3 3 2 2 3" xfId="9779"/>
    <cellStyle name="Comma 2 3 3 2 2 3 2" xfId="9780"/>
    <cellStyle name="Comma 2 3 3 2 2 4" xfId="9781"/>
    <cellStyle name="Comma 2 3 3 2 2 4 2" xfId="9782"/>
    <cellStyle name="Comma 2 3 3 2 2 5" xfId="9783"/>
    <cellStyle name="Comma 2 3 3 2 2 5 2" xfId="9784"/>
    <cellStyle name="Comma 2 3 3 2 2 6" xfId="9785"/>
    <cellStyle name="Comma 2 3 3 2 2 6 2" xfId="9786"/>
    <cellStyle name="Comma 2 3 3 2 2 7" xfId="9787"/>
    <cellStyle name="Comma 2 3 3 2 3" xfId="9788"/>
    <cellStyle name="Comma 2 3 3 2 3 2" xfId="9789"/>
    <cellStyle name="Comma 2 3 3 2 3 2 2" xfId="9790"/>
    <cellStyle name="Comma 2 3 3 2 3 3" xfId="9791"/>
    <cellStyle name="Comma 2 3 3 2 4" xfId="9792"/>
    <cellStyle name="Comma 2 3 3 2 4 2" xfId="9793"/>
    <cellStyle name="Comma 2 3 3 2 5" xfId="9794"/>
    <cellStyle name="Comma 2 3 3 2 5 2" xfId="9795"/>
    <cellStyle name="Comma 2 3 3 2 6" xfId="9796"/>
    <cellStyle name="Comma 2 3 3 2 6 2" xfId="9797"/>
    <cellStyle name="Comma 2 3 3 2 7" xfId="9798"/>
    <cellStyle name="Comma 2 3 3 2 7 2" xfId="9799"/>
    <cellStyle name="Comma 2 3 3 2 8" xfId="9800"/>
    <cellStyle name="Comma 2 3 3 3" xfId="538"/>
    <cellStyle name="Comma 2 3 3 3 2" xfId="1723"/>
    <cellStyle name="Comma 2 3 3 3 2 2" xfId="9801"/>
    <cellStyle name="Comma 2 3 3 3 2 2 2" xfId="9802"/>
    <cellStyle name="Comma 2 3 3 3 2 2 2 2" xfId="9803"/>
    <cellStyle name="Comma 2 3 3 3 2 2 3" xfId="9804"/>
    <cellStyle name="Comma 2 3 3 3 2 3" xfId="9805"/>
    <cellStyle name="Comma 2 3 3 3 2 3 2" xfId="9806"/>
    <cellStyle name="Comma 2 3 3 3 2 4" xfId="9807"/>
    <cellStyle name="Comma 2 3 3 3 2 4 2" xfId="9808"/>
    <cellStyle name="Comma 2 3 3 3 2 5" xfId="9809"/>
    <cellStyle name="Comma 2 3 3 3 2 5 2" xfId="9810"/>
    <cellStyle name="Comma 2 3 3 3 2 6" xfId="9811"/>
    <cellStyle name="Comma 2 3 3 3 2 6 2" xfId="9812"/>
    <cellStyle name="Comma 2 3 3 3 2 7" xfId="9813"/>
    <cellStyle name="Comma 2 3 3 3 3" xfId="9814"/>
    <cellStyle name="Comma 2 3 3 3 3 2" xfId="9815"/>
    <cellStyle name="Comma 2 3 3 3 3 2 2" xfId="9816"/>
    <cellStyle name="Comma 2 3 3 3 3 3" xfId="9817"/>
    <cellStyle name="Comma 2 3 3 3 4" xfId="9818"/>
    <cellStyle name="Comma 2 3 3 3 4 2" xfId="9819"/>
    <cellStyle name="Comma 2 3 3 3 5" xfId="9820"/>
    <cellStyle name="Comma 2 3 3 3 5 2" xfId="9821"/>
    <cellStyle name="Comma 2 3 3 3 6" xfId="9822"/>
    <cellStyle name="Comma 2 3 3 3 6 2" xfId="9823"/>
    <cellStyle name="Comma 2 3 3 3 7" xfId="9824"/>
    <cellStyle name="Comma 2 3 3 3 7 2" xfId="9825"/>
    <cellStyle name="Comma 2 3 3 3 8" xfId="9826"/>
    <cellStyle name="Comma 2 3 3 4" xfId="539"/>
    <cellStyle name="Comma 2 3 3 4 2" xfId="1724"/>
    <cellStyle name="Comma 2 3 3 4 2 2" xfId="9827"/>
    <cellStyle name="Comma 2 3 3 4 2 2 2" xfId="9828"/>
    <cellStyle name="Comma 2 3 3 4 2 2 2 2" xfId="9829"/>
    <cellStyle name="Comma 2 3 3 4 2 2 3" xfId="9830"/>
    <cellStyle name="Comma 2 3 3 4 2 3" xfId="9831"/>
    <cellStyle name="Comma 2 3 3 4 2 3 2" xfId="9832"/>
    <cellStyle name="Comma 2 3 3 4 2 4" xfId="9833"/>
    <cellStyle name="Comma 2 3 3 4 2 4 2" xfId="9834"/>
    <cellStyle name="Comma 2 3 3 4 2 5" xfId="9835"/>
    <cellStyle name="Comma 2 3 3 4 2 5 2" xfId="9836"/>
    <cellStyle name="Comma 2 3 3 4 2 6" xfId="9837"/>
    <cellStyle name="Comma 2 3 3 4 2 6 2" xfId="9838"/>
    <cellStyle name="Comma 2 3 3 4 2 7" xfId="9839"/>
    <cellStyle name="Comma 2 3 3 4 3" xfId="9840"/>
    <cellStyle name="Comma 2 3 3 4 3 2" xfId="9841"/>
    <cellStyle name="Comma 2 3 3 4 3 2 2" xfId="9842"/>
    <cellStyle name="Comma 2 3 3 4 3 3" xfId="9843"/>
    <cellStyle name="Comma 2 3 3 4 4" xfId="9844"/>
    <cellStyle name="Comma 2 3 3 4 4 2" xfId="9845"/>
    <cellStyle name="Comma 2 3 3 4 5" xfId="9846"/>
    <cellStyle name="Comma 2 3 3 4 5 2" xfId="9847"/>
    <cellStyle name="Comma 2 3 3 4 6" xfId="9848"/>
    <cellStyle name="Comma 2 3 3 4 6 2" xfId="9849"/>
    <cellStyle name="Comma 2 3 3 4 7" xfId="9850"/>
    <cellStyle name="Comma 2 3 3 4 7 2" xfId="9851"/>
    <cellStyle name="Comma 2 3 3 4 8" xfId="9852"/>
    <cellStyle name="Comma 2 3 3 5" xfId="1725"/>
    <cellStyle name="Comma 2 3 3 5 2" xfId="9853"/>
    <cellStyle name="Comma 2 3 3 5 2 2" xfId="9854"/>
    <cellStyle name="Comma 2 3 3 5 2 2 2" xfId="9855"/>
    <cellStyle name="Comma 2 3 3 5 2 3" xfId="9856"/>
    <cellStyle name="Comma 2 3 3 5 3" xfId="9857"/>
    <cellStyle name="Comma 2 3 3 5 3 2" xfId="9858"/>
    <cellStyle name="Comma 2 3 3 5 4" xfId="9859"/>
    <cellStyle name="Comma 2 3 3 5 4 2" xfId="9860"/>
    <cellStyle name="Comma 2 3 3 5 5" xfId="9861"/>
    <cellStyle name="Comma 2 3 3 5 5 2" xfId="9862"/>
    <cellStyle name="Comma 2 3 3 5 6" xfId="9863"/>
    <cellStyle name="Comma 2 3 3 5 6 2" xfId="9864"/>
    <cellStyle name="Comma 2 3 3 5 7" xfId="9865"/>
    <cellStyle name="Comma 2 3 3 6" xfId="1726"/>
    <cellStyle name="Comma 2 3 3 6 2" xfId="9866"/>
    <cellStyle name="Comma 2 3 3 6 2 2" xfId="9867"/>
    <cellStyle name="Comma 2 3 3 6 2 2 2" xfId="9868"/>
    <cellStyle name="Comma 2 3 3 6 2 3" xfId="9869"/>
    <cellStyle name="Comma 2 3 3 6 3" xfId="9870"/>
    <cellStyle name="Comma 2 3 3 6 3 2" xfId="9871"/>
    <cellStyle name="Comma 2 3 3 6 4" xfId="9872"/>
    <cellStyle name="Comma 2 3 3 6 4 2" xfId="9873"/>
    <cellStyle name="Comma 2 3 3 6 5" xfId="9874"/>
    <cellStyle name="Comma 2 3 3 6 5 2" xfId="9875"/>
    <cellStyle name="Comma 2 3 3 6 6" xfId="9876"/>
    <cellStyle name="Comma 2 3 3 6 6 2" xfId="9877"/>
    <cellStyle name="Comma 2 3 3 6 7" xfId="9878"/>
    <cellStyle name="Comma 2 3 3 7" xfId="1727"/>
    <cellStyle name="Comma 2 3 3 7 2" xfId="9879"/>
    <cellStyle name="Comma 2 3 3 7 2 2" xfId="9880"/>
    <cellStyle name="Comma 2 3 3 7 2 2 2" xfId="9881"/>
    <cellStyle name="Comma 2 3 3 7 2 3" xfId="9882"/>
    <cellStyle name="Comma 2 3 3 7 3" xfId="9883"/>
    <cellStyle name="Comma 2 3 3 7 3 2" xfId="9884"/>
    <cellStyle name="Comma 2 3 3 7 4" xfId="9885"/>
    <cellStyle name="Comma 2 3 3 7 4 2" xfId="9886"/>
    <cellStyle name="Comma 2 3 3 7 5" xfId="9887"/>
    <cellStyle name="Comma 2 3 3 7 5 2" xfId="9888"/>
    <cellStyle name="Comma 2 3 3 7 6" xfId="9889"/>
    <cellStyle name="Comma 2 3 3 7 6 2" xfId="9890"/>
    <cellStyle name="Comma 2 3 3 7 7" xfId="9891"/>
    <cellStyle name="Comma 2 3 3 8" xfId="9892"/>
    <cellStyle name="Comma 2 3 3 8 2" xfId="9893"/>
    <cellStyle name="Comma 2 3 3 8 2 2" xfId="9894"/>
    <cellStyle name="Comma 2 3 3 8 3" xfId="9895"/>
    <cellStyle name="Comma 2 3 3 9" xfId="9896"/>
    <cellStyle name="Comma 2 3 3 9 2" xfId="9897"/>
    <cellStyle name="Comma 2 4" xfId="540"/>
    <cellStyle name="Comma 2 5" xfId="541"/>
    <cellStyle name="Comma 3" xfId="542"/>
    <cellStyle name="Comma 3 2" xfId="543"/>
    <cellStyle name="Comma 3 2 10" xfId="9898"/>
    <cellStyle name="Comma 3 2 10 2" xfId="9899"/>
    <cellStyle name="Comma 3 2 11" xfId="9900"/>
    <cellStyle name="Comma 3 2 11 2" xfId="9901"/>
    <cellStyle name="Comma 3 2 12" xfId="9902"/>
    <cellStyle name="Comma 3 2 12 2" xfId="9903"/>
    <cellStyle name="Comma 3 2 13" xfId="9904"/>
    <cellStyle name="Comma 3 2 13 2" xfId="9905"/>
    <cellStyle name="Comma 3 2 14" xfId="9906"/>
    <cellStyle name="Comma 3 2 2" xfId="544"/>
    <cellStyle name="Comma 3 2 3" xfId="545"/>
    <cellStyle name="Comma 3 2 3 2" xfId="546"/>
    <cellStyle name="Comma 3 2 3 2 2" xfId="9907"/>
    <cellStyle name="Comma 3 2 3 2 2 2" xfId="9908"/>
    <cellStyle name="Comma 3 2 3 2 2 2 2" xfId="9909"/>
    <cellStyle name="Comma 3 2 3 2 2 3" xfId="9910"/>
    <cellStyle name="Comma 3 2 3 2 3" xfId="9911"/>
    <cellStyle name="Comma 3 2 3 2 3 2" xfId="9912"/>
    <cellStyle name="Comma 3 2 3 2 4" xfId="9913"/>
    <cellStyle name="Comma 3 2 3 2 4 2" xfId="9914"/>
    <cellStyle name="Comma 3 2 3 2 5" xfId="9915"/>
    <cellStyle name="Comma 3 2 3 2 5 2" xfId="9916"/>
    <cellStyle name="Comma 3 2 3 2 6" xfId="9917"/>
    <cellStyle name="Comma 3 2 3 2 6 2" xfId="9918"/>
    <cellStyle name="Comma 3 2 3 2 7" xfId="9919"/>
    <cellStyle name="Comma 3 2 3 3" xfId="547"/>
    <cellStyle name="Comma 3 2 3 3 2" xfId="9920"/>
    <cellStyle name="Comma 3 2 3 3 2 2" xfId="9921"/>
    <cellStyle name="Comma 3 2 3 3 3" xfId="9922"/>
    <cellStyle name="Comma 3 2 3 3 3 2" xfId="9923"/>
    <cellStyle name="Comma 3 2 3 3 4" xfId="9924"/>
    <cellStyle name="Comma 3 2 3 4" xfId="9925"/>
    <cellStyle name="Comma 3 2 3 4 2" xfId="9926"/>
    <cellStyle name="Comma 3 2 3 5" xfId="9927"/>
    <cellStyle name="Comma 3 2 3 5 2" xfId="9928"/>
    <cellStyle name="Comma 3 2 3 6" xfId="9929"/>
    <cellStyle name="Comma 3 2 3 6 2" xfId="9930"/>
    <cellStyle name="Comma 3 2 3 7" xfId="9931"/>
    <cellStyle name="Comma 3 2 3 7 2" xfId="9932"/>
    <cellStyle name="Comma 3 2 3 8" xfId="9933"/>
    <cellStyle name="Comma 3 2 4" xfId="548"/>
    <cellStyle name="Comma 3 2 4 2" xfId="1728"/>
    <cellStyle name="Comma 3 2 4 2 2" xfId="9934"/>
    <cellStyle name="Comma 3 2 4 2 2 2" xfId="9935"/>
    <cellStyle name="Comma 3 2 4 2 2 2 2" xfId="9936"/>
    <cellStyle name="Comma 3 2 4 2 2 3" xfId="9937"/>
    <cellStyle name="Comma 3 2 4 2 3" xfId="9938"/>
    <cellStyle name="Comma 3 2 4 2 3 2" xfId="9939"/>
    <cellStyle name="Comma 3 2 4 2 4" xfId="9940"/>
    <cellStyle name="Comma 3 2 4 2 4 2" xfId="9941"/>
    <cellStyle name="Comma 3 2 4 2 5" xfId="9942"/>
    <cellStyle name="Comma 3 2 4 2 5 2" xfId="9943"/>
    <cellStyle name="Comma 3 2 4 2 6" xfId="9944"/>
    <cellStyle name="Comma 3 2 4 2 6 2" xfId="9945"/>
    <cellStyle name="Comma 3 2 4 2 7" xfId="9946"/>
    <cellStyle name="Comma 3 2 4 3" xfId="9947"/>
    <cellStyle name="Comma 3 2 4 3 2" xfId="9948"/>
    <cellStyle name="Comma 3 2 4 3 2 2" xfId="9949"/>
    <cellStyle name="Comma 3 2 4 3 3" xfId="9950"/>
    <cellStyle name="Comma 3 2 4 4" xfId="9951"/>
    <cellStyle name="Comma 3 2 4 4 2" xfId="9952"/>
    <cellStyle name="Comma 3 2 4 5" xfId="9953"/>
    <cellStyle name="Comma 3 2 4 5 2" xfId="9954"/>
    <cellStyle name="Comma 3 2 4 6" xfId="9955"/>
    <cellStyle name="Comma 3 2 4 6 2" xfId="9956"/>
    <cellStyle name="Comma 3 2 4 7" xfId="9957"/>
    <cellStyle name="Comma 3 2 4 7 2" xfId="9958"/>
    <cellStyle name="Comma 3 2 4 8" xfId="9959"/>
    <cellStyle name="Comma 3 2 5" xfId="549"/>
    <cellStyle name="Comma 3 2 5 2" xfId="1729"/>
    <cellStyle name="Comma 3 2 5 2 2" xfId="9960"/>
    <cellStyle name="Comma 3 2 5 2 2 2" xfId="9961"/>
    <cellStyle name="Comma 3 2 5 2 2 2 2" xfId="9962"/>
    <cellStyle name="Comma 3 2 5 2 2 3" xfId="9963"/>
    <cellStyle name="Comma 3 2 5 2 3" xfId="9964"/>
    <cellStyle name="Comma 3 2 5 2 3 2" xfId="9965"/>
    <cellStyle name="Comma 3 2 5 2 4" xfId="9966"/>
    <cellStyle name="Comma 3 2 5 2 4 2" xfId="9967"/>
    <cellStyle name="Comma 3 2 5 2 5" xfId="9968"/>
    <cellStyle name="Comma 3 2 5 2 5 2" xfId="9969"/>
    <cellStyle name="Comma 3 2 5 2 6" xfId="9970"/>
    <cellStyle name="Comma 3 2 5 2 6 2" xfId="9971"/>
    <cellStyle name="Comma 3 2 5 2 7" xfId="9972"/>
    <cellStyle name="Comma 3 2 5 3" xfId="9973"/>
    <cellStyle name="Comma 3 2 5 3 2" xfId="9974"/>
    <cellStyle name="Comma 3 2 5 3 2 2" xfId="9975"/>
    <cellStyle name="Comma 3 2 5 3 3" xfId="9976"/>
    <cellStyle name="Comma 3 2 5 4" xfId="9977"/>
    <cellStyle name="Comma 3 2 5 4 2" xfId="9978"/>
    <cellStyle name="Comma 3 2 5 5" xfId="9979"/>
    <cellStyle name="Comma 3 2 5 5 2" xfId="9980"/>
    <cellStyle name="Comma 3 2 5 6" xfId="9981"/>
    <cellStyle name="Comma 3 2 5 6 2" xfId="9982"/>
    <cellStyle name="Comma 3 2 5 7" xfId="9983"/>
    <cellStyle name="Comma 3 2 5 7 2" xfId="9984"/>
    <cellStyle name="Comma 3 2 5 8" xfId="9985"/>
    <cellStyle name="Comma 3 2 6" xfId="550"/>
    <cellStyle name="Comma 3 2 6 2" xfId="9986"/>
    <cellStyle name="Comma 3 2 6 2 2" xfId="9987"/>
    <cellStyle name="Comma 3 2 6 2 2 2" xfId="9988"/>
    <cellStyle name="Comma 3 2 6 2 3" xfId="9989"/>
    <cellStyle name="Comma 3 2 6 3" xfId="9990"/>
    <cellStyle name="Comma 3 2 6 3 2" xfId="9991"/>
    <cellStyle name="Comma 3 2 6 4" xfId="9992"/>
    <cellStyle name="Comma 3 2 6 4 2" xfId="9993"/>
    <cellStyle name="Comma 3 2 6 5" xfId="9994"/>
    <cellStyle name="Comma 3 2 6 5 2" xfId="9995"/>
    <cellStyle name="Comma 3 2 6 6" xfId="9996"/>
    <cellStyle name="Comma 3 2 6 6 2" xfId="9997"/>
    <cellStyle name="Comma 3 2 6 7" xfId="9998"/>
    <cellStyle name="Comma 3 2 7" xfId="1730"/>
    <cellStyle name="Comma 3 2 7 2" xfId="9999"/>
    <cellStyle name="Comma 3 2 7 2 2" xfId="10000"/>
    <cellStyle name="Comma 3 2 7 2 2 2" xfId="10001"/>
    <cellStyle name="Comma 3 2 7 2 3" xfId="10002"/>
    <cellStyle name="Comma 3 2 7 3" xfId="10003"/>
    <cellStyle name="Comma 3 2 7 3 2" xfId="10004"/>
    <cellStyle name="Comma 3 2 7 4" xfId="10005"/>
    <cellStyle name="Comma 3 2 7 4 2" xfId="10006"/>
    <cellStyle name="Comma 3 2 7 5" xfId="10007"/>
    <cellStyle name="Comma 3 2 7 5 2" xfId="10008"/>
    <cellStyle name="Comma 3 2 7 6" xfId="10009"/>
    <cellStyle name="Comma 3 2 7 6 2" xfId="10010"/>
    <cellStyle name="Comma 3 2 7 7" xfId="10011"/>
    <cellStyle name="Comma 3 2 8" xfId="1731"/>
    <cellStyle name="Comma 3 2 8 2" xfId="10012"/>
    <cellStyle name="Comma 3 2 8 2 2" xfId="10013"/>
    <cellStyle name="Comma 3 2 8 2 2 2" xfId="10014"/>
    <cellStyle name="Comma 3 2 8 2 3" xfId="10015"/>
    <cellStyle name="Comma 3 2 8 3" xfId="10016"/>
    <cellStyle name="Comma 3 2 8 3 2" xfId="10017"/>
    <cellStyle name="Comma 3 2 8 4" xfId="10018"/>
    <cellStyle name="Comma 3 2 8 4 2" xfId="10019"/>
    <cellStyle name="Comma 3 2 8 5" xfId="10020"/>
    <cellStyle name="Comma 3 2 8 5 2" xfId="10021"/>
    <cellStyle name="Comma 3 2 8 6" xfId="10022"/>
    <cellStyle name="Comma 3 2 8 6 2" xfId="10023"/>
    <cellStyle name="Comma 3 2 8 7" xfId="10024"/>
    <cellStyle name="Comma 3 2 9" xfId="10025"/>
    <cellStyle name="Comma 3 2 9 2" xfId="10026"/>
    <cellStyle name="Comma 3 2 9 2 2" xfId="10027"/>
    <cellStyle name="Comma 3 2 9 3" xfId="10028"/>
    <cellStyle name="Comma 3 3" xfId="551"/>
    <cellStyle name="Comma 3 4" xfId="552"/>
    <cellStyle name="Comma 3 5" xfId="553"/>
    <cellStyle name="Comma 3 6" xfId="554"/>
    <cellStyle name="Comma 3 6 2" xfId="1245"/>
    <cellStyle name="Comma 3 6 2 2" xfId="1249"/>
    <cellStyle name="Comma 3 6 2 3" xfId="10029"/>
    <cellStyle name="Comma 3 7" xfId="10030"/>
    <cellStyle name="Comma 4" xfId="555"/>
    <cellStyle name="Comma 4 10" xfId="10031"/>
    <cellStyle name="Comma 4 10 2" xfId="10032"/>
    <cellStyle name="Comma 4 11" xfId="10033"/>
    <cellStyle name="Comma 4 11 2" xfId="10034"/>
    <cellStyle name="Comma 4 12" xfId="10035"/>
    <cellStyle name="Comma 4 12 2" xfId="10036"/>
    <cellStyle name="Comma 4 13" xfId="10037"/>
    <cellStyle name="Comma 4 2" xfId="556"/>
    <cellStyle name="Comma 4 2 2" xfId="1732"/>
    <cellStyle name="Comma 4 2 2 2" xfId="10038"/>
    <cellStyle name="Comma 4 2 2 2 2" xfId="10039"/>
    <cellStyle name="Comma 4 2 2 2 2 2" xfId="10040"/>
    <cellStyle name="Comma 4 2 2 2 3" xfId="10041"/>
    <cellStyle name="Comma 4 2 2 3" xfId="10042"/>
    <cellStyle name="Comma 4 2 2 3 2" xfId="10043"/>
    <cellStyle name="Comma 4 2 2 4" xfId="10044"/>
    <cellStyle name="Comma 4 2 2 4 2" xfId="10045"/>
    <cellStyle name="Comma 4 2 2 5" xfId="10046"/>
    <cellStyle name="Comma 4 2 2 5 2" xfId="10047"/>
    <cellStyle name="Comma 4 2 2 6" xfId="10048"/>
    <cellStyle name="Comma 4 2 2 6 2" xfId="10049"/>
    <cellStyle name="Comma 4 2 2 7" xfId="10050"/>
    <cellStyle name="Comma 4 2 3" xfId="10051"/>
    <cellStyle name="Comma 4 2 3 2" xfId="10052"/>
    <cellStyle name="Comma 4 2 3 2 2" xfId="10053"/>
    <cellStyle name="Comma 4 2 3 3" xfId="10054"/>
    <cellStyle name="Comma 4 2 4" xfId="10055"/>
    <cellStyle name="Comma 4 2 4 2" xfId="10056"/>
    <cellStyle name="Comma 4 2 5" xfId="10057"/>
    <cellStyle name="Comma 4 2 5 2" xfId="10058"/>
    <cellStyle name="Comma 4 2 6" xfId="10059"/>
    <cellStyle name="Comma 4 2 6 2" xfId="10060"/>
    <cellStyle name="Comma 4 2 7" xfId="10061"/>
    <cellStyle name="Comma 4 2 7 2" xfId="10062"/>
    <cellStyle name="Comma 4 2 8" xfId="10063"/>
    <cellStyle name="Comma 4 3" xfId="557"/>
    <cellStyle name="Comma 4 3 2" xfId="1733"/>
    <cellStyle name="Comma 4 3 2 2" xfId="10064"/>
    <cellStyle name="Comma 4 3 2 2 2" xfId="10065"/>
    <cellStyle name="Comma 4 3 2 2 2 2" xfId="10066"/>
    <cellStyle name="Comma 4 3 2 2 3" xfId="10067"/>
    <cellStyle name="Comma 4 3 2 3" xfId="10068"/>
    <cellStyle name="Comma 4 3 2 3 2" xfId="10069"/>
    <cellStyle name="Comma 4 3 2 4" xfId="10070"/>
    <cellStyle name="Comma 4 3 2 4 2" xfId="10071"/>
    <cellStyle name="Comma 4 3 2 5" xfId="10072"/>
    <cellStyle name="Comma 4 3 2 5 2" xfId="10073"/>
    <cellStyle name="Comma 4 3 2 6" xfId="10074"/>
    <cellStyle name="Comma 4 3 2 6 2" xfId="10075"/>
    <cellStyle name="Comma 4 3 2 7" xfId="10076"/>
    <cellStyle name="Comma 4 3 3" xfId="10077"/>
    <cellStyle name="Comma 4 3 3 2" xfId="10078"/>
    <cellStyle name="Comma 4 3 3 2 2" xfId="10079"/>
    <cellStyle name="Comma 4 3 3 3" xfId="10080"/>
    <cellStyle name="Comma 4 3 4" xfId="10081"/>
    <cellStyle name="Comma 4 3 4 2" xfId="10082"/>
    <cellStyle name="Comma 4 3 5" xfId="10083"/>
    <cellStyle name="Comma 4 3 5 2" xfId="10084"/>
    <cellStyle name="Comma 4 3 6" xfId="10085"/>
    <cellStyle name="Comma 4 3 6 2" xfId="10086"/>
    <cellStyle name="Comma 4 3 7" xfId="10087"/>
    <cellStyle name="Comma 4 3 7 2" xfId="10088"/>
    <cellStyle name="Comma 4 3 8" xfId="10089"/>
    <cellStyle name="Comma 4 4" xfId="558"/>
    <cellStyle name="Comma 4 4 2" xfId="1734"/>
    <cellStyle name="Comma 4 4 2 2" xfId="10090"/>
    <cellStyle name="Comma 4 4 2 2 2" xfId="10091"/>
    <cellStyle name="Comma 4 4 2 2 2 2" xfId="10092"/>
    <cellStyle name="Comma 4 4 2 2 3" xfId="10093"/>
    <cellStyle name="Comma 4 4 2 3" xfId="10094"/>
    <cellStyle name="Comma 4 4 2 3 2" xfId="10095"/>
    <cellStyle name="Comma 4 4 2 4" xfId="10096"/>
    <cellStyle name="Comma 4 4 2 4 2" xfId="10097"/>
    <cellStyle name="Comma 4 4 2 5" xfId="10098"/>
    <cellStyle name="Comma 4 4 2 5 2" xfId="10099"/>
    <cellStyle name="Comma 4 4 2 6" xfId="10100"/>
    <cellStyle name="Comma 4 4 2 6 2" xfId="10101"/>
    <cellStyle name="Comma 4 4 2 7" xfId="10102"/>
    <cellStyle name="Comma 4 4 3" xfId="10103"/>
    <cellStyle name="Comma 4 4 3 2" xfId="10104"/>
    <cellStyle name="Comma 4 4 3 2 2" xfId="10105"/>
    <cellStyle name="Comma 4 4 3 3" xfId="10106"/>
    <cellStyle name="Comma 4 4 4" xfId="10107"/>
    <cellStyle name="Comma 4 4 4 2" xfId="10108"/>
    <cellStyle name="Comma 4 4 5" xfId="10109"/>
    <cellStyle name="Comma 4 4 5 2" xfId="10110"/>
    <cellStyle name="Comma 4 4 6" xfId="10111"/>
    <cellStyle name="Comma 4 4 6 2" xfId="10112"/>
    <cellStyle name="Comma 4 4 7" xfId="10113"/>
    <cellStyle name="Comma 4 4 7 2" xfId="10114"/>
    <cellStyle name="Comma 4 4 8" xfId="10115"/>
    <cellStyle name="Comma 4 5" xfId="1735"/>
    <cellStyle name="Comma 4 5 2" xfId="10116"/>
    <cellStyle name="Comma 4 5 2 2" xfId="10117"/>
    <cellStyle name="Comma 4 5 2 2 2" xfId="10118"/>
    <cellStyle name="Comma 4 5 2 3" xfId="10119"/>
    <cellStyle name="Comma 4 5 3" xfId="10120"/>
    <cellStyle name="Comma 4 5 3 2" xfId="10121"/>
    <cellStyle name="Comma 4 5 4" xfId="10122"/>
    <cellStyle name="Comma 4 5 4 2" xfId="10123"/>
    <cellStyle name="Comma 4 5 5" xfId="10124"/>
    <cellStyle name="Comma 4 5 5 2" xfId="10125"/>
    <cellStyle name="Comma 4 5 6" xfId="10126"/>
    <cellStyle name="Comma 4 5 6 2" xfId="10127"/>
    <cellStyle name="Comma 4 5 7" xfId="10128"/>
    <cellStyle name="Comma 4 6" xfId="1736"/>
    <cellStyle name="Comma 4 6 2" xfId="10129"/>
    <cellStyle name="Comma 4 6 2 2" xfId="10130"/>
    <cellStyle name="Comma 4 6 2 2 2" xfId="10131"/>
    <cellStyle name="Comma 4 6 2 3" xfId="10132"/>
    <cellStyle name="Comma 4 6 3" xfId="10133"/>
    <cellStyle name="Comma 4 6 3 2" xfId="10134"/>
    <cellStyle name="Comma 4 6 4" xfId="10135"/>
    <cellStyle name="Comma 4 6 4 2" xfId="10136"/>
    <cellStyle name="Comma 4 6 5" xfId="10137"/>
    <cellStyle name="Comma 4 6 5 2" xfId="10138"/>
    <cellStyle name="Comma 4 6 6" xfId="10139"/>
    <cellStyle name="Comma 4 6 6 2" xfId="10140"/>
    <cellStyle name="Comma 4 6 7" xfId="10141"/>
    <cellStyle name="Comma 4 7" xfId="1737"/>
    <cellStyle name="Comma 4 7 2" xfId="10142"/>
    <cellStyle name="Comma 4 7 2 2" xfId="10143"/>
    <cellStyle name="Comma 4 7 2 2 2" xfId="10144"/>
    <cellStyle name="Comma 4 7 2 3" xfId="10145"/>
    <cellStyle name="Comma 4 7 3" xfId="10146"/>
    <cellStyle name="Comma 4 7 3 2" xfId="10147"/>
    <cellStyle name="Comma 4 7 4" xfId="10148"/>
    <cellStyle name="Comma 4 7 4 2" xfId="10149"/>
    <cellStyle name="Comma 4 7 5" xfId="10150"/>
    <cellStyle name="Comma 4 7 5 2" xfId="10151"/>
    <cellStyle name="Comma 4 7 6" xfId="10152"/>
    <cellStyle name="Comma 4 7 6 2" xfId="10153"/>
    <cellStyle name="Comma 4 7 7" xfId="10154"/>
    <cellStyle name="Comma 4 8" xfId="10155"/>
    <cellStyle name="Comma 4 8 2" xfId="10156"/>
    <cellStyle name="Comma 4 8 2 2" xfId="10157"/>
    <cellStyle name="Comma 4 8 3" xfId="10158"/>
    <cellStyle name="Comma 4 9" xfId="10159"/>
    <cellStyle name="Comma 4 9 2" xfId="10160"/>
    <cellStyle name="Comma 5" xfId="559"/>
    <cellStyle name="Currency 2" xfId="560"/>
    <cellStyle name="Currency 2 2" xfId="561"/>
    <cellStyle name="Currency 2 2 2" xfId="562"/>
    <cellStyle name="Currency 2 2 2 2" xfId="563"/>
    <cellStyle name="Currency 2 2 3" xfId="564"/>
    <cellStyle name="Currency 2 2 4" xfId="565"/>
    <cellStyle name="Currency 2 3" xfId="566"/>
    <cellStyle name="Currency 2 3 2" xfId="567"/>
    <cellStyle name="Currency 2 4" xfId="568"/>
    <cellStyle name="Currency 2 5" xfId="569"/>
    <cellStyle name="Currency 2 6" xfId="570"/>
    <cellStyle name="Currency 3" xfId="571"/>
    <cellStyle name="Explanatory Text 2" xfId="572"/>
    <cellStyle name="Explanatory Text 2 2" xfId="573"/>
    <cellStyle name="Explanatory Text 2 2 2" xfId="574"/>
    <cellStyle name="Explanatory Text 2 2 2 2" xfId="575"/>
    <cellStyle name="Explanatory Text 2 2 3" xfId="576"/>
    <cellStyle name="Explanatory Text 2 2 4" xfId="577"/>
    <cellStyle name="Explanatory Text 2 3" xfId="578"/>
    <cellStyle name="Explanatory Text 2 4" xfId="1305"/>
    <cellStyle name="Explanatory Text 3" xfId="1306"/>
    <cellStyle name="Good 2" xfId="579"/>
    <cellStyle name="Good 2 2" xfId="580"/>
    <cellStyle name="Good 2 2 2" xfId="581"/>
    <cellStyle name="Good 2 2 2 2" xfId="582"/>
    <cellStyle name="Good 2 2 3" xfId="583"/>
    <cellStyle name="Good 2 2 4" xfId="584"/>
    <cellStyle name="Good 2 2 5" xfId="585"/>
    <cellStyle name="Good 2 2 6" xfId="10161"/>
    <cellStyle name="Good 2 3" xfId="586"/>
    <cellStyle name="Good 2 4" xfId="1307"/>
    <cellStyle name="Good 3" xfId="1308"/>
    <cellStyle name="Heading 1 2" xfId="587"/>
    <cellStyle name="Heading 1 2 2" xfId="588"/>
    <cellStyle name="Heading 1 2 2 2" xfId="589"/>
    <cellStyle name="Heading 1 2 2 2 2" xfId="590"/>
    <cellStyle name="Heading 1 2 2 3" xfId="591"/>
    <cellStyle name="Heading 1 2 2 4" xfId="592"/>
    <cellStyle name="Heading 1 2 3" xfId="593"/>
    <cellStyle name="Heading 1 2 4" xfId="1309"/>
    <cellStyle name="Heading 1 3" xfId="1310"/>
    <cellStyle name="Heading 2 2" xfId="594"/>
    <cellStyle name="Heading 2 2 2" xfId="595"/>
    <cellStyle name="Heading 2 2 2 2" xfId="596"/>
    <cellStyle name="Heading 2 2 2 2 2" xfId="597"/>
    <cellStyle name="Heading 2 2 2 3" xfId="598"/>
    <cellStyle name="Heading 2 2 2 4" xfId="599"/>
    <cellStyle name="Heading 2 2 3" xfId="600"/>
    <cellStyle name="Heading 2 2 4" xfId="1311"/>
    <cellStyle name="Heading 2 3" xfId="1312"/>
    <cellStyle name="Heading 3 2" xfId="601"/>
    <cellStyle name="Heading 3 2 2" xfId="602"/>
    <cellStyle name="Heading 3 2 2 2" xfId="603"/>
    <cellStyle name="Heading 3 2 2 2 2" xfId="604"/>
    <cellStyle name="Heading 3 2 2 3" xfId="605"/>
    <cellStyle name="Heading 3 2 2 4" xfId="606"/>
    <cellStyle name="Heading 3 2 3" xfId="607"/>
    <cellStyle name="Heading 3 2 4" xfId="1313"/>
    <cellStyle name="Heading 3 3" xfId="1314"/>
    <cellStyle name="Heading 4 2" xfId="608"/>
    <cellStyle name="Heading 4 2 2" xfId="609"/>
    <cellStyle name="Heading 4 2 2 2" xfId="610"/>
    <cellStyle name="Heading 4 2 2 2 2" xfId="611"/>
    <cellStyle name="Heading 4 2 2 3" xfId="612"/>
    <cellStyle name="Heading 4 2 2 4" xfId="613"/>
    <cellStyle name="Heading 4 2 3" xfId="614"/>
    <cellStyle name="Heading 4 2 4" xfId="1315"/>
    <cellStyle name="Heading 4 3" xfId="1316"/>
    <cellStyle name="Hyperlink 2" xfId="615"/>
    <cellStyle name="Hyperlink 3" xfId="616"/>
    <cellStyle name="Input 2" xfId="617"/>
    <cellStyle name="Input 2 2" xfId="618"/>
    <cellStyle name="Input 2 2 2" xfId="619"/>
    <cellStyle name="Input 2 2 2 2" xfId="620"/>
    <cellStyle name="Input 2 2 3" xfId="621"/>
    <cellStyle name="Input 2 2 4" xfId="622"/>
    <cellStyle name="Input 2 2 5" xfId="623"/>
    <cellStyle name="Input 2 2 6" xfId="10162"/>
    <cellStyle name="Input 2 3" xfId="624"/>
    <cellStyle name="Input 2 4" xfId="1317"/>
    <cellStyle name="Input 3" xfId="625"/>
    <cellStyle name="Input 3 2" xfId="1319"/>
    <cellStyle name="Input 3 3" xfId="1318"/>
    <cellStyle name="Input 4" xfId="626"/>
    <cellStyle name="Input 5" xfId="627"/>
    <cellStyle name="Linked Cell 2" xfId="628"/>
    <cellStyle name="Linked Cell 2 2" xfId="629"/>
    <cellStyle name="Linked Cell 2 2 2" xfId="630"/>
    <cellStyle name="Linked Cell 2 2 2 2" xfId="631"/>
    <cellStyle name="Linked Cell 2 2 3" xfId="632"/>
    <cellStyle name="Linked Cell 2 2 4" xfId="633"/>
    <cellStyle name="Linked Cell 2 3" xfId="634"/>
    <cellStyle name="Linked Cell 2 4" xfId="1320"/>
    <cellStyle name="Linked Cell 3" xfId="1321"/>
    <cellStyle name="Neutral 2" xfId="635"/>
    <cellStyle name="Neutral 2 2" xfId="636"/>
    <cellStyle name="Neutral 2 2 2" xfId="637"/>
    <cellStyle name="Neutral 2 2 2 2" xfId="638"/>
    <cellStyle name="Neutral 2 2 3" xfId="639"/>
    <cellStyle name="Neutral 2 2 4" xfId="640"/>
    <cellStyle name="Neutral 2 2 5" xfId="641"/>
    <cellStyle name="Neutral 2 2 6" xfId="10163"/>
    <cellStyle name="Neutral 2 3" xfId="642"/>
    <cellStyle name="Neutral 2 4" xfId="1322"/>
    <cellStyle name="Neutral 3" xfId="643"/>
    <cellStyle name="Neutral 4" xfId="1323"/>
    <cellStyle name="Normal" xfId="0" builtinId="0"/>
    <cellStyle name="Normal 10" xfId="3"/>
    <cellStyle name="Normal 10 10" xfId="10164"/>
    <cellStyle name="Normal 10 10 2" xfId="10165"/>
    <cellStyle name="Normal 10 10 2 2" xfId="10166"/>
    <cellStyle name="Normal 10 10 3" xfId="10167"/>
    <cellStyle name="Normal 10 11" xfId="10168"/>
    <cellStyle name="Normal 10 11 2" xfId="10169"/>
    <cellStyle name="Normal 10 11 2 2" xfId="10170"/>
    <cellStyle name="Normal 10 11 3" xfId="10171"/>
    <cellStyle name="Normal 10 12" xfId="10172"/>
    <cellStyle name="Normal 10 12 2" xfId="10173"/>
    <cellStyle name="Normal 10 13" xfId="10174"/>
    <cellStyle name="Normal 10 13 2" xfId="10175"/>
    <cellStyle name="Normal 10 14" xfId="10176"/>
    <cellStyle name="Normal 10 14 2" xfId="10177"/>
    <cellStyle name="Normal 10 15" xfId="10178"/>
    <cellStyle name="Normal 10 15 2" xfId="10179"/>
    <cellStyle name="Normal 10 2" xfId="644"/>
    <cellStyle name="Normal 10 2 10" xfId="10180"/>
    <cellStyle name="Normal 10 2 10 2" xfId="10181"/>
    <cellStyle name="Normal 10 2 2" xfId="645"/>
    <cellStyle name="Normal 10 2 2 2" xfId="10182"/>
    <cellStyle name="Normal 10 2 2 2 2" xfId="10183"/>
    <cellStyle name="Normal 10 2 2 2 3" xfId="10184"/>
    <cellStyle name="Normal 10 2 2 3" xfId="10185"/>
    <cellStyle name="Normal 10 2 2 3 2" xfId="10186"/>
    <cellStyle name="Normal 10 2 2 4" xfId="10187"/>
    <cellStyle name="Normal 10 2 2 4 2" xfId="10188"/>
    <cellStyle name="Normal 10 2 2 5" xfId="10189"/>
    <cellStyle name="Normal 10 2 2 5 2" xfId="10190"/>
    <cellStyle name="Normal 10 2 3" xfId="10191"/>
    <cellStyle name="Normal 10 2 3 2" xfId="10192"/>
    <cellStyle name="Normal 10 2 3 2 2" xfId="10193"/>
    <cellStyle name="Normal 10 2 3 2 2 2" xfId="10194"/>
    <cellStyle name="Normal 10 2 3 2 3" xfId="10195"/>
    <cellStyle name="Normal 10 2 3 2 3 2" xfId="10196"/>
    <cellStyle name="Normal 10 2 3 2 4" xfId="10197"/>
    <cellStyle name="Normal 10 2 3 2 4 2" xfId="10198"/>
    <cellStyle name="Normal 10 2 3 2 5" xfId="10199"/>
    <cellStyle name="Normal 10 2 3 3" xfId="10200"/>
    <cellStyle name="Normal 10 2 3 3 2" xfId="10201"/>
    <cellStyle name="Normal 10 2 3 3 2 2" xfId="10202"/>
    <cellStyle name="Normal 10 2 3 3 3" xfId="10203"/>
    <cellStyle name="Normal 10 2 3 4" xfId="10204"/>
    <cellStyle name="Normal 10 2 3 4 2" xfId="10205"/>
    <cellStyle name="Normal 10 2 3 5" xfId="10206"/>
    <cellStyle name="Normal 10 2 3 5 2" xfId="10207"/>
    <cellStyle name="Normal 10 2 3 6" xfId="10208"/>
    <cellStyle name="Normal 10 2 3 6 2" xfId="10209"/>
    <cellStyle name="Normal 10 2 3 7" xfId="10210"/>
    <cellStyle name="Normal 10 2 4" xfId="10211"/>
    <cellStyle name="Normal 10 2 4 2" xfId="10212"/>
    <cellStyle name="Normal 10 2 4 2 2" xfId="10213"/>
    <cellStyle name="Normal 10 2 4 2 2 2" xfId="10214"/>
    <cellStyle name="Normal 10 2 4 2 3" xfId="10215"/>
    <cellStyle name="Normal 10 2 4 3" xfId="10216"/>
    <cellStyle name="Normal 10 2 4 3 2" xfId="10217"/>
    <cellStyle name="Normal 10 2 4 4" xfId="10218"/>
    <cellStyle name="Normal 10 2 4 4 2" xfId="10219"/>
    <cellStyle name="Normal 10 2 4 5" xfId="10220"/>
    <cellStyle name="Normal 10 2 4 5 2" xfId="10221"/>
    <cellStyle name="Normal 10 2 4 6" xfId="10222"/>
    <cellStyle name="Normal 10 2 5" xfId="10223"/>
    <cellStyle name="Normal 10 2 5 2" xfId="10224"/>
    <cellStyle name="Normal 10 2 5 2 2" xfId="10225"/>
    <cellStyle name="Normal 10 2 5 3" xfId="10226"/>
    <cellStyle name="Normal 10 2 6" xfId="10227"/>
    <cellStyle name="Normal 10 2 6 2" xfId="10228"/>
    <cellStyle name="Normal 10 2 6 2 2" xfId="10229"/>
    <cellStyle name="Normal 10 2 6 3" xfId="10230"/>
    <cellStyle name="Normal 10 2 7" xfId="10231"/>
    <cellStyle name="Normal 10 2 7 2" xfId="10232"/>
    <cellStyle name="Normal 10 2 8" xfId="10233"/>
    <cellStyle name="Normal 10 2 8 2" xfId="10234"/>
    <cellStyle name="Normal 10 2 9" xfId="10235"/>
    <cellStyle name="Normal 10 2 9 2" xfId="10236"/>
    <cellStyle name="Normal 10 3" xfId="646"/>
    <cellStyle name="Normal 10 3 2" xfId="647"/>
    <cellStyle name="Normal 10 3 2 2" xfId="10237"/>
    <cellStyle name="Normal 10 3 2 2 2" xfId="10238"/>
    <cellStyle name="Normal 10 3 2 2 2 2" xfId="10239"/>
    <cellStyle name="Normal 10 3 2 2 3" xfId="10240"/>
    <cellStyle name="Normal 10 3 2 3" xfId="10241"/>
    <cellStyle name="Normal 10 3 2 3 2" xfId="10242"/>
    <cellStyle name="Normal 10 3 2 4" xfId="10243"/>
    <cellStyle name="Normal 10 3 2 4 2" xfId="10244"/>
    <cellStyle name="Normal 10 3 2 5" xfId="10245"/>
    <cellStyle name="Normal 10 3 2 5 2" xfId="10246"/>
    <cellStyle name="Normal 10 3 2 6" xfId="10247"/>
    <cellStyle name="Normal 10 3 2 6 2" xfId="10248"/>
    <cellStyle name="Normal 10 4" xfId="648"/>
    <cellStyle name="Normal 10 4 2" xfId="10249"/>
    <cellStyle name="Normal 10 4 2 2" xfId="10250"/>
    <cellStyle name="Normal 10 4 2 2 2" xfId="10251"/>
    <cellStyle name="Normal 10 4 2 2 2 2" xfId="10252"/>
    <cellStyle name="Normal 10 4 2 2 3" xfId="10253"/>
    <cellStyle name="Normal 10 4 2 3" xfId="10254"/>
    <cellStyle name="Normal 10 4 2 3 2" xfId="10255"/>
    <cellStyle name="Normal 10 4 2 4" xfId="10256"/>
    <cellStyle name="Normal 10 4 2 4 2" xfId="10257"/>
    <cellStyle name="Normal 10 4 2 5" xfId="10258"/>
    <cellStyle name="Normal 10 4 2 5 2" xfId="10259"/>
    <cellStyle name="Normal 10 4 2 6" xfId="10260"/>
    <cellStyle name="Normal 10 5" xfId="649"/>
    <cellStyle name="Normal 10 6" xfId="1738"/>
    <cellStyle name="Normal 10 7" xfId="10261"/>
    <cellStyle name="Normal 10 7 2" xfId="10262"/>
    <cellStyle name="Normal 10 7 2 2" xfId="10263"/>
    <cellStyle name="Normal 10 7 2 2 2" xfId="10264"/>
    <cellStyle name="Normal 10 7 2 3" xfId="10265"/>
    <cellStyle name="Normal 10 7 3" xfId="10266"/>
    <cellStyle name="Normal 10 7 3 2" xfId="10267"/>
    <cellStyle name="Normal 10 7 4" xfId="10268"/>
    <cellStyle name="Normal 10 7 4 2" xfId="10269"/>
    <cellStyle name="Normal 10 7 5" xfId="10270"/>
    <cellStyle name="Normal 10 7 5 2" xfId="10271"/>
    <cellStyle name="Normal 10 7 6" xfId="10272"/>
    <cellStyle name="Normal 10 8" xfId="10273"/>
    <cellStyle name="Normal 10 8 2" xfId="10274"/>
    <cellStyle name="Normal 10 8 2 2" xfId="10275"/>
    <cellStyle name="Normal 10 8 2 2 2" xfId="10276"/>
    <cellStyle name="Normal 10 8 2 3" xfId="10277"/>
    <cellStyle name="Normal 10 8 3" xfId="10278"/>
    <cellStyle name="Normal 10 8 3 2" xfId="10279"/>
    <cellStyle name="Normal 10 8 4" xfId="10280"/>
    <cellStyle name="Normal 10 8 4 2" xfId="10281"/>
    <cellStyle name="Normal 10 8 5" xfId="10282"/>
    <cellStyle name="Normal 10 8 5 2" xfId="10283"/>
    <cellStyle name="Normal 10 8 6" xfId="10284"/>
    <cellStyle name="Normal 10 9" xfId="10285"/>
    <cellStyle name="Normal 10 9 2" xfId="10286"/>
    <cellStyle name="Normal 10 9 2 2" xfId="10287"/>
    <cellStyle name="Normal 10 9 3" xfId="10288"/>
    <cellStyle name="Normal 11" xfId="650"/>
    <cellStyle name="Normal 11 2" xfId="651"/>
    <cellStyle name="Normal 11 2 2" xfId="652"/>
    <cellStyle name="Normal 11 2 2 2" xfId="653"/>
    <cellStyle name="Normal 11 2 3" xfId="654"/>
    <cellStyle name="Normal 11 2 3 2" xfId="655"/>
    <cellStyle name="Normal 11 2 3 3" xfId="656"/>
    <cellStyle name="Normal 11 2 3 4" xfId="657"/>
    <cellStyle name="Normal 11 2 3 5" xfId="658"/>
    <cellStyle name="Normal 11 2 4" xfId="5"/>
    <cellStyle name="Normal 11 2 4 2" xfId="659"/>
    <cellStyle name="Normal 11 2 4 3" xfId="1324"/>
    <cellStyle name="Normal 11 2 5" xfId="660"/>
    <cellStyle name="Normal 11 2 5 2" xfId="1326"/>
    <cellStyle name="Normal 11 2 5 3" xfId="1325"/>
    <cellStyle name="Normal 11 2 6" xfId="661"/>
    <cellStyle name="Normal 11 3" xfId="662"/>
    <cellStyle name="Normal 11 3 2" xfId="1327"/>
    <cellStyle name="Normal 11 3 3" xfId="1328"/>
    <cellStyle name="Normal 11 4" xfId="663"/>
    <cellStyle name="Normal 11 5" xfId="664"/>
    <cellStyle name="Normal 11 5 2" xfId="665"/>
    <cellStyle name="Normal 11 6" xfId="666"/>
    <cellStyle name="Normal 11 6 2" xfId="667"/>
    <cellStyle name="Normal 11 6 3" xfId="668"/>
    <cellStyle name="Normal 11 6 4" xfId="669"/>
    <cellStyle name="Normal 11 6 4 2" xfId="670"/>
    <cellStyle name="Normal 11 7" xfId="671"/>
    <cellStyle name="Normal 11 8" xfId="672"/>
    <cellStyle name="Normal 11 8 2" xfId="673"/>
    <cellStyle name="Normal 11 9" xfId="674"/>
    <cellStyle name="Normal 12" xfId="675"/>
    <cellStyle name="Normal 12 2" xfId="676"/>
    <cellStyle name="Normal 12 2 2" xfId="677"/>
    <cellStyle name="Normal 12 3" xfId="678"/>
    <cellStyle name="Normal 12 3 2" xfId="679"/>
    <cellStyle name="Normal 12 3 3" xfId="680"/>
    <cellStyle name="Normal 12 3 4" xfId="681"/>
    <cellStyle name="Normal 12 4" xfId="682"/>
    <cellStyle name="Normal 12 5" xfId="683"/>
    <cellStyle name="Normal 12 6" xfId="684"/>
    <cellStyle name="Normal 12 6 2" xfId="10289"/>
    <cellStyle name="Normal 13" xfId="685"/>
    <cellStyle name="Normal 13 2" xfId="686"/>
    <cellStyle name="Normal 13 2 2" xfId="687"/>
    <cellStyle name="Normal 13 3" xfId="688"/>
    <cellStyle name="Normal 14" xfId="689"/>
    <cellStyle name="Normal 14 2" xfId="690"/>
    <cellStyle name="Normal 14 2 2" xfId="691"/>
    <cellStyle name="Normal 14 3" xfId="692"/>
    <cellStyle name="Normal 14 3 2" xfId="1329"/>
    <cellStyle name="Normal 14 4" xfId="693"/>
    <cellStyle name="Normal 14 5" xfId="694"/>
    <cellStyle name="Normal 14 5 2" xfId="695"/>
    <cellStyle name="Normal 14 6" xfId="696"/>
    <cellStyle name="Normal 14 7" xfId="697"/>
    <cellStyle name="Normal 14 8" xfId="1739"/>
    <cellStyle name="Normal 14 8 2" xfId="1968"/>
    <cellStyle name="Normal 15" xfId="698"/>
    <cellStyle name="Normal 15 2" xfId="699"/>
    <cellStyle name="Normal 15 2 2" xfId="700"/>
    <cellStyle name="Normal 15 3" xfId="701"/>
    <cellStyle name="Normal 15 4" xfId="702"/>
    <cellStyle name="Normal 15 4 2" xfId="703"/>
    <cellStyle name="Normal 15 4 2 2" xfId="704"/>
    <cellStyle name="Normal 15 4 2 2 2" xfId="1969"/>
    <cellStyle name="Normal 15 4 2 3" xfId="1970"/>
    <cellStyle name="Normal 15 4 3" xfId="705"/>
    <cellStyle name="Normal 15 4 3 2" xfId="1971"/>
    <cellStyle name="Normal 15 4 4" xfId="1972"/>
    <cellStyle name="Normal 15 5" xfId="706"/>
    <cellStyle name="Normal 15 6" xfId="707"/>
    <cellStyle name="Normal 15 7" xfId="708"/>
    <cellStyle name="Normal 15 8" xfId="1740"/>
    <cellStyle name="Normal 16" xfId="2"/>
    <cellStyle name="Normal 16 2" xfId="709"/>
    <cellStyle name="Normal 16 2 2" xfId="710"/>
    <cellStyle name="Normal 16 3" xfId="711"/>
    <cellStyle name="Normal 16 4" xfId="712"/>
    <cellStyle name="Normal 17" xfId="713"/>
    <cellStyle name="Normal 17 2" xfId="714"/>
    <cellStyle name="Normal 17 2 2" xfId="715"/>
    <cellStyle name="Normal 17 2 2 2" xfId="716"/>
    <cellStyle name="Normal 17 2 2 2 2" xfId="1973"/>
    <cellStyle name="Normal 17 2 2 3" xfId="1974"/>
    <cellStyle name="Normal 17 2 3" xfId="717"/>
    <cellStyle name="Normal 17 2 3 2" xfId="1975"/>
    <cellStyle name="Normal 17 2 4" xfId="1976"/>
    <cellStyle name="Normal 17 3" xfId="718"/>
    <cellStyle name="Normal 17 3 2" xfId="719"/>
    <cellStyle name="Normal 17 3 2 2" xfId="1977"/>
    <cellStyle name="Normal 17 3 3" xfId="1978"/>
    <cellStyle name="Normal 17 4" xfId="720"/>
    <cellStyle name="Normal 17 4 2" xfId="1979"/>
    <cellStyle name="Normal 17 5" xfId="1980"/>
    <cellStyle name="Normal 18" xfId="721"/>
    <cellStyle name="Normal 18 2" xfId="722"/>
    <cellStyle name="Normal 19" xfId="723"/>
    <cellStyle name="Normal 19 2" xfId="724"/>
    <cellStyle name="Normal 2" xfId="1"/>
    <cellStyle name="Normal 2 10" xfId="6"/>
    <cellStyle name="Normal 2 10 2" xfId="10290"/>
    <cellStyle name="Normal 2 11" xfId="725"/>
    <cellStyle name="Normal 2 11 2" xfId="10291"/>
    <cellStyle name="Normal 2 2" xfId="8"/>
    <cellStyle name="Normal 2 2 2" xfId="726"/>
    <cellStyle name="Normal 2 2 3" xfId="727"/>
    <cellStyle name="Normal 2 2 4" xfId="728"/>
    <cellStyle name="Normal 2 2 4 10" xfId="10292"/>
    <cellStyle name="Normal 2 2 4 10 2" xfId="10293"/>
    <cellStyle name="Normal 2 2 4 11" xfId="10294"/>
    <cellStyle name="Normal 2 2 4 11 2" xfId="10295"/>
    <cellStyle name="Normal 2 2 4 12" xfId="10296"/>
    <cellStyle name="Normal 2 2 4 12 2" xfId="10297"/>
    <cellStyle name="Normal 2 2 4 13" xfId="10298"/>
    <cellStyle name="Normal 2 2 4 13 2" xfId="10299"/>
    <cellStyle name="Normal 2 2 4 14" xfId="10300"/>
    <cellStyle name="Normal 2 2 4 2" xfId="4"/>
    <cellStyle name="Normal 2 2 4 2 10" xfId="10301"/>
    <cellStyle name="Normal 2 2 4 2 10 2" xfId="10302"/>
    <cellStyle name="Normal 2 2 4 2 11" xfId="10303"/>
    <cellStyle name="Normal 2 2 4 2 11 2" xfId="10304"/>
    <cellStyle name="Normal 2 2 4 2 12" xfId="10305"/>
    <cellStyle name="Normal 2 2 4 2 12 2" xfId="10306"/>
    <cellStyle name="Normal 2 2 4 2 13" xfId="10307"/>
    <cellStyle name="Normal 2 2 4 2 13 2" xfId="10308"/>
    <cellStyle name="Normal 2 2 4 2 14" xfId="10309"/>
    <cellStyle name="Normal 2 2 4 2 2" xfId="729"/>
    <cellStyle name="Normal 2 2 4 2 2 2" xfId="730"/>
    <cellStyle name="Normal 2 2 4 2 2 3" xfId="10310"/>
    <cellStyle name="Normal 2 2 4 2 3" xfId="731"/>
    <cellStyle name="Normal 2 2 4 2 3 2" xfId="1741"/>
    <cellStyle name="Normal 2 2 4 2 3 2 2" xfId="10311"/>
    <cellStyle name="Normal 2 2 4 2 3 2 2 2" xfId="10312"/>
    <cellStyle name="Normal 2 2 4 2 3 2 2 2 2" xfId="10313"/>
    <cellStyle name="Normal 2 2 4 2 3 2 2 3" xfId="10314"/>
    <cellStyle name="Normal 2 2 4 2 3 2 3" xfId="10315"/>
    <cellStyle name="Normal 2 2 4 2 3 2 3 2" xfId="10316"/>
    <cellStyle name="Normal 2 2 4 2 3 2 4" xfId="10317"/>
    <cellStyle name="Normal 2 2 4 2 3 2 4 2" xfId="10318"/>
    <cellStyle name="Normal 2 2 4 2 3 2 5" xfId="10319"/>
    <cellStyle name="Normal 2 2 4 2 3 2 5 2" xfId="10320"/>
    <cellStyle name="Normal 2 2 4 2 3 2 6" xfId="10321"/>
    <cellStyle name="Normal 2 2 4 2 3 2 6 2" xfId="10322"/>
    <cellStyle name="Normal 2 2 4 2 3 2 7" xfId="10323"/>
    <cellStyle name="Normal 2 2 4 2 3 3" xfId="10324"/>
    <cellStyle name="Normal 2 2 4 2 3 3 2" xfId="10325"/>
    <cellStyle name="Normal 2 2 4 2 3 3 2 2" xfId="10326"/>
    <cellStyle name="Normal 2 2 4 2 3 3 3" xfId="10327"/>
    <cellStyle name="Normal 2 2 4 2 3 4" xfId="10328"/>
    <cellStyle name="Normal 2 2 4 2 3 4 2" xfId="10329"/>
    <cellStyle name="Normal 2 2 4 2 3 5" xfId="10330"/>
    <cellStyle name="Normal 2 2 4 2 3 5 2" xfId="10331"/>
    <cellStyle name="Normal 2 2 4 2 3 6" xfId="10332"/>
    <cellStyle name="Normal 2 2 4 2 3 6 2" xfId="10333"/>
    <cellStyle name="Normal 2 2 4 2 3 7" xfId="10334"/>
    <cellStyle name="Normal 2 2 4 2 3 7 2" xfId="10335"/>
    <cellStyle name="Normal 2 2 4 2 3 8" xfId="10336"/>
    <cellStyle name="Normal 2 2 4 2 4" xfId="732"/>
    <cellStyle name="Normal 2 2 4 2 4 2" xfId="1742"/>
    <cellStyle name="Normal 2 2 4 2 4 2 2" xfId="10337"/>
    <cellStyle name="Normal 2 2 4 2 4 2 2 2" xfId="10338"/>
    <cellStyle name="Normal 2 2 4 2 4 2 2 2 2" xfId="10339"/>
    <cellStyle name="Normal 2 2 4 2 4 2 2 3" xfId="10340"/>
    <cellStyle name="Normal 2 2 4 2 4 2 3" xfId="10341"/>
    <cellStyle name="Normal 2 2 4 2 4 2 3 2" xfId="10342"/>
    <cellStyle name="Normal 2 2 4 2 4 2 4" xfId="10343"/>
    <cellStyle name="Normal 2 2 4 2 4 2 4 2" xfId="10344"/>
    <cellStyle name="Normal 2 2 4 2 4 2 5" xfId="10345"/>
    <cellStyle name="Normal 2 2 4 2 4 2 5 2" xfId="10346"/>
    <cellStyle name="Normal 2 2 4 2 4 2 6" xfId="10347"/>
    <cellStyle name="Normal 2 2 4 2 4 2 6 2" xfId="10348"/>
    <cellStyle name="Normal 2 2 4 2 4 2 7" xfId="10349"/>
    <cellStyle name="Normal 2 2 4 2 4 3" xfId="10350"/>
    <cellStyle name="Normal 2 2 4 2 4 3 2" xfId="10351"/>
    <cellStyle name="Normal 2 2 4 2 4 3 2 2" xfId="10352"/>
    <cellStyle name="Normal 2 2 4 2 4 3 3" xfId="10353"/>
    <cellStyle name="Normal 2 2 4 2 4 4" xfId="10354"/>
    <cellStyle name="Normal 2 2 4 2 4 4 2" xfId="10355"/>
    <cellStyle name="Normal 2 2 4 2 4 5" xfId="10356"/>
    <cellStyle name="Normal 2 2 4 2 4 5 2" xfId="10357"/>
    <cellStyle name="Normal 2 2 4 2 4 6" xfId="10358"/>
    <cellStyle name="Normal 2 2 4 2 4 6 2" xfId="10359"/>
    <cellStyle name="Normal 2 2 4 2 4 7" xfId="10360"/>
    <cellStyle name="Normal 2 2 4 2 4 7 2" xfId="10361"/>
    <cellStyle name="Normal 2 2 4 2 4 8" xfId="10362"/>
    <cellStyle name="Normal 2 2 4 2 5" xfId="1360"/>
    <cellStyle name="Normal 2 2 4 2 5 2" xfId="1743"/>
    <cellStyle name="Normal 2 2 4 2 5 2 2" xfId="10363"/>
    <cellStyle name="Normal 2 2 4 2 5 2 2 2" xfId="10364"/>
    <cellStyle name="Normal 2 2 4 2 5 2 2 2 2" xfId="10365"/>
    <cellStyle name="Normal 2 2 4 2 5 2 2 3" xfId="10366"/>
    <cellStyle name="Normal 2 2 4 2 5 2 3" xfId="10367"/>
    <cellStyle name="Normal 2 2 4 2 5 2 3 2" xfId="10368"/>
    <cellStyle name="Normal 2 2 4 2 5 2 4" xfId="10369"/>
    <cellStyle name="Normal 2 2 4 2 5 2 4 2" xfId="10370"/>
    <cellStyle name="Normal 2 2 4 2 5 2 5" xfId="10371"/>
    <cellStyle name="Normal 2 2 4 2 5 2 5 2" xfId="10372"/>
    <cellStyle name="Normal 2 2 4 2 5 2 6" xfId="10373"/>
    <cellStyle name="Normal 2 2 4 2 5 2 6 2" xfId="10374"/>
    <cellStyle name="Normal 2 2 4 2 5 2 7" xfId="10375"/>
    <cellStyle name="Normal 2 2 4 2 5 3" xfId="10376"/>
    <cellStyle name="Normal 2 2 4 2 5 3 2" xfId="10377"/>
    <cellStyle name="Normal 2 2 4 2 5 3 2 2" xfId="2096"/>
    <cellStyle name="Normal 2 2 4 2 5 3 3" xfId="10378"/>
    <cellStyle name="Normal 2 2 4 2 5 3 3 2" xfId="10379"/>
    <cellStyle name="Normal 2 2 4 2 5 3 4" xfId="2094"/>
    <cellStyle name="Normal 2 2 4 2 5 4" xfId="10380"/>
    <cellStyle name="Normal 2 2 4 2 5 4 2" xfId="10381"/>
    <cellStyle name="Normal 2 2 4 2 5 5" xfId="10382"/>
    <cellStyle name="Normal 2 2 4 2 5 5 2" xfId="10383"/>
    <cellStyle name="Normal 2 2 4 2 5 6" xfId="10384"/>
    <cellStyle name="Normal 2 2 4 2 5 6 2" xfId="10385"/>
    <cellStyle name="Normal 2 2 4 2 5 7" xfId="10386"/>
    <cellStyle name="Normal 2 2 4 2 5 7 2" xfId="10387"/>
    <cellStyle name="Normal 2 2 4 2 5 8" xfId="2095"/>
    <cellStyle name="Normal 2 2 4 2 6" xfId="1744"/>
    <cellStyle name="Normal 2 2 4 2 6 2" xfId="10388"/>
    <cellStyle name="Normal 2 2 4 2 6 2 2" xfId="10389"/>
    <cellStyle name="Normal 2 2 4 2 6 2 2 2" xfId="10390"/>
    <cellStyle name="Normal 2 2 4 2 6 2 3" xfId="10391"/>
    <cellStyle name="Normal 2 2 4 2 6 3" xfId="10392"/>
    <cellStyle name="Normal 2 2 4 2 6 3 2" xfId="10393"/>
    <cellStyle name="Normal 2 2 4 2 6 4" xfId="10394"/>
    <cellStyle name="Normal 2 2 4 2 6 4 2" xfId="10395"/>
    <cellStyle name="Normal 2 2 4 2 6 5" xfId="10396"/>
    <cellStyle name="Normal 2 2 4 2 6 5 2" xfId="10397"/>
    <cellStyle name="Normal 2 2 4 2 6 6" xfId="10398"/>
    <cellStyle name="Normal 2 2 4 2 6 6 2" xfId="10399"/>
    <cellStyle name="Normal 2 2 4 2 6 7" xfId="10400"/>
    <cellStyle name="Normal 2 2 4 2 7" xfId="1745"/>
    <cellStyle name="Normal 2 2 4 2 7 2" xfId="10401"/>
    <cellStyle name="Normal 2 2 4 2 7 2 2" xfId="10402"/>
    <cellStyle name="Normal 2 2 4 2 7 2 2 2" xfId="10403"/>
    <cellStyle name="Normal 2 2 4 2 7 2 3" xfId="10404"/>
    <cellStyle name="Normal 2 2 4 2 7 3" xfId="10405"/>
    <cellStyle name="Normal 2 2 4 2 7 3 2" xfId="10406"/>
    <cellStyle name="Normal 2 2 4 2 7 4" xfId="10407"/>
    <cellStyle name="Normal 2 2 4 2 7 4 2" xfId="10408"/>
    <cellStyle name="Normal 2 2 4 2 7 5" xfId="10409"/>
    <cellStyle name="Normal 2 2 4 2 7 5 2" xfId="10410"/>
    <cellStyle name="Normal 2 2 4 2 7 6" xfId="10411"/>
    <cellStyle name="Normal 2 2 4 2 7 6 2" xfId="10412"/>
    <cellStyle name="Normal 2 2 4 2 7 7" xfId="10413"/>
    <cellStyle name="Normal 2 2 4 2 8" xfId="1746"/>
    <cellStyle name="Normal 2 2 4 2 8 2" xfId="10414"/>
    <cellStyle name="Normal 2 2 4 2 8 2 2" xfId="10415"/>
    <cellStyle name="Normal 2 2 4 2 8 2 2 2" xfId="10416"/>
    <cellStyle name="Normal 2 2 4 2 8 2 3" xfId="10417"/>
    <cellStyle name="Normal 2 2 4 2 8 3" xfId="10418"/>
    <cellStyle name="Normal 2 2 4 2 8 3 2" xfId="10419"/>
    <cellStyle name="Normal 2 2 4 2 8 4" xfId="10420"/>
    <cellStyle name="Normal 2 2 4 2 8 4 2" xfId="10421"/>
    <cellStyle name="Normal 2 2 4 2 8 5" xfId="10422"/>
    <cellStyle name="Normal 2 2 4 2 8 5 2" xfId="10423"/>
    <cellStyle name="Normal 2 2 4 2 8 6" xfId="10424"/>
    <cellStyle name="Normal 2 2 4 2 8 6 2" xfId="10425"/>
    <cellStyle name="Normal 2 2 4 2 8 7" xfId="10426"/>
    <cellStyle name="Normal 2 2 4 2 9" xfId="10427"/>
    <cellStyle name="Normal 2 2 4 2 9 2" xfId="10428"/>
    <cellStyle name="Normal 2 2 4 2 9 2 2" xfId="10429"/>
    <cellStyle name="Normal 2 2 4 2 9 3" xfId="10430"/>
    <cellStyle name="Normal 2 2 4 3" xfId="733"/>
    <cellStyle name="Normal 2 2 4 3 2" xfId="734"/>
    <cellStyle name="Normal 2 2 4 3 2 2" xfId="10431"/>
    <cellStyle name="Normal 2 2 4 3 2 2 2" xfId="10432"/>
    <cellStyle name="Normal 2 2 4 3 2 2 2 2" xfId="10433"/>
    <cellStyle name="Normal 2 2 4 3 2 2 3" xfId="10434"/>
    <cellStyle name="Normal 2 2 4 3 2 3" xfId="10435"/>
    <cellStyle name="Normal 2 2 4 3 2 3 2" xfId="10436"/>
    <cellStyle name="Normal 2 2 4 3 2 4" xfId="10437"/>
    <cellStyle name="Normal 2 2 4 3 2 4 2" xfId="10438"/>
    <cellStyle name="Normal 2 2 4 3 2 5" xfId="10439"/>
    <cellStyle name="Normal 2 2 4 3 2 5 2" xfId="10440"/>
    <cellStyle name="Normal 2 2 4 3 2 6" xfId="10441"/>
    <cellStyle name="Normal 2 2 4 3 2 6 2" xfId="10442"/>
    <cellStyle name="Normal 2 2 4 3 2 7" xfId="10443"/>
    <cellStyle name="Normal 2 2 4 3 3" xfId="10444"/>
    <cellStyle name="Normal 2 2 4 3 3 2" xfId="10445"/>
    <cellStyle name="Normal 2 2 4 3 3 2 2" xfId="10446"/>
    <cellStyle name="Normal 2 2 4 3 3 3" xfId="10447"/>
    <cellStyle name="Normal 2 2 4 3 4" xfId="10448"/>
    <cellStyle name="Normal 2 2 4 3 4 2" xfId="10449"/>
    <cellStyle name="Normal 2 2 4 3 5" xfId="10450"/>
    <cellStyle name="Normal 2 2 4 3 5 2" xfId="10451"/>
    <cellStyle name="Normal 2 2 4 3 6" xfId="10452"/>
    <cellStyle name="Normal 2 2 4 3 6 2" xfId="10453"/>
    <cellStyle name="Normal 2 2 4 3 7" xfId="10454"/>
    <cellStyle name="Normal 2 2 4 3 7 2" xfId="10455"/>
    <cellStyle name="Normal 2 2 4 3 8" xfId="10456"/>
    <cellStyle name="Normal 2 2 4 4" xfId="735"/>
    <cellStyle name="Normal 2 2 4 4 2" xfId="1747"/>
    <cellStyle name="Normal 2 2 4 4 2 2" xfId="10457"/>
    <cellStyle name="Normal 2 2 4 4 2 2 2" xfId="10458"/>
    <cellStyle name="Normal 2 2 4 4 2 2 2 2" xfId="10459"/>
    <cellStyle name="Normal 2 2 4 4 2 2 3" xfId="10460"/>
    <cellStyle name="Normal 2 2 4 4 2 3" xfId="10461"/>
    <cellStyle name="Normal 2 2 4 4 2 3 2" xfId="10462"/>
    <cellStyle name="Normal 2 2 4 4 2 4" xfId="10463"/>
    <cellStyle name="Normal 2 2 4 4 2 4 2" xfId="10464"/>
    <cellStyle name="Normal 2 2 4 4 2 5" xfId="10465"/>
    <cellStyle name="Normal 2 2 4 4 2 5 2" xfId="10466"/>
    <cellStyle name="Normal 2 2 4 4 2 6" xfId="10467"/>
    <cellStyle name="Normal 2 2 4 4 2 6 2" xfId="10468"/>
    <cellStyle name="Normal 2 2 4 4 2 7" xfId="10469"/>
    <cellStyle name="Normal 2 2 4 4 3" xfId="10470"/>
    <cellStyle name="Normal 2 2 4 4 3 2" xfId="10471"/>
    <cellStyle name="Normal 2 2 4 4 3 2 2" xfId="10472"/>
    <cellStyle name="Normal 2 2 4 4 3 3" xfId="10473"/>
    <cellStyle name="Normal 2 2 4 4 4" xfId="10474"/>
    <cellStyle name="Normal 2 2 4 4 4 2" xfId="10475"/>
    <cellStyle name="Normal 2 2 4 4 5" xfId="10476"/>
    <cellStyle name="Normal 2 2 4 4 5 2" xfId="10477"/>
    <cellStyle name="Normal 2 2 4 4 6" xfId="10478"/>
    <cellStyle name="Normal 2 2 4 4 6 2" xfId="10479"/>
    <cellStyle name="Normal 2 2 4 4 7" xfId="10480"/>
    <cellStyle name="Normal 2 2 4 4 7 2" xfId="10481"/>
    <cellStyle name="Normal 2 2 4 4 8" xfId="10482"/>
    <cellStyle name="Normal 2 2 4 5" xfId="736"/>
    <cellStyle name="Normal 2 2 4 5 2" xfId="1748"/>
    <cellStyle name="Normal 2 2 4 5 2 2" xfId="10483"/>
    <cellStyle name="Normal 2 2 4 5 2 2 2" xfId="10484"/>
    <cellStyle name="Normal 2 2 4 5 2 2 2 2" xfId="10485"/>
    <cellStyle name="Normal 2 2 4 5 2 2 3" xfId="10486"/>
    <cellStyle name="Normal 2 2 4 5 2 3" xfId="10487"/>
    <cellStyle name="Normal 2 2 4 5 2 3 2" xfId="10488"/>
    <cellStyle name="Normal 2 2 4 5 2 4" xfId="10489"/>
    <cellStyle name="Normal 2 2 4 5 2 4 2" xfId="10490"/>
    <cellStyle name="Normal 2 2 4 5 2 5" xfId="10491"/>
    <cellStyle name="Normal 2 2 4 5 2 5 2" xfId="10492"/>
    <cellStyle name="Normal 2 2 4 5 2 6" xfId="10493"/>
    <cellStyle name="Normal 2 2 4 5 2 6 2" xfId="10494"/>
    <cellStyle name="Normal 2 2 4 5 2 7" xfId="10495"/>
    <cellStyle name="Normal 2 2 4 5 3" xfId="10496"/>
    <cellStyle name="Normal 2 2 4 5 3 2" xfId="10497"/>
    <cellStyle name="Normal 2 2 4 5 3 2 2" xfId="10498"/>
    <cellStyle name="Normal 2 2 4 5 3 3" xfId="10499"/>
    <cellStyle name="Normal 2 2 4 5 4" xfId="10500"/>
    <cellStyle name="Normal 2 2 4 5 4 2" xfId="10501"/>
    <cellStyle name="Normal 2 2 4 5 5" xfId="10502"/>
    <cellStyle name="Normal 2 2 4 5 5 2" xfId="10503"/>
    <cellStyle name="Normal 2 2 4 5 6" xfId="10504"/>
    <cellStyle name="Normal 2 2 4 5 6 2" xfId="10505"/>
    <cellStyle name="Normal 2 2 4 5 7" xfId="10506"/>
    <cellStyle name="Normal 2 2 4 5 7 2" xfId="10507"/>
    <cellStyle name="Normal 2 2 4 5 8" xfId="10508"/>
    <cellStyle name="Normal 2 2 4 6" xfId="1749"/>
    <cellStyle name="Normal 2 2 4 6 2" xfId="10509"/>
    <cellStyle name="Normal 2 2 4 6 2 2" xfId="10510"/>
    <cellStyle name="Normal 2 2 4 6 2 2 2" xfId="10511"/>
    <cellStyle name="Normal 2 2 4 6 2 3" xfId="10512"/>
    <cellStyle name="Normal 2 2 4 6 3" xfId="10513"/>
    <cellStyle name="Normal 2 2 4 6 3 2" xfId="10514"/>
    <cellStyle name="Normal 2 2 4 6 4" xfId="10515"/>
    <cellStyle name="Normal 2 2 4 6 4 2" xfId="10516"/>
    <cellStyle name="Normal 2 2 4 6 5" xfId="10517"/>
    <cellStyle name="Normal 2 2 4 6 5 2" xfId="10518"/>
    <cellStyle name="Normal 2 2 4 6 6" xfId="10519"/>
    <cellStyle name="Normal 2 2 4 6 6 2" xfId="10520"/>
    <cellStyle name="Normal 2 2 4 6 7" xfId="10521"/>
    <cellStyle name="Normal 2 2 4 7" xfId="1750"/>
    <cellStyle name="Normal 2 2 4 7 2" xfId="10522"/>
    <cellStyle name="Normal 2 2 4 7 2 2" xfId="10523"/>
    <cellStyle name="Normal 2 2 4 7 2 2 2" xfId="10524"/>
    <cellStyle name="Normal 2 2 4 7 2 3" xfId="10525"/>
    <cellStyle name="Normal 2 2 4 7 3" xfId="10526"/>
    <cellStyle name="Normal 2 2 4 7 3 2" xfId="10527"/>
    <cellStyle name="Normal 2 2 4 7 4" xfId="10528"/>
    <cellStyle name="Normal 2 2 4 7 4 2" xfId="10529"/>
    <cellStyle name="Normal 2 2 4 7 5" xfId="10530"/>
    <cellStyle name="Normal 2 2 4 7 5 2" xfId="10531"/>
    <cellStyle name="Normal 2 2 4 7 6" xfId="10532"/>
    <cellStyle name="Normal 2 2 4 7 6 2" xfId="10533"/>
    <cellStyle name="Normal 2 2 4 7 7" xfId="10534"/>
    <cellStyle name="Normal 2 2 4 8" xfId="1751"/>
    <cellStyle name="Normal 2 2 4 8 2" xfId="10535"/>
    <cellStyle name="Normal 2 2 4 8 2 2" xfId="10536"/>
    <cellStyle name="Normal 2 2 4 8 2 2 2" xfId="10537"/>
    <cellStyle name="Normal 2 2 4 8 2 3" xfId="10538"/>
    <cellStyle name="Normal 2 2 4 8 3" xfId="10539"/>
    <cellStyle name="Normal 2 2 4 8 3 2" xfId="10540"/>
    <cellStyle name="Normal 2 2 4 8 4" xfId="10541"/>
    <cellStyle name="Normal 2 2 4 8 4 2" xfId="10542"/>
    <cellStyle name="Normal 2 2 4 8 5" xfId="10543"/>
    <cellStyle name="Normal 2 2 4 8 5 2" xfId="10544"/>
    <cellStyle name="Normal 2 2 4 8 6" xfId="10545"/>
    <cellStyle name="Normal 2 2 4 8 6 2" xfId="10546"/>
    <cellStyle name="Normal 2 2 4 8 7" xfId="10547"/>
    <cellStyle name="Normal 2 2 4 9" xfId="10548"/>
    <cellStyle name="Normal 2 2 4 9 2" xfId="10549"/>
    <cellStyle name="Normal 2 2 4 9 2 2" xfId="10550"/>
    <cellStyle name="Normal 2 2 4 9 3" xfId="10551"/>
    <cellStyle name="Normal 2 2 5" xfId="737"/>
    <cellStyle name="Normal 2 2 5 2" xfId="738"/>
    <cellStyle name="Normal 2 3" xfId="739"/>
    <cellStyle name="Normal 2 3 10" xfId="10552"/>
    <cellStyle name="Normal 2 3 10 2" xfId="10553"/>
    <cellStyle name="Normal 2 3 10 2 2" xfId="10554"/>
    <cellStyle name="Normal 2 3 10 3" xfId="10555"/>
    <cellStyle name="Normal 2 3 11" xfId="10556"/>
    <cellStyle name="Normal 2 3 11 2" xfId="10557"/>
    <cellStyle name="Normal 2 3 12" xfId="10558"/>
    <cellStyle name="Normal 2 3 12 2" xfId="10559"/>
    <cellStyle name="Normal 2 3 13" xfId="10560"/>
    <cellStyle name="Normal 2 3 13 2" xfId="10561"/>
    <cellStyle name="Normal 2 3 14" xfId="10562"/>
    <cellStyle name="Normal 2 3 14 2" xfId="10563"/>
    <cellStyle name="Normal 2 3 15" xfId="10564"/>
    <cellStyle name="Normal 2 3 2" xfId="740"/>
    <cellStyle name="Normal 2 3 2 2" xfId="741"/>
    <cellStyle name="Normal 2 3 2 3" xfId="1330"/>
    <cellStyle name="Normal 2 3 2 3 2" xfId="10565"/>
    <cellStyle name="Normal 2 3 2 4" xfId="10566"/>
    <cellStyle name="Normal 2 3 3" xfId="742"/>
    <cellStyle name="Normal 2 3 3 10" xfId="10567"/>
    <cellStyle name="Normal 2 3 3 10 2" xfId="10568"/>
    <cellStyle name="Normal 2 3 3 11" xfId="10569"/>
    <cellStyle name="Normal 2 3 3 11 2" xfId="10570"/>
    <cellStyle name="Normal 2 3 3 12" xfId="10571"/>
    <cellStyle name="Normal 2 3 3 12 2" xfId="10572"/>
    <cellStyle name="Normal 2 3 3 2" xfId="743"/>
    <cellStyle name="Normal 2 3 3 2 2" xfId="1752"/>
    <cellStyle name="Normal 2 3 3 2 2 2" xfId="10573"/>
    <cellStyle name="Normal 2 3 3 2 2 2 2" xfId="10574"/>
    <cellStyle name="Normal 2 3 3 2 2 2 2 2" xfId="10575"/>
    <cellStyle name="Normal 2 3 3 2 2 2 3" xfId="10576"/>
    <cellStyle name="Normal 2 3 3 2 2 3" xfId="10577"/>
    <cellStyle name="Normal 2 3 3 2 2 3 2" xfId="10578"/>
    <cellStyle name="Normal 2 3 3 2 2 4" xfId="10579"/>
    <cellStyle name="Normal 2 3 3 2 2 4 2" xfId="10580"/>
    <cellStyle name="Normal 2 3 3 2 2 5" xfId="10581"/>
    <cellStyle name="Normal 2 3 3 2 2 5 2" xfId="10582"/>
    <cellStyle name="Normal 2 3 3 2 2 6" xfId="10583"/>
    <cellStyle name="Normal 2 3 3 2 2 6 2" xfId="10584"/>
    <cellStyle name="Normal 2 3 3 2 2 7" xfId="10585"/>
    <cellStyle name="Normal 2 3 3 2 3" xfId="10586"/>
    <cellStyle name="Normal 2 3 3 2 3 2" xfId="10587"/>
    <cellStyle name="Normal 2 3 3 2 3 2 2" xfId="10588"/>
    <cellStyle name="Normal 2 3 3 2 3 3" xfId="10589"/>
    <cellStyle name="Normal 2 3 3 2 4" xfId="10590"/>
    <cellStyle name="Normal 2 3 3 2 4 2" xfId="10591"/>
    <cellStyle name="Normal 2 3 3 2 5" xfId="10592"/>
    <cellStyle name="Normal 2 3 3 2 5 2" xfId="10593"/>
    <cellStyle name="Normal 2 3 3 2 6" xfId="10594"/>
    <cellStyle name="Normal 2 3 3 2 6 2" xfId="10595"/>
    <cellStyle name="Normal 2 3 3 2 7" xfId="10596"/>
    <cellStyle name="Normal 2 3 3 2 7 2" xfId="10597"/>
    <cellStyle name="Normal 2 3 3 2 8" xfId="10598"/>
    <cellStyle name="Normal 2 3 3 3" xfId="744"/>
    <cellStyle name="Normal 2 3 3 3 2" xfId="1753"/>
    <cellStyle name="Normal 2 3 3 3 2 2" xfId="10599"/>
    <cellStyle name="Normal 2 3 3 3 2 2 2" xfId="10600"/>
    <cellStyle name="Normal 2 3 3 3 2 2 2 2" xfId="10601"/>
    <cellStyle name="Normal 2 3 3 3 2 2 3" xfId="10602"/>
    <cellStyle name="Normal 2 3 3 3 2 3" xfId="10603"/>
    <cellStyle name="Normal 2 3 3 3 2 3 2" xfId="10604"/>
    <cellStyle name="Normal 2 3 3 3 2 4" xfId="10605"/>
    <cellStyle name="Normal 2 3 3 3 2 4 2" xfId="10606"/>
    <cellStyle name="Normal 2 3 3 3 2 5" xfId="10607"/>
    <cellStyle name="Normal 2 3 3 3 2 5 2" xfId="10608"/>
    <cellStyle name="Normal 2 3 3 3 2 6" xfId="10609"/>
    <cellStyle name="Normal 2 3 3 3 2 6 2" xfId="10610"/>
    <cellStyle name="Normal 2 3 3 3 2 7" xfId="10611"/>
    <cellStyle name="Normal 2 3 3 3 3" xfId="10612"/>
    <cellStyle name="Normal 2 3 3 3 3 2" xfId="10613"/>
    <cellStyle name="Normal 2 3 3 3 3 2 2" xfId="10614"/>
    <cellStyle name="Normal 2 3 3 3 3 3" xfId="10615"/>
    <cellStyle name="Normal 2 3 3 3 4" xfId="10616"/>
    <cellStyle name="Normal 2 3 3 3 4 2" xfId="10617"/>
    <cellStyle name="Normal 2 3 3 3 5" xfId="10618"/>
    <cellStyle name="Normal 2 3 3 3 5 2" xfId="10619"/>
    <cellStyle name="Normal 2 3 3 3 6" xfId="10620"/>
    <cellStyle name="Normal 2 3 3 3 6 2" xfId="10621"/>
    <cellStyle name="Normal 2 3 3 3 7" xfId="10622"/>
    <cellStyle name="Normal 2 3 3 3 7 2" xfId="10623"/>
    <cellStyle name="Normal 2 3 3 3 8" xfId="10624"/>
    <cellStyle name="Normal 2 3 3 4" xfId="745"/>
    <cellStyle name="Normal 2 3 3 4 2" xfId="1754"/>
    <cellStyle name="Normal 2 3 3 4 2 2" xfId="10625"/>
    <cellStyle name="Normal 2 3 3 4 2 2 2" xfId="10626"/>
    <cellStyle name="Normal 2 3 3 4 2 2 2 2" xfId="10627"/>
    <cellStyle name="Normal 2 3 3 4 2 2 3" xfId="10628"/>
    <cellStyle name="Normal 2 3 3 4 2 3" xfId="10629"/>
    <cellStyle name="Normal 2 3 3 4 2 3 2" xfId="10630"/>
    <cellStyle name="Normal 2 3 3 4 2 4" xfId="10631"/>
    <cellStyle name="Normal 2 3 3 4 2 4 2" xfId="10632"/>
    <cellStyle name="Normal 2 3 3 4 2 5" xfId="10633"/>
    <cellStyle name="Normal 2 3 3 4 2 5 2" xfId="10634"/>
    <cellStyle name="Normal 2 3 3 4 2 6" xfId="10635"/>
    <cellStyle name="Normal 2 3 3 4 2 6 2" xfId="10636"/>
    <cellStyle name="Normal 2 3 3 4 2 7" xfId="10637"/>
    <cellStyle name="Normal 2 3 3 4 3" xfId="10638"/>
    <cellStyle name="Normal 2 3 3 4 3 2" xfId="10639"/>
    <cellStyle name="Normal 2 3 3 4 3 2 2" xfId="10640"/>
    <cellStyle name="Normal 2 3 3 4 3 3" xfId="10641"/>
    <cellStyle name="Normal 2 3 3 4 4" xfId="10642"/>
    <cellStyle name="Normal 2 3 3 4 4 2" xfId="10643"/>
    <cellStyle name="Normal 2 3 3 4 5" xfId="10644"/>
    <cellStyle name="Normal 2 3 3 4 5 2" xfId="10645"/>
    <cellStyle name="Normal 2 3 3 4 6" xfId="10646"/>
    <cellStyle name="Normal 2 3 3 4 6 2" xfId="10647"/>
    <cellStyle name="Normal 2 3 3 4 7" xfId="10648"/>
    <cellStyle name="Normal 2 3 3 4 7 2" xfId="10649"/>
    <cellStyle name="Normal 2 3 3 4 8" xfId="10650"/>
    <cellStyle name="Normal 2 3 3 5" xfId="746"/>
    <cellStyle name="Normal 2 3 3 5 2" xfId="10651"/>
    <cellStyle name="Normal 2 3 3 5 2 2" xfId="10652"/>
    <cellStyle name="Normal 2 3 3 5 2 2 2" xfId="10653"/>
    <cellStyle name="Normal 2 3 3 5 2 3" xfId="10654"/>
    <cellStyle name="Normal 2 3 3 5 3" xfId="10655"/>
    <cellStyle name="Normal 2 3 3 5 3 2" xfId="10656"/>
    <cellStyle name="Normal 2 3 3 5 4" xfId="10657"/>
    <cellStyle name="Normal 2 3 3 5 4 2" xfId="10658"/>
    <cellStyle name="Normal 2 3 3 5 5" xfId="10659"/>
    <cellStyle name="Normal 2 3 3 5 5 2" xfId="10660"/>
    <cellStyle name="Normal 2 3 3 5 6" xfId="10661"/>
    <cellStyle name="Normal 2 3 3 5 6 2" xfId="10662"/>
    <cellStyle name="Normal 2 3 3 5 7" xfId="10663"/>
    <cellStyle name="Normal 2 3 3 6" xfId="1331"/>
    <cellStyle name="Normal 2 3 3 6 2" xfId="10664"/>
    <cellStyle name="Normal 2 3 3 6 2 2" xfId="10665"/>
    <cellStyle name="Normal 2 3 3 6 2 2 2" xfId="10666"/>
    <cellStyle name="Normal 2 3 3 6 2 3" xfId="10667"/>
    <cellStyle name="Normal 2 3 3 6 3" xfId="10668"/>
    <cellStyle name="Normal 2 3 3 6 3 2" xfId="10669"/>
    <cellStyle name="Normal 2 3 3 6 4" xfId="10670"/>
    <cellStyle name="Normal 2 3 3 6 4 2" xfId="10671"/>
    <cellStyle name="Normal 2 3 3 6 5" xfId="10672"/>
    <cellStyle name="Normal 2 3 3 6 5 2" xfId="10673"/>
    <cellStyle name="Normal 2 3 3 6 6" xfId="10674"/>
    <cellStyle name="Normal 2 3 3 6 6 2" xfId="10675"/>
    <cellStyle name="Normal 2 3 3 7" xfId="1755"/>
    <cellStyle name="Normal 2 3 3 7 2" xfId="10676"/>
    <cellStyle name="Normal 2 3 3 7 2 2" xfId="10677"/>
    <cellStyle name="Normal 2 3 3 7 2 2 2" xfId="10678"/>
    <cellStyle name="Normal 2 3 3 7 2 3" xfId="10679"/>
    <cellStyle name="Normal 2 3 3 7 3" xfId="10680"/>
    <cellStyle name="Normal 2 3 3 7 3 2" xfId="10681"/>
    <cellStyle name="Normal 2 3 3 7 4" xfId="10682"/>
    <cellStyle name="Normal 2 3 3 7 4 2" xfId="10683"/>
    <cellStyle name="Normal 2 3 3 7 5" xfId="10684"/>
    <cellStyle name="Normal 2 3 3 7 5 2" xfId="10685"/>
    <cellStyle name="Normal 2 3 3 7 6" xfId="10686"/>
    <cellStyle name="Normal 2 3 3 7 6 2" xfId="10687"/>
    <cellStyle name="Normal 2 3 3 7 7" xfId="10688"/>
    <cellStyle name="Normal 2 3 3 8" xfId="10689"/>
    <cellStyle name="Normal 2 3 3 8 2" xfId="10690"/>
    <cellStyle name="Normal 2 3 3 8 2 2" xfId="10691"/>
    <cellStyle name="Normal 2 3 3 8 3" xfId="10692"/>
    <cellStyle name="Normal 2 3 3 9" xfId="10693"/>
    <cellStyle name="Normal 2 3 3 9 2" xfId="10694"/>
    <cellStyle name="Normal 2 3 4" xfId="747"/>
    <cellStyle name="Normal 2 3 4 2" xfId="748"/>
    <cellStyle name="Normal 2 3 4 2 2" xfId="10695"/>
    <cellStyle name="Normal 2 3 4 2 2 2" xfId="10696"/>
    <cellStyle name="Normal 2 3 4 2 2 2 2" xfId="10697"/>
    <cellStyle name="Normal 2 3 4 2 2 3" xfId="10698"/>
    <cellStyle name="Normal 2 3 4 2 3" xfId="10699"/>
    <cellStyle name="Normal 2 3 4 2 3 2" xfId="10700"/>
    <cellStyle name="Normal 2 3 4 2 4" xfId="10701"/>
    <cellStyle name="Normal 2 3 4 2 4 2" xfId="10702"/>
    <cellStyle name="Normal 2 3 4 2 5" xfId="10703"/>
    <cellStyle name="Normal 2 3 4 2 5 2" xfId="10704"/>
    <cellStyle name="Normal 2 3 4 2 6" xfId="10705"/>
    <cellStyle name="Normal 2 3 4 2 6 2" xfId="10706"/>
    <cellStyle name="Normal 2 3 4 2 7" xfId="10707"/>
    <cellStyle name="Normal 2 3 4 3" xfId="10708"/>
    <cellStyle name="Normal 2 3 4 3 2" xfId="10709"/>
    <cellStyle name="Normal 2 3 4 3 2 2" xfId="10710"/>
    <cellStyle name="Normal 2 3 4 3 3" xfId="10711"/>
    <cellStyle name="Normal 2 3 4 4" xfId="10712"/>
    <cellStyle name="Normal 2 3 4 4 2" xfId="10713"/>
    <cellStyle name="Normal 2 3 4 5" xfId="10714"/>
    <cellStyle name="Normal 2 3 4 5 2" xfId="10715"/>
    <cellStyle name="Normal 2 3 4 6" xfId="10716"/>
    <cellStyle name="Normal 2 3 4 6 2" xfId="10717"/>
    <cellStyle name="Normal 2 3 4 7" xfId="10718"/>
    <cellStyle name="Normal 2 3 4 7 2" xfId="10719"/>
    <cellStyle name="Normal 2 3 5" xfId="749"/>
    <cellStyle name="Normal 2 3 5 2" xfId="1756"/>
    <cellStyle name="Normal 2 3 5 2 2" xfId="10720"/>
    <cellStyle name="Normal 2 3 5 2 2 2" xfId="10721"/>
    <cellStyle name="Normal 2 3 5 2 2 2 2" xfId="10722"/>
    <cellStyle name="Normal 2 3 5 2 2 3" xfId="10723"/>
    <cellStyle name="Normal 2 3 5 2 3" xfId="10724"/>
    <cellStyle name="Normal 2 3 5 2 3 2" xfId="10725"/>
    <cellStyle name="Normal 2 3 5 2 4" xfId="10726"/>
    <cellStyle name="Normal 2 3 5 2 4 2" xfId="10727"/>
    <cellStyle name="Normal 2 3 5 2 5" xfId="10728"/>
    <cellStyle name="Normal 2 3 5 2 5 2" xfId="10729"/>
    <cellStyle name="Normal 2 3 5 2 6" xfId="10730"/>
    <cellStyle name="Normal 2 3 5 2 6 2" xfId="10731"/>
    <cellStyle name="Normal 2 3 5 2 7" xfId="10732"/>
    <cellStyle name="Normal 2 3 5 3" xfId="10733"/>
    <cellStyle name="Normal 2 3 5 3 2" xfId="10734"/>
    <cellStyle name="Normal 2 3 5 3 2 2" xfId="10735"/>
    <cellStyle name="Normal 2 3 5 3 3" xfId="10736"/>
    <cellStyle name="Normal 2 3 5 4" xfId="10737"/>
    <cellStyle name="Normal 2 3 5 4 2" xfId="10738"/>
    <cellStyle name="Normal 2 3 5 5" xfId="10739"/>
    <cellStyle name="Normal 2 3 5 5 2" xfId="10740"/>
    <cellStyle name="Normal 2 3 5 6" xfId="10741"/>
    <cellStyle name="Normal 2 3 5 6 2" xfId="10742"/>
    <cellStyle name="Normal 2 3 5 7" xfId="10743"/>
    <cellStyle name="Normal 2 3 5 7 2" xfId="10744"/>
    <cellStyle name="Normal 2 3 5 8" xfId="10745"/>
    <cellStyle name="Normal 2 3 6" xfId="750"/>
    <cellStyle name="Normal 2 3 6 2" xfId="1757"/>
    <cellStyle name="Normal 2 3 6 2 2" xfId="10746"/>
    <cellStyle name="Normal 2 3 6 2 2 2" xfId="10747"/>
    <cellStyle name="Normal 2 3 6 2 2 2 2" xfId="10748"/>
    <cellStyle name="Normal 2 3 6 2 2 3" xfId="10749"/>
    <cellStyle name="Normal 2 3 6 2 3" xfId="10750"/>
    <cellStyle name="Normal 2 3 6 2 3 2" xfId="10751"/>
    <cellStyle name="Normal 2 3 6 2 4" xfId="10752"/>
    <cellStyle name="Normal 2 3 6 2 4 2" xfId="10753"/>
    <cellStyle name="Normal 2 3 6 2 5" xfId="10754"/>
    <cellStyle name="Normal 2 3 6 2 5 2" xfId="10755"/>
    <cellStyle name="Normal 2 3 6 2 6" xfId="10756"/>
    <cellStyle name="Normal 2 3 6 2 6 2" xfId="10757"/>
    <cellStyle name="Normal 2 3 6 2 7" xfId="10758"/>
    <cellStyle name="Normal 2 3 6 3" xfId="10759"/>
    <cellStyle name="Normal 2 3 6 3 2" xfId="10760"/>
    <cellStyle name="Normal 2 3 6 3 2 2" xfId="10761"/>
    <cellStyle name="Normal 2 3 6 3 3" xfId="10762"/>
    <cellStyle name="Normal 2 3 6 4" xfId="10763"/>
    <cellStyle name="Normal 2 3 6 4 2" xfId="10764"/>
    <cellStyle name="Normal 2 3 6 5" xfId="10765"/>
    <cellStyle name="Normal 2 3 6 5 2" xfId="10766"/>
    <cellStyle name="Normal 2 3 6 6" xfId="10767"/>
    <cellStyle name="Normal 2 3 6 6 2" xfId="10768"/>
    <cellStyle name="Normal 2 3 6 7" xfId="10769"/>
    <cellStyle name="Normal 2 3 6 7 2" xfId="10770"/>
    <cellStyle name="Normal 2 3 6 8" xfId="10771"/>
    <cellStyle name="Normal 2 3 7" xfId="1758"/>
    <cellStyle name="Normal 2 3 7 2" xfId="10772"/>
    <cellStyle name="Normal 2 3 7 2 2" xfId="10773"/>
    <cellStyle name="Normal 2 3 7 2 2 2" xfId="10774"/>
    <cellStyle name="Normal 2 3 7 2 3" xfId="10775"/>
    <cellStyle name="Normal 2 3 7 3" xfId="10776"/>
    <cellStyle name="Normal 2 3 7 3 2" xfId="10777"/>
    <cellStyle name="Normal 2 3 7 4" xfId="10778"/>
    <cellStyle name="Normal 2 3 7 4 2" xfId="10779"/>
    <cellStyle name="Normal 2 3 7 5" xfId="10780"/>
    <cellStyle name="Normal 2 3 7 5 2" xfId="10781"/>
    <cellStyle name="Normal 2 3 7 6" xfId="10782"/>
    <cellStyle name="Normal 2 3 7 6 2" xfId="10783"/>
    <cellStyle name="Normal 2 3 7 7" xfId="10784"/>
    <cellStyle name="Normal 2 3 8" xfId="1759"/>
    <cellStyle name="Normal 2 3 8 2" xfId="10785"/>
    <cellStyle name="Normal 2 3 8 2 2" xfId="10786"/>
    <cellStyle name="Normal 2 3 8 2 2 2" xfId="10787"/>
    <cellStyle name="Normal 2 3 8 2 3" xfId="10788"/>
    <cellStyle name="Normal 2 3 8 3" xfId="10789"/>
    <cellStyle name="Normal 2 3 8 3 2" xfId="10790"/>
    <cellStyle name="Normal 2 3 8 4" xfId="10791"/>
    <cellStyle name="Normal 2 3 8 4 2" xfId="10792"/>
    <cellStyle name="Normal 2 3 8 5" xfId="10793"/>
    <cellStyle name="Normal 2 3 8 5 2" xfId="10794"/>
    <cellStyle name="Normal 2 3 8 6" xfId="10795"/>
    <cellStyle name="Normal 2 3 8 6 2" xfId="10796"/>
    <cellStyle name="Normal 2 3 8 7" xfId="10797"/>
    <cellStyle name="Normal 2 3 9" xfId="1760"/>
    <cellStyle name="Normal 2 3 9 2" xfId="10798"/>
    <cellStyle name="Normal 2 3 9 2 2" xfId="10799"/>
    <cellStyle name="Normal 2 3 9 2 2 2" xfId="10800"/>
    <cellStyle name="Normal 2 3 9 2 3" xfId="10801"/>
    <cellStyle name="Normal 2 3 9 3" xfId="10802"/>
    <cellStyle name="Normal 2 3 9 3 2" xfId="10803"/>
    <cellStyle name="Normal 2 3 9 4" xfId="10804"/>
    <cellStyle name="Normal 2 3 9 4 2" xfId="10805"/>
    <cellStyle name="Normal 2 3 9 5" xfId="10806"/>
    <cellStyle name="Normal 2 3 9 5 2" xfId="10807"/>
    <cellStyle name="Normal 2 3 9 6" xfId="10808"/>
    <cellStyle name="Normal 2 3 9 6 2" xfId="10809"/>
    <cellStyle name="Normal 2 3 9 7" xfId="10810"/>
    <cellStyle name="Normal 2 4" xfId="751"/>
    <cellStyle name="Normal 2 4 10" xfId="10811"/>
    <cellStyle name="Normal 2 4 10 2" xfId="10812"/>
    <cellStyle name="Normal 2 4 11" xfId="10813"/>
    <cellStyle name="Normal 2 4 11 2" xfId="10814"/>
    <cellStyle name="Normal 2 4 12" xfId="10815"/>
    <cellStyle name="Normal 2 4 12 2" xfId="10816"/>
    <cellStyle name="Normal 2 4 13" xfId="10817"/>
    <cellStyle name="Normal 2 4 13 2" xfId="10818"/>
    <cellStyle name="Normal 2 4 14" xfId="10819"/>
    <cellStyle name="Normal 2 4 2" xfId="752"/>
    <cellStyle name="Normal 2 4 2 10" xfId="10820"/>
    <cellStyle name="Normal 2 4 2 10 2" xfId="10821"/>
    <cellStyle name="Normal 2 4 2 11" xfId="10822"/>
    <cellStyle name="Normal 2 4 2 11 2" xfId="10823"/>
    <cellStyle name="Normal 2 4 2 12" xfId="10824"/>
    <cellStyle name="Normal 2 4 2 12 2" xfId="10825"/>
    <cellStyle name="Normal 2 4 2 13" xfId="10826"/>
    <cellStyle name="Normal 2 4 2 2" xfId="753"/>
    <cellStyle name="Normal 2 4 2 2 2" xfId="1761"/>
    <cellStyle name="Normal 2 4 2 2 2 2" xfId="10827"/>
    <cellStyle name="Normal 2 4 2 2 2 2 2" xfId="10828"/>
    <cellStyle name="Normal 2 4 2 2 2 2 2 2" xfId="10829"/>
    <cellStyle name="Normal 2 4 2 2 2 2 3" xfId="10830"/>
    <cellStyle name="Normal 2 4 2 2 2 3" xfId="10831"/>
    <cellStyle name="Normal 2 4 2 2 2 3 2" xfId="10832"/>
    <cellStyle name="Normal 2 4 2 2 2 4" xfId="10833"/>
    <cellStyle name="Normal 2 4 2 2 2 4 2" xfId="10834"/>
    <cellStyle name="Normal 2 4 2 2 2 5" xfId="10835"/>
    <cellStyle name="Normal 2 4 2 2 2 5 2" xfId="10836"/>
    <cellStyle name="Normal 2 4 2 2 2 6" xfId="10837"/>
    <cellStyle name="Normal 2 4 2 2 2 6 2" xfId="10838"/>
    <cellStyle name="Normal 2 4 2 2 2 7" xfId="10839"/>
    <cellStyle name="Normal 2 4 2 2 3" xfId="10840"/>
    <cellStyle name="Normal 2 4 2 2 3 2" xfId="10841"/>
    <cellStyle name="Normal 2 4 2 2 3 2 2" xfId="10842"/>
    <cellStyle name="Normal 2 4 2 2 3 3" xfId="10843"/>
    <cellStyle name="Normal 2 4 2 2 4" xfId="10844"/>
    <cellStyle name="Normal 2 4 2 2 4 2" xfId="10845"/>
    <cellStyle name="Normal 2 4 2 2 5" xfId="10846"/>
    <cellStyle name="Normal 2 4 2 2 5 2" xfId="10847"/>
    <cellStyle name="Normal 2 4 2 2 6" xfId="10848"/>
    <cellStyle name="Normal 2 4 2 2 6 2" xfId="10849"/>
    <cellStyle name="Normal 2 4 2 2 7" xfId="10850"/>
    <cellStyle name="Normal 2 4 2 2 7 2" xfId="10851"/>
    <cellStyle name="Normal 2 4 2 2 8" xfId="10852"/>
    <cellStyle name="Normal 2 4 2 3" xfId="754"/>
    <cellStyle name="Normal 2 4 2 3 2" xfId="1762"/>
    <cellStyle name="Normal 2 4 2 3 2 2" xfId="10853"/>
    <cellStyle name="Normal 2 4 2 3 2 2 2" xfId="10854"/>
    <cellStyle name="Normal 2 4 2 3 2 2 2 2" xfId="10855"/>
    <cellStyle name="Normal 2 4 2 3 2 2 3" xfId="10856"/>
    <cellStyle name="Normal 2 4 2 3 2 3" xfId="10857"/>
    <cellStyle name="Normal 2 4 2 3 2 3 2" xfId="10858"/>
    <cellStyle name="Normal 2 4 2 3 2 4" xfId="10859"/>
    <cellStyle name="Normal 2 4 2 3 2 4 2" xfId="10860"/>
    <cellStyle name="Normal 2 4 2 3 2 5" xfId="10861"/>
    <cellStyle name="Normal 2 4 2 3 2 5 2" xfId="10862"/>
    <cellStyle name="Normal 2 4 2 3 2 6" xfId="10863"/>
    <cellStyle name="Normal 2 4 2 3 2 6 2" xfId="10864"/>
    <cellStyle name="Normal 2 4 2 3 2 7" xfId="10865"/>
    <cellStyle name="Normal 2 4 2 3 3" xfId="10866"/>
    <cellStyle name="Normal 2 4 2 3 3 2" xfId="10867"/>
    <cellStyle name="Normal 2 4 2 3 3 2 2" xfId="10868"/>
    <cellStyle name="Normal 2 4 2 3 3 3" xfId="10869"/>
    <cellStyle name="Normal 2 4 2 3 4" xfId="10870"/>
    <cellStyle name="Normal 2 4 2 3 4 2" xfId="10871"/>
    <cellStyle name="Normal 2 4 2 3 5" xfId="10872"/>
    <cellStyle name="Normal 2 4 2 3 5 2" xfId="10873"/>
    <cellStyle name="Normal 2 4 2 3 6" xfId="10874"/>
    <cellStyle name="Normal 2 4 2 3 6 2" xfId="10875"/>
    <cellStyle name="Normal 2 4 2 3 7" xfId="10876"/>
    <cellStyle name="Normal 2 4 2 3 7 2" xfId="10877"/>
    <cellStyle name="Normal 2 4 2 3 8" xfId="10878"/>
    <cellStyle name="Normal 2 4 2 4" xfId="755"/>
    <cellStyle name="Normal 2 4 2 4 2" xfId="1763"/>
    <cellStyle name="Normal 2 4 2 4 2 2" xfId="10879"/>
    <cellStyle name="Normal 2 4 2 4 2 2 2" xfId="10880"/>
    <cellStyle name="Normal 2 4 2 4 2 2 2 2" xfId="10881"/>
    <cellStyle name="Normal 2 4 2 4 2 2 3" xfId="10882"/>
    <cellStyle name="Normal 2 4 2 4 2 3" xfId="10883"/>
    <cellStyle name="Normal 2 4 2 4 2 3 2" xfId="10884"/>
    <cellStyle name="Normal 2 4 2 4 2 4" xfId="10885"/>
    <cellStyle name="Normal 2 4 2 4 2 4 2" xfId="10886"/>
    <cellStyle name="Normal 2 4 2 4 2 5" xfId="10887"/>
    <cellStyle name="Normal 2 4 2 4 2 5 2" xfId="10888"/>
    <cellStyle name="Normal 2 4 2 4 2 6" xfId="10889"/>
    <cellStyle name="Normal 2 4 2 4 2 6 2" xfId="10890"/>
    <cellStyle name="Normal 2 4 2 4 2 7" xfId="10891"/>
    <cellStyle name="Normal 2 4 2 4 3" xfId="10892"/>
    <cellStyle name="Normal 2 4 2 4 3 2" xfId="10893"/>
    <cellStyle name="Normal 2 4 2 4 3 2 2" xfId="10894"/>
    <cellStyle name="Normal 2 4 2 4 3 3" xfId="10895"/>
    <cellStyle name="Normal 2 4 2 4 4" xfId="10896"/>
    <cellStyle name="Normal 2 4 2 4 4 2" xfId="10897"/>
    <cellStyle name="Normal 2 4 2 4 5" xfId="10898"/>
    <cellStyle name="Normal 2 4 2 4 5 2" xfId="10899"/>
    <cellStyle name="Normal 2 4 2 4 6" xfId="10900"/>
    <cellStyle name="Normal 2 4 2 4 6 2" xfId="10901"/>
    <cellStyle name="Normal 2 4 2 4 7" xfId="10902"/>
    <cellStyle name="Normal 2 4 2 4 7 2" xfId="10903"/>
    <cellStyle name="Normal 2 4 2 4 8" xfId="10904"/>
    <cellStyle name="Normal 2 4 2 5" xfId="1764"/>
    <cellStyle name="Normal 2 4 2 5 2" xfId="10905"/>
    <cellStyle name="Normal 2 4 2 5 2 2" xfId="10906"/>
    <cellStyle name="Normal 2 4 2 5 2 2 2" xfId="10907"/>
    <cellStyle name="Normal 2 4 2 5 2 3" xfId="10908"/>
    <cellStyle name="Normal 2 4 2 5 3" xfId="10909"/>
    <cellStyle name="Normal 2 4 2 5 3 2" xfId="10910"/>
    <cellStyle name="Normal 2 4 2 5 4" xfId="10911"/>
    <cellStyle name="Normal 2 4 2 5 4 2" xfId="10912"/>
    <cellStyle name="Normal 2 4 2 5 5" xfId="10913"/>
    <cellStyle name="Normal 2 4 2 5 5 2" xfId="10914"/>
    <cellStyle name="Normal 2 4 2 5 6" xfId="10915"/>
    <cellStyle name="Normal 2 4 2 5 6 2" xfId="10916"/>
    <cellStyle name="Normal 2 4 2 5 7" xfId="10917"/>
    <cellStyle name="Normal 2 4 2 6" xfId="1765"/>
    <cellStyle name="Normal 2 4 2 6 2" xfId="10918"/>
    <cellStyle name="Normal 2 4 2 6 2 2" xfId="10919"/>
    <cellStyle name="Normal 2 4 2 6 2 2 2" xfId="10920"/>
    <cellStyle name="Normal 2 4 2 6 2 3" xfId="10921"/>
    <cellStyle name="Normal 2 4 2 6 3" xfId="10922"/>
    <cellStyle name="Normal 2 4 2 6 3 2" xfId="10923"/>
    <cellStyle name="Normal 2 4 2 6 4" xfId="10924"/>
    <cellStyle name="Normal 2 4 2 6 4 2" xfId="10925"/>
    <cellStyle name="Normal 2 4 2 6 5" xfId="10926"/>
    <cellStyle name="Normal 2 4 2 6 5 2" xfId="10927"/>
    <cellStyle name="Normal 2 4 2 6 6" xfId="10928"/>
    <cellStyle name="Normal 2 4 2 6 6 2" xfId="10929"/>
    <cellStyle name="Normal 2 4 2 6 7" xfId="10930"/>
    <cellStyle name="Normal 2 4 2 7" xfId="1766"/>
    <cellStyle name="Normal 2 4 2 7 2" xfId="10931"/>
    <cellStyle name="Normal 2 4 2 7 2 2" xfId="10932"/>
    <cellStyle name="Normal 2 4 2 7 2 2 2" xfId="10933"/>
    <cellStyle name="Normal 2 4 2 7 2 3" xfId="10934"/>
    <cellStyle name="Normal 2 4 2 7 3" xfId="10935"/>
    <cellStyle name="Normal 2 4 2 7 3 2" xfId="10936"/>
    <cellStyle name="Normal 2 4 2 7 4" xfId="10937"/>
    <cellStyle name="Normal 2 4 2 7 4 2" xfId="10938"/>
    <cellStyle name="Normal 2 4 2 7 5" xfId="10939"/>
    <cellStyle name="Normal 2 4 2 7 5 2" xfId="10940"/>
    <cellStyle name="Normal 2 4 2 7 6" xfId="10941"/>
    <cellStyle name="Normal 2 4 2 7 6 2" xfId="10942"/>
    <cellStyle name="Normal 2 4 2 7 7" xfId="10943"/>
    <cellStyle name="Normal 2 4 2 8" xfId="10944"/>
    <cellStyle name="Normal 2 4 2 8 2" xfId="10945"/>
    <cellStyle name="Normal 2 4 2 8 2 2" xfId="10946"/>
    <cellStyle name="Normal 2 4 2 8 3" xfId="10947"/>
    <cellStyle name="Normal 2 4 2 9" xfId="10948"/>
    <cellStyle name="Normal 2 4 2 9 2" xfId="10949"/>
    <cellStyle name="Normal 2 4 3" xfId="756"/>
    <cellStyle name="Normal 2 4 3 2" xfId="1767"/>
    <cellStyle name="Normal 2 4 3 2 2" xfId="10950"/>
    <cellStyle name="Normal 2 4 3 2 2 2" xfId="10951"/>
    <cellStyle name="Normal 2 4 3 2 2 2 2" xfId="10952"/>
    <cellStyle name="Normal 2 4 3 2 2 3" xfId="10953"/>
    <cellStyle name="Normal 2 4 3 2 3" xfId="10954"/>
    <cellStyle name="Normal 2 4 3 2 3 2" xfId="10955"/>
    <cellStyle name="Normal 2 4 3 2 4" xfId="10956"/>
    <cellStyle name="Normal 2 4 3 2 4 2" xfId="10957"/>
    <cellStyle name="Normal 2 4 3 2 5" xfId="10958"/>
    <cellStyle name="Normal 2 4 3 2 5 2" xfId="10959"/>
    <cellStyle name="Normal 2 4 3 2 6" xfId="10960"/>
    <cellStyle name="Normal 2 4 3 2 6 2" xfId="10961"/>
    <cellStyle name="Normal 2 4 3 2 7" xfId="10962"/>
    <cellStyle name="Normal 2 4 3 3" xfId="10963"/>
    <cellStyle name="Normal 2 4 3 3 2" xfId="10964"/>
    <cellStyle name="Normal 2 4 3 3 2 2" xfId="10965"/>
    <cellStyle name="Normal 2 4 3 3 3" xfId="10966"/>
    <cellStyle name="Normal 2 4 3 4" xfId="10967"/>
    <cellStyle name="Normal 2 4 3 4 2" xfId="10968"/>
    <cellStyle name="Normal 2 4 3 5" xfId="10969"/>
    <cellStyle name="Normal 2 4 3 5 2" xfId="10970"/>
    <cellStyle name="Normal 2 4 3 6" xfId="10971"/>
    <cellStyle name="Normal 2 4 3 6 2" xfId="10972"/>
    <cellStyle name="Normal 2 4 3 7" xfId="10973"/>
    <cellStyle name="Normal 2 4 3 7 2" xfId="10974"/>
    <cellStyle name="Normal 2 4 3 8" xfId="10975"/>
    <cellStyle name="Normal 2 4 4" xfId="757"/>
    <cellStyle name="Normal 2 4 4 2" xfId="1768"/>
    <cellStyle name="Normal 2 4 4 2 2" xfId="10976"/>
    <cellStyle name="Normal 2 4 4 2 2 2" xfId="10977"/>
    <cellStyle name="Normal 2 4 4 2 2 2 2" xfId="10978"/>
    <cellStyle name="Normal 2 4 4 2 2 3" xfId="10979"/>
    <cellStyle name="Normal 2 4 4 2 3" xfId="10980"/>
    <cellStyle name="Normal 2 4 4 2 3 2" xfId="10981"/>
    <cellStyle name="Normal 2 4 4 2 4" xfId="10982"/>
    <cellStyle name="Normal 2 4 4 2 4 2" xfId="10983"/>
    <cellStyle name="Normal 2 4 4 2 5" xfId="10984"/>
    <cellStyle name="Normal 2 4 4 2 5 2" xfId="10985"/>
    <cellStyle name="Normal 2 4 4 2 6" xfId="10986"/>
    <cellStyle name="Normal 2 4 4 2 6 2" xfId="10987"/>
    <cellStyle name="Normal 2 4 4 2 7" xfId="10988"/>
    <cellStyle name="Normal 2 4 4 3" xfId="10989"/>
    <cellStyle name="Normal 2 4 4 3 2" xfId="10990"/>
    <cellStyle name="Normal 2 4 4 3 2 2" xfId="10991"/>
    <cellStyle name="Normal 2 4 4 3 3" xfId="10992"/>
    <cellStyle name="Normal 2 4 4 4" xfId="10993"/>
    <cellStyle name="Normal 2 4 4 4 2" xfId="10994"/>
    <cellStyle name="Normal 2 4 4 5" xfId="10995"/>
    <cellStyle name="Normal 2 4 4 5 2" xfId="10996"/>
    <cellStyle name="Normal 2 4 4 6" xfId="10997"/>
    <cellStyle name="Normal 2 4 4 6 2" xfId="10998"/>
    <cellStyle name="Normal 2 4 4 7" xfId="10999"/>
    <cellStyle name="Normal 2 4 4 7 2" xfId="11000"/>
    <cellStyle name="Normal 2 4 4 8" xfId="11001"/>
    <cellStyle name="Normal 2 4 5" xfId="758"/>
    <cellStyle name="Normal 2 4 5 2" xfId="1769"/>
    <cellStyle name="Normal 2 4 5 2 2" xfId="11002"/>
    <cellStyle name="Normal 2 4 5 2 2 2" xfId="11003"/>
    <cellStyle name="Normal 2 4 5 2 2 2 2" xfId="11004"/>
    <cellStyle name="Normal 2 4 5 2 2 3" xfId="11005"/>
    <cellStyle name="Normal 2 4 5 2 3" xfId="11006"/>
    <cellStyle name="Normal 2 4 5 2 3 2" xfId="11007"/>
    <cellStyle name="Normal 2 4 5 2 4" xfId="11008"/>
    <cellStyle name="Normal 2 4 5 2 4 2" xfId="11009"/>
    <cellStyle name="Normal 2 4 5 2 5" xfId="11010"/>
    <cellStyle name="Normal 2 4 5 2 5 2" xfId="11011"/>
    <cellStyle name="Normal 2 4 5 2 6" xfId="11012"/>
    <cellStyle name="Normal 2 4 5 2 6 2" xfId="11013"/>
    <cellStyle name="Normal 2 4 5 2 7" xfId="11014"/>
    <cellStyle name="Normal 2 4 5 3" xfId="11015"/>
    <cellStyle name="Normal 2 4 5 3 2" xfId="11016"/>
    <cellStyle name="Normal 2 4 5 3 2 2" xfId="11017"/>
    <cellStyle name="Normal 2 4 5 3 3" xfId="11018"/>
    <cellStyle name="Normal 2 4 5 4" xfId="11019"/>
    <cellStyle name="Normal 2 4 5 4 2" xfId="11020"/>
    <cellStyle name="Normal 2 4 5 5" xfId="11021"/>
    <cellStyle name="Normal 2 4 5 5 2" xfId="11022"/>
    <cellStyle name="Normal 2 4 5 6" xfId="11023"/>
    <cellStyle name="Normal 2 4 5 6 2" xfId="11024"/>
    <cellStyle name="Normal 2 4 5 7" xfId="11025"/>
    <cellStyle name="Normal 2 4 5 7 2" xfId="11026"/>
    <cellStyle name="Normal 2 4 5 8" xfId="11027"/>
    <cellStyle name="Normal 2 4 6" xfId="1770"/>
    <cellStyle name="Normal 2 4 6 2" xfId="11028"/>
    <cellStyle name="Normal 2 4 6 2 2" xfId="11029"/>
    <cellStyle name="Normal 2 4 6 2 2 2" xfId="11030"/>
    <cellStyle name="Normal 2 4 6 2 3" xfId="11031"/>
    <cellStyle name="Normal 2 4 6 3" xfId="11032"/>
    <cellStyle name="Normal 2 4 6 3 2" xfId="11033"/>
    <cellStyle name="Normal 2 4 6 4" xfId="11034"/>
    <cellStyle name="Normal 2 4 6 4 2" xfId="11035"/>
    <cellStyle name="Normal 2 4 6 5" xfId="11036"/>
    <cellStyle name="Normal 2 4 6 5 2" xfId="11037"/>
    <cellStyle name="Normal 2 4 6 6" xfId="11038"/>
    <cellStyle name="Normal 2 4 6 6 2" xfId="11039"/>
    <cellStyle name="Normal 2 4 6 7" xfId="11040"/>
    <cellStyle name="Normal 2 4 7" xfId="1771"/>
    <cellStyle name="Normal 2 4 7 2" xfId="11041"/>
    <cellStyle name="Normal 2 4 7 2 2" xfId="11042"/>
    <cellStyle name="Normal 2 4 7 2 2 2" xfId="11043"/>
    <cellStyle name="Normal 2 4 7 2 3" xfId="11044"/>
    <cellStyle name="Normal 2 4 7 3" xfId="11045"/>
    <cellStyle name="Normal 2 4 7 3 2" xfId="11046"/>
    <cellStyle name="Normal 2 4 7 4" xfId="11047"/>
    <cellStyle name="Normal 2 4 7 4 2" xfId="11048"/>
    <cellStyle name="Normal 2 4 7 5" xfId="11049"/>
    <cellStyle name="Normal 2 4 7 5 2" xfId="11050"/>
    <cellStyle name="Normal 2 4 7 6" xfId="11051"/>
    <cellStyle name="Normal 2 4 7 6 2" xfId="11052"/>
    <cellStyle name="Normal 2 4 7 7" xfId="11053"/>
    <cellStyle name="Normal 2 4 8" xfId="1772"/>
    <cellStyle name="Normal 2 4 8 2" xfId="11054"/>
    <cellStyle name="Normal 2 4 8 2 2" xfId="11055"/>
    <cellStyle name="Normal 2 4 8 2 2 2" xfId="11056"/>
    <cellStyle name="Normal 2 4 8 2 3" xfId="11057"/>
    <cellStyle name="Normal 2 4 8 3" xfId="11058"/>
    <cellStyle name="Normal 2 4 8 3 2" xfId="11059"/>
    <cellStyle name="Normal 2 4 8 4" xfId="11060"/>
    <cellStyle name="Normal 2 4 8 4 2" xfId="11061"/>
    <cellStyle name="Normal 2 4 8 5" xfId="11062"/>
    <cellStyle name="Normal 2 4 8 5 2" xfId="11063"/>
    <cellStyle name="Normal 2 4 8 6" xfId="11064"/>
    <cellStyle name="Normal 2 4 8 6 2" xfId="11065"/>
    <cellStyle name="Normal 2 4 8 7" xfId="11066"/>
    <cellStyle name="Normal 2 4 9" xfId="11067"/>
    <cellStyle name="Normal 2 4 9 2" xfId="11068"/>
    <cellStyle name="Normal 2 4 9 2 2" xfId="11069"/>
    <cellStyle name="Normal 2 4 9 3" xfId="11070"/>
    <cellStyle name="Normal 2 5" xfId="759"/>
    <cellStyle name="Normal 2 5 10" xfId="11071"/>
    <cellStyle name="Normal 2 5 10 2" xfId="11072"/>
    <cellStyle name="Normal 2 5 11" xfId="11073"/>
    <cellStyle name="Normal 2 5 11 2" xfId="11074"/>
    <cellStyle name="Normal 2 5 12" xfId="11075"/>
    <cellStyle name="Normal 2 5 12 2" xfId="11076"/>
    <cellStyle name="Normal 2 5 13" xfId="11077"/>
    <cellStyle name="Normal 2 5 2" xfId="760"/>
    <cellStyle name="Normal 2 5 2 2" xfId="1773"/>
    <cellStyle name="Normal 2 5 2 2 2" xfId="11078"/>
    <cellStyle name="Normal 2 5 2 2 2 2" xfId="11079"/>
    <cellStyle name="Normal 2 5 2 2 2 2 2" xfId="11080"/>
    <cellStyle name="Normal 2 5 2 2 2 3" xfId="11081"/>
    <cellStyle name="Normal 2 5 2 2 3" xfId="11082"/>
    <cellStyle name="Normal 2 5 2 2 3 2" xfId="11083"/>
    <cellStyle name="Normal 2 5 2 2 4" xfId="11084"/>
    <cellStyle name="Normal 2 5 2 2 4 2" xfId="11085"/>
    <cellStyle name="Normal 2 5 2 2 5" xfId="11086"/>
    <cellStyle name="Normal 2 5 2 2 5 2" xfId="11087"/>
    <cellStyle name="Normal 2 5 2 2 6" xfId="11088"/>
    <cellStyle name="Normal 2 5 2 2 6 2" xfId="11089"/>
    <cellStyle name="Normal 2 5 2 2 7" xfId="11090"/>
    <cellStyle name="Normal 2 5 2 3" xfId="11091"/>
    <cellStyle name="Normal 2 5 2 3 2" xfId="11092"/>
    <cellStyle name="Normal 2 5 2 3 2 2" xfId="11093"/>
    <cellStyle name="Normal 2 5 2 3 3" xfId="11094"/>
    <cellStyle name="Normal 2 5 2 4" xfId="11095"/>
    <cellStyle name="Normal 2 5 2 4 2" xfId="11096"/>
    <cellStyle name="Normal 2 5 2 5" xfId="11097"/>
    <cellStyle name="Normal 2 5 2 5 2" xfId="11098"/>
    <cellStyle name="Normal 2 5 2 6" xfId="11099"/>
    <cellStyle name="Normal 2 5 2 6 2" xfId="11100"/>
    <cellStyle name="Normal 2 5 2 7" xfId="11101"/>
    <cellStyle name="Normal 2 5 2 7 2" xfId="11102"/>
    <cellStyle name="Normal 2 5 2 8" xfId="11103"/>
    <cellStyle name="Normal 2 5 3" xfId="761"/>
    <cellStyle name="Normal 2 5 3 2" xfId="1774"/>
    <cellStyle name="Normal 2 5 3 2 2" xfId="11104"/>
    <cellStyle name="Normal 2 5 3 2 2 2" xfId="11105"/>
    <cellStyle name="Normal 2 5 3 2 2 2 2" xfId="11106"/>
    <cellStyle name="Normal 2 5 3 2 2 3" xfId="11107"/>
    <cellStyle name="Normal 2 5 3 2 3" xfId="11108"/>
    <cellStyle name="Normal 2 5 3 2 3 2" xfId="11109"/>
    <cellStyle name="Normal 2 5 3 2 4" xfId="11110"/>
    <cellStyle name="Normal 2 5 3 2 4 2" xfId="11111"/>
    <cellStyle name="Normal 2 5 3 2 5" xfId="11112"/>
    <cellStyle name="Normal 2 5 3 2 5 2" xfId="11113"/>
    <cellStyle name="Normal 2 5 3 2 6" xfId="11114"/>
    <cellStyle name="Normal 2 5 3 2 6 2" xfId="11115"/>
    <cellStyle name="Normal 2 5 3 2 7" xfId="11116"/>
    <cellStyle name="Normal 2 5 3 3" xfId="11117"/>
    <cellStyle name="Normal 2 5 3 3 2" xfId="11118"/>
    <cellStyle name="Normal 2 5 3 3 2 2" xfId="11119"/>
    <cellStyle name="Normal 2 5 3 3 3" xfId="11120"/>
    <cellStyle name="Normal 2 5 3 4" xfId="11121"/>
    <cellStyle name="Normal 2 5 3 4 2" xfId="11122"/>
    <cellStyle name="Normal 2 5 3 5" xfId="11123"/>
    <cellStyle name="Normal 2 5 3 5 2" xfId="11124"/>
    <cellStyle name="Normal 2 5 3 6" xfId="11125"/>
    <cellStyle name="Normal 2 5 3 6 2" xfId="11126"/>
    <cellStyle name="Normal 2 5 3 7" xfId="11127"/>
    <cellStyle name="Normal 2 5 3 7 2" xfId="11128"/>
    <cellStyle name="Normal 2 5 3 8" xfId="11129"/>
    <cellStyle name="Normal 2 5 4" xfId="762"/>
    <cellStyle name="Normal 2 5 4 2" xfId="1775"/>
    <cellStyle name="Normal 2 5 4 2 2" xfId="11130"/>
    <cellStyle name="Normal 2 5 4 2 2 2" xfId="11131"/>
    <cellStyle name="Normal 2 5 4 2 2 2 2" xfId="11132"/>
    <cellStyle name="Normal 2 5 4 2 2 3" xfId="11133"/>
    <cellStyle name="Normal 2 5 4 2 3" xfId="11134"/>
    <cellStyle name="Normal 2 5 4 2 3 2" xfId="11135"/>
    <cellStyle name="Normal 2 5 4 2 4" xfId="11136"/>
    <cellStyle name="Normal 2 5 4 2 4 2" xfId="11137"/>
    <cellStyle name="Normal 2 5 4 2 5" xfId="11138"/>
    <cellStyle name="Normal 2 5 4 2 5 2" xfId="11139"/>
    <cellStyle name="Normal 2 5 4 2 6" xfId="11140"/>
    <cellStyle name="Normal 2 5 4 2 6 2" xfId="11141"/>
    <cellStyle name="Normal 2 5 4 2 7" xfId="11142"/>
    <cellStyle name="Normal 2 5 4 3" xfId="11143"/>
    <cellStyle name="Normal 2 5 4 3 2" xfId="11144"/>
    <cellStyle name="Normal 2 5 4 3 2 2" xfId="11145"/>
    <cellStyle name="Normal 2 5 4 3 3" xfId="11146"/>
    <cellStyle name="Normal 2 5 4 4" xfId="11147"/>
    <cellStyle name="Normal 2 5 4 4 2" xfId="11148"/>
    <cellStyle name="Normal 2 5 4 5" xfId="11149"/>
    <cellStyle name="Normal 2 5 4 5 2" xfId="11150"/>
    <cellStyle name="Normal 2 5 4 6" xfId="11151"/>
    <cellStyle name="Normal 2 5 4 6 2" xfId="11152"/>
    <cellStyle name="Normal 2 5 4 7" xfId="11153"/>
    <cellStyle name="Normal 2 5 4 7 2" xfId="11154"/>
    <cellStyle name="Normal 2 5 4 8" xfId="11155"/>
    <cellStyle name="Normal 2 5 5" xfId="1776"/>
    <cellStyle name="Normal 2 5 5 2" xfId="11156"/>
    <cellStyle name="Normal 2 5 5 2 2" xfId="11157"/>
    <cellStyle name="Normal 2 5 5 2 2 2" xfId="11158"/>
    <cellStyle name="Normal 2 5 5 2 3" xfId="11159"/>
    <cellStyle name="Normal 2 5 5 3" xfId="11160"/>
    <cellStyle name="Normal 2 5 5 3 2" xfId="11161"/>
    <cellStyle name="Normal 2 5 5 4" xfId="11162"/>
    <cellStyle name="Normal 2 5 5 4 2" xfId="11163"/>
    <cellStyle name="Normal 2 5 5 5" xfId="11164"/>
    <cellStyle name="Normal 2 5 5 5 2" xfId="11165"/>
    <cellStyle name="Normal 2 5 5 6" xfId="11166"/>
    <cellStyle name="Normal 2 5 5 6 2" xfId="11167"/>
    <cellStyle name="Normal 2 5 5 7" xfId="11168"/>
    <cellStyle name="Normal 2 5 6" xfId="1777"/>
    <cellStyle name="Normal 2 5 6 2" xfId="11169"/>
    <cellStyle name="Normal 2 5 6 2 2" xfId="11170"/>
    <cellStyle name="Normal 2 5 6 2 2 2" xfId="11171"/>
    <cellStyle name="Normal 2 5 6 2 3" xfId="11172"/>
    <cellStyle name="Normal 2 5 6 3" xfId="11173"/>
    <cellStyle name="Normal 2 5 6 3 2" xfId="11174"/>
    <cellStyle name="Normal 2 5 6 4" xfId="11175"/>
    <cellStyle name="Normal 2 5 6 4 2" xfId="11176"/>
    <cellStyle name="Normal 2 5 6 5" xfId="11177"/>
    <cellStyle name="Normal 2 5 6 5 2" xfId="11178"/>
    <cellStyle name="Normal 2 5 6 6" xfId="11179"/>
    <cellStyle name="Normal 2 5 6 6 2" xfId="11180"/>
    <cellStyle name="Normal 2 5 6 7" xfId="11181"/>
    <cellStyle name="Normal 2 5 7" xfId="1778"/>
    <cellStyle name="Normal 2 5 7 2" xfId="11182"/>
    <cellStyle name="Normal 2 5 7 2 2" xfId="11183"/>
    <cellStyle name="Normal 2 5 7 2 2 2" xfId="11184"/>
    <cellStyle name="Normal 2 5 7 2 3" xfId="11185"/>
    <cellStyle name="Normal 2 5 7 3" xfId="11186"/>
    <cellStyle name="Normal 2 5 7 3 2" xfId="11187"/>
    <cellStyle name="Normal 2 5 7 4" xfId="11188"/>
    <cellStyle name="Normal 2 5 7 4 2" xfId="11189"/>
    <cellStyle name="Normal 2 5 7 5" xfId="11190"/>
    <cellStyle name="Normal 2 5 7 5 2" xfId="11191"/>
    <cellStyle name="Normal 2 5 7 6" xfId="11192"/>
    <cellStyle name="Normal 2 5 7 6 2" xfId="11193"/>
    <cellStyle name="Normal 2 5 7 7" xfId="11194"/>
    <cellStyle name="Normal 2 5 8" xfId="11195"/>
    <cellStyle name="Normal 2 5 8 2" xfId="11196"/>
    <cellStyle name="Normal 2 5 8 2 2" xfId="11197"/>
    <cellStyle name="Normal 2 5 8 3" xfId="11198"/>
    <cellStyle name="Normal 2 5 9" xfId="11199"/>
    <cellStyle name="Normal 2 5 9 2" xfId="11200"/>
    <cellStyle name="Normal 2 6" xfId="763"/>
    <cellStyle name="Normal 2 6 10" xfId="11201"/>
    <cellStyle name="Normal 2 6 10 2" xfId="11202"/>
    <cellStyle name="Normal 2 6 11" xfId="11203"/>
    <cellStyle name="Normal 2 6 11 2" xfId="11204"/>
    <cellStyle name="Normal 2 6 12" xfId="11205"/>
    <cellStyle name="Normal 2 6 12 2" xfId="11206"/>
    <cellStyle name="Normal 2 6 13" xfId="11207"/>
    <cellStyle name="Normal 2 6 2" xfId="764"/>
    <cellStyle name="Normal 2 6 2 2" xfId="765"/>
    <cellStyle name="Normal 2 6 2 3" xfId="11208"/>
    <cellStyle name="Normal 2 6 3" xfId="766"/>
    <cellStyle name="Normal 2 6 3 2" xfId="767"/>
    <cellStyle name="Normal 2 6 3 3" xfId="11209"/>
    <cellStyle name="Normal 2 6 4" xfId="768"/>
    <cellStyle name="Normal 2 6 4 10" xfId="11210"/>
    <cellStyle name="Normal 2 6 4 10 2" xfId="11211"/>
    <cellStyle name="Normal 2 6 4 11" xfId="11212"/>
    <cellStyle name="Normal 2 6 4 2" xfId="1779"/>
    <cellStyle name="Normal 2 6 4 2 2" xfId="1780"/>
    <cellStyle name="Normal 2 6 4 2 2 2" xfId="11213"/>
    <cellStyle name="Normal 2 6 4 2 2 2 2" xfId="11214"/>
    <cellStyle name="Normal 2 6 4 2 2 2 2 2" xfId="11215"/>
    <cellStyle name="Normal 2 6 4 2 2 2 3" xfId="11216"/>
    <cellStyle name="Normal 2 6 4 2 2 3" xfId="11217"/>
    <cellStyle name="Normal 2 6 4 2 2 3 2" xfId="11218"/>
    <cellStyle name="Normal 2 6 4 2 2 4" xfId="11219"/>
    <cellStyle name="Normal 2 6 4 2 2 4 2" xfId="11220"/>
    <cellStyle name="Normal 2 6 4 2 2 5" xfId="11221"/>
    <cellStyle name="Normal 2 6 4 2 2 5 2" xfId="11222"/>
    <cellStyle name="Normal 2 6 4 2 2 6" xfId="11223"/>
    <cellStyle name="Normal 2 6 4 2 2 6 2" xfId="11224"/>
    <cellStyle name="Normal 2 6 4 2 2 7" xfId="11225"/>
    <cellStyle name="Normal 2 6 4 2 3" xfId="11226"/>
    <cellStyle name="Normal 2 6 4 2 3 2" xfId="11227"/>
    <cellStyle name="Normal 2 6 4 2 3 2 2" xfId="11228"/>
    <cellStyle name="Normal 2 6 4 2 3 3" xfId="11229"/>
    <cellStyle name="Normal 2 6 4 2 4" xfId="11230"/>
    <cellStyle name="Normal 2 6 4 2 4 2" xfId="11231"/>
    <cellStyle name="Normal 2 6 4 2 5" xfId="11232"/>
    <cellStyle name="Normal 2 6 4 2 5 2" xfId="11233"/>
    <cellStyle name="Normal 2 6 4 2 6" xfId="11234"/>
    <cellStyle name="Normal 2 6 4 2 6 2" xfId="11235"/>
    <cellStyle name="Normal 2 6 4 2 7" xfId="11236"/>
    <cellStyle name="Normal 2 6 4 2 7 2" xfId="11237"/>
    <cellStyle name="Normal 2 6 4 2 8" xfId="11238"/>
    <cellStyle name="Normal 2 6 4 3" xfId="1781"/>
    <cellStyle name="Normal 2 6 4 3 2" xfId="11239"/>
    <cellStyle name="Normal 2 6 4 3 2 2" xfId="11240"/>
    <cellStyle name="Normal 2 6 4 3 2 2 2" xfId="11241"/>
    <cellStyle name="Normal 2 6 4 3 2 3" xfId="11242"/>
    <cellStyle name="Normal 2 6 4 3 3" xfId="11243"/>
    <cellStyle name="Normal 2 6 4 3 3 2" xfId="11244"/>
    <cellStyle name="Normal 2 6 4 3 4" xfId="11245"/>
    <cellStyle name="Normal 2 6 4 3 4 2" xfId="11246"/>
    <cellStyle name="Normal 2 6 4 3 5" xfId="11247"/>
    <cellStyle name="Normal 2 6 4 3 5 2" xfId="11248"/>
    <cellStyle name="Normal 2 6 4 3 6" xfId="11249"/>
    <cellStyle name="Normal 2 6 4 3 6 2" xfId="11250"/>
    <cellStyle name="Normal 2 6 4 3 7" xfId="11251"/>
    <cellStyle name="Normal 2 6 4 4" xfId="1782"/>
    <cellStyle name="Normal 2 6 4 4 2" xfId="11252"/>
    <cellStyle name="Normal 2 6 4 4 2 2" xfId="11253"/>
    <cellStyle name="Normal 2 6 4 4 2 2 2" xfId="11254"/>
    <cellStyle name="Normal 2 6 4 4 2 3" xfId="11255"/>
    <cellStyle name="Normal 2 6 4 4 3" xfId="11256"/>
    <cellStyle name="Normal 2 6 4 4 3 2" xfId="11257"/>
    <cellStyle name="Normal 2 6 4 4 4" xfId="11258"/>
    <cellStyle name="Normal 2 6 4 4 4 2" xfId="11259"/>
    <cellStyle name="Normal 2 6 4 4 5" xfId="11260"/>
    <cellStyle name="Normal 2 6 4 4 5 2" xfId="11261"/>
    <cellStyle name="Normal 2 6 4 4 6" xfId="11262"/>
    <cellStyle name="Normal 2 6 4 4 6 2" xfId="11263"/>
    <cellStyle name="Normal 2 6 4 4 7" xfId="11264"/>
    <cellStyle name="Normal 2 6 4 5" xfId="1783"/>
    <cellStyle name="Normal 2 6 4 5 2" xfId="11265"/>
    <cellStyle name="Normal 2 6 4 5 2 2" xfId="11266"/>
    <cellStyle name="Normal 2 6 4 5 2 2 2" xfId="11267"/>
    <cellStyle name="Normal 2 6 4 5 2 3" xfId="11268"/>
    <cellStyle name="Normal 2 6 4 5 3" xfId="11269"/>
    <cellStyle name="Normal 2 6 4 5 3 2" xfId="11270"/>
    <cellStyle name="Normal 2 6 4 5 4" xfId="11271"/>
    <cellStyle name="Normal 2 6 4 5 4 2" xfId="11272"/>
    <cellStyle name="Normal 2 6 4 5 5" xfId="11273"/>
    <cellStyle name="Normal 2 6 4 5 5 2" xfId="11274"/>
    <cellStyle name="Normal 2 6 4 5 6" xfId="11275"/>
    <cellStyle name="Normal 2 6 4 5 6 2" xfId="11276"/>
    <cellStyle name="Normal 2 6 4 5 7" xfId="11277"/>
    <cellStyle name="Normal 2 6 4 6" xfId="11278"/>
    <cellStyle name="Normal 2 6 4 6 2" xfId="11279"/>
    <cellStyle name="Normal 2 6 4 6 2 2" xfId="11280"/>
    <cellStyle name="Normal 2 6 4 6 3" xfId="11281"/>
    <cellStyle name="Normal 2 6 4 7" xfId="11282"/>
    <cellStyle name="Normal 2 6 4 7 2" xfId="11283"/>
    <cellStyle name="Normal 2 6 4 8" xfId="11284"/>
    <cellStyle name="Normal 2 6 4 8 2" xfId="11285"/>
    <cellStyle name="Normal 2 6 4 9" xfId="11286"/>
    <cellStyle name="Normal 2 6 4 9 2" xfId="11287"/>
    <cellStyle name="Normal 2 6 5" xfId="1784"/>
    <cellStyle name="Normal 2 6 6" xfId="1785"/>
    <cellStyle name="Normal 2 6 6 2" xfId="1786"/>
    <cellStyle name="Normal 2 6 6 2 2" xfId="11288"/>
    <cellStyle name="Normal 2 6 6 2 2 2" xfId="11289"/>
    <cellStyle name="Normal 2 6 6 2 2 2 2" xfId="11290"/>
    <cellStyle name="Normal 2 6 6 2 2 3" xfId="11291"/>
    <cellStyle name="Normal 2 6 6 2 3" xfId="11292"/>
    <cellStyle name="Normal 2 6 6 2 3 2" xfId="11293"/>
    <cellStyle name="Normal 2 6 6 2 4" xfId="11294"/>
    <cellStyle name="Normal 2 6 6 2 4 2" xfId="11295"/>
    <cellStyle name="Normal 2 6 6 2 5" xfId="11296"/>
    <cellStyle name="Normal 2 6 6 2 5 2" xfId="11297"/>
    <cellStyle name="Normal 2 6 6 2 6" xfId="11298"/>
    <cellStyle name="Normal 2 6 6 2 6 2" xfId="11299"/>
    <cellStyle name="Normal 2 6 6 2 7" xfId="11300"/>
    <cellStyle name="Normal 2 6 6 3" xfId="11301"/>
    <cellStyle name="Normal 2 6 6 3 2" xfId="11302"/>
    <cellStyle name="Normal 2 6 6 3 2 2" xfId="11303"/>
    <cellStyle name="Normal 2 6 6 3 3" xfId="11304"/>
    <cellStyle name="Normal 2 6 6 4" xfId="11305"/>
    <cellStyle name="Normal 2 6 6 4 2" xfId="11306"/>
    <cellStyle name="Normal 2 6 6 5" xfId="11307"/>
    <cellStyle name="Normal 2 6 6 5 2" xfId="11308"/>
    <cellStyle name="Normal 2 6 6 6" xfId="11309"/>
    <cellStyle name="Normal 2 6 6 6 2" xfId="11310"/>
    <cellStyle name="Normal 2 6 6 7" xfId="11311"/>
    <cellStyle name="Normal 2 6 6 7 2" xfId="11312"/>
    <cellStyle name="Normal 2 6 6 8" xfId="11313"/>
    <cellStyle name="Normal 2 6 7" xfId="1787"/>
    <cellStyle name="Normal 2 6 7 2" xfId="11314"/>
    <cellStyle name="Normal 2 6 7 2 2" xfId="11315"/>
    <cellStyle name="Normal 2 6 7 2 2 2" xfId="11316"/>
    <cellStyle name="Normal 2 6 7 2 3" xfId="11317"/>
    <cellStyle name="Normal 2 6 7 3" xfId="11318"/>
    <cellStyle name="Normal 2 6 7 3 2" xfId="11319"/>
    <cellStyle name="Normal 2 6 7 4" xfId="11320"/>
    <cellStyle name="Normal 2 6 7 4 2" xfId="11321"/>
    <cellStyle name="Normal 2 6 7 5" xfId="11322"/>
    <cellStyle name="Normal 2 6 7 5 2" xfId="11323"/>
    <cellStyle name="Normal 2 6 7 6" xfId="11324"/>
    <cellStyle name="Normal 2 6 7 6 2" xfId="11325"/>
    <cellStyle name="Normal 2 6 7 7" xfId="11326"/>
    <cellStyle name="Normal 2 6 8" xfId="11327"/>
    <cellStyle name="Normal 2 6 8 2" xfId="11328"/>
    <cellStyle name="Normal 2 6 8 2 2" xfId="11329"/>
    <cellStyle name="Normal 2 6 8 3" xfId="11330"/>
    <cellStyle name="Normal 2 6 9" xfId="11331"/>
    <cellStyle name="Normal 2 6 9 2" xfId="11332"/>
    <cellStyle name="Normal 2 7" xfId="769"/>
    <cellStyle name="Normal 2 7 10" xfId="11333"/>
    <cellStyle name="Normal 2 7 10 2" xfId="11334"/>
    <cellStyle name="Normal 2 7 11" xfId="11335"/>
    <cellStyle name="Normal 2 7 11 2" xfId="11336"/>
    <cellStyle name="Normal 2 7 12" xfId="11337"/>
    <cellStyle name="Normal 2 7 12 2" xfId="11338"/>
    <cellStyle name="Normal 2 7 13" xfId="11339"/>
    <cellStyle name="Normal 2 7 13 2" xfId="11340"/>
    <cellStyle name="Normal 2 7 14" xfId="11341"/>
    <cellStyle name="Normal 2 7 2" xfId="770"/>
    <cellStyle name="Normal 2 7 2 2" xfId="771"/>
    <cellStyle name="Normal 2 7 2 3" xfId="11342"/>
    <cellStyle name="Normal 2 7 3" xfId="772"/>
    <cellStyle name="Normal 2 7 3 2" xfId="1788"/>
    <cellStyle name="Normal 2 7 3 2 2" xfId="11343"/>
    <cellStyle name="Normal 2 7 3 2 2 2" xfId="11344"/>
    <cellStyle name="Normal 2 7 3 2 2 2 2" xfId="11345"/>
    <cellStyle name="Normal 2 7 3 2 2 3" xfId="11346"/>
    <cellStyle name="Normal 2 7 3 2 3" xfId="11347"/>
    <cellStyle name="Normal 2 7 3 2 3 2" xfId="11348"/>
    <cellStyle name="Normal 2 7 3 2 4" xfId="11349"/>
    <cellStyle name="Normal 2 7 3 2 4 2" xfId="11350"/>
    <cellStyle name="Normal 2 7 3 2 5" xfId="11351"/>
    <cellStyle name="Normal 2 7 3 2 5 2" xfId="11352"/>
    <cellStyle name="Normal 2 7 3 2 6" xfId="11353"/>
    <cellStyle name="Normal 2 7 3 2 6 2" xfId="11354"/>
    <cellStyle name="Normal 2 7 3 2 7" xfId="11355"/>
    <cellStyle name="Normal 2 7 3 3" xfId="11356"/>
    <cellStyle name="Normal 2 7 3 3 2" xfId="11357"/>
    <cellStyle name="Normal 2 7 3 3 2 2" xfId="11358"/>
    <cellStyle name="Normal 2 7 3 3 3" xfId="11359"/>
    <cellStyle name="Normal 2 7 3 4" xfId="11360"/>
    <cellStyle name="Normal 2 7 3 4 2" xfId="11361"/>
    <cellStyle name="Normal 2 7 3 5" xfId="11362"/>
    <cellStyle name="Normal 2 7 3 5 2" xfId="11363"/>
    <cellStyle name="Normal 2 7 3 6" xfId="11364"/>
    <cellStyle name="Normal 2 7 3 6 2" xfId="11365"/>
    <cellStyle name="Normal 2 7 3 7" xfId="11366"/>
    <cellStyle name="Normal 2 7 3 7 2" xfId="11367"/>
    <cellStyle name="Normal 2 7 3 8" xfId="11368"/>
    <cellStyle name="Normal 2 7 4" xfId="773"/>
    <cellStyle name="Normal 2 7 4 2" xfId="1789"/>
    <cellStyle name="Normal 2 7 4 2 2" xfId="11369"/>
    <cellStyle name="Normal 2 7 4 2 2 2" xfId="11370"/>
    <cellStyle name="Normal 2 7 4 2 2 2 2" xfId="11371"/>
    <cellStyle name="Normal 2 7 4 2 2 3" xfId="11372"/>
    <cellStyle name="Normal 2 7 4 2 3" xfId="11373"/>
    <cellStyle name="Normal 2 7 4 2 3 2" xfId="11374"/>
    <cellStyle name="Normal 2 7 4 2 4" xfId="11375"/>
    <cellStyle name="Normal 2 7 4 2 4 2" xfId="11376"/>
    <cellStyle name="Normal 2 7 4 2 5" xfId="11377"/>
    <cellStyle name="Normal 2 7 4 2 5 2" xfId="11378"/>
    <cellStyle name="Normal 2 7 4 2 6" xfId="11379"/>
    <cellStyle name="Normal 2 7 4 2 6 2" xfId="11380"/>
    <cellStyle name="Normal 2 7 4 2 7" xfId="11381"/>
    <cellStyle name="Normal 2 7 4 3" xfId="11382"/>
    <cellStyle name="Normal 2 7 4 3 2" xfId="11383"/>
    <cellStyle name="Normal 2 7 4 3 2 2" xfId="11384"/>
    <cellStyle name="Normal 2 7 4 3 3" xfId="11385"/>
    <cellStyle name="Normal 2 7 4 4" xfId="11386"/>
    <cellStyle name="Normal 2 7 4 4 2" xfId="11387"/>
    <cellStyle name="Normal 2 7 4 5" xfId="11388"/>
    <cellStyle name="Normal 2 7 4 5 2" xfId="11389"/>
    <cellStyle name="Normal 2 7 4 6" xfId="11390"/>
    <cellStyle name="Normal 2 7 4 6 2" xfId="11391"/>
    <cellStyle name="Normal 2 7 4 7" xfId="11392"/>
    <cellStyle name="Normal 2 7 4 7 2" xfId="11393"/>
    <cellStyle name="Normal 2 7 4 8" xfId="11394"/>
    <cellStyle name="Normal 2 7 5" xfId="1790"/>
    <cellStyle name="Normal 2 7 5 2" xfId="1791"/>
    <cellStyle name="Normal 2 7 5 2 2" xfId="11395"/>
    <cellStyle name="Normal 2 7 5 2 2 2" xfId="11396"/>
    <cellStyle name="Normal 2 7 5 2 2 2 2" xfId="11397"/>
    <cellStyle name="Normal 2 7 5 2 2 3" xfId="11398"/>
    <cellStyle name="Normal 2 7 5 2 3" xfId="11399"/>
    <cellStyle name="Normal 2 7 5 2 3 2" xfId="11400"/>
    <cellStyle name="Normal 2 7 5 2 4" xfId="11401"/>
    <cellStyle name="Normal 2 7 5 2 4 2" xfId="11402"/>
    <cellStyle name="Normal 2 7 5 2 5" xfId="11403"/>
    <cellStyle name="Normal 2 7 5 2 5 2" xfId="11404"/>
    <cellStyle name="Normal 2 7 5 2 6" xfId="11405"/>
    <cellStyle name="Normal 2 7 5 2 6 2" xfId="11406"/>
    <cellStyle name="Normal 2 7 5 2 7" xfId="11407"/>
    <cellStyle name="Normal 2 7 5 3" xfId="11408"/>
    <cellStyle name="Normal 2 7 5 3 2" xfId="11409"/>
    <cellStyle name="Normal 2 7 5 3 2 2" xfId="11410"/>
    <cellStyle name="Normal 2 7 5 3 3" xfId="11411"/>
    <cellStyle name="Normal 2 7 5 4" xfId="11412"/>
    <cellStyle name="Normal 2 7 5 4 2" xfId="11413"/>
    <cellStyle name="Normal 2 7 5 5" xfId="11414"/>
    <cellStyle name="Normal 2 7 5 5 2" xfId="11415"/>
    <cellStyle name="Normal 2 7 5 6" xfId="11416"/>
    <cellStyle name="Normal 2 7 5 6 2" xfId="11417"/>
    <cellStyle name="Normal 2 7 5 7" xfId="11418"/>
    <cellStyle name="Normal 2 7 5 7 2" xfId="11419"/>
    <cellStyle name="Normal 2 7 5 8" xfId="11420"/>
    <cellStyle name="Normal 2 7 6" xfId="1792"/>
    <cellStyle name="Normal 2 7 6 2" xfId="11421"/>
    <cellStyle name="Normal 2 7 6 2 2" xfId="11422"/>
    <cellStyle name="Normal 2 7 6 2 2 2" xfId="11423"/>
    <cellStyle name="Normal 2 7 6 2 3" xfId="11424"/>
    <cellStyle name="Normal 2 7 6 3" xfId="11425"/>
    <cellStyle name="Normal 2 7 6 3 2" xfId="11426"/>
    <cellStyle name="Normal 2 7 6 4" xfId="11427"/>
    <cellStyle name="Normal 2 7 6 4 2" xfId="11428"/>
    <cellStyle name="Normal 2 7 6 5" xfId="11429"/>
    <cellStyle name="Normal 2 7 6 5 2" xfId="11430"/>
    <cellStyle name="Normal 2 7 6 6" xfId="11431"/>
    <cellStyle name="Normal 2 7 6 6 2" xfId="11432"/>
    <cellStyle name="Normal 2 7 6 7" xfId="11433"/>
    <cellStyle name="Normal 2 7 7" xfId="1793"/>
    <cellStyle name="Normal 2 7 7 2" xfId="11434"/>
    <cellStyle name="Normal 2 7 7 2 2" xfId="11435"/>
    <cellStyle name="Normal 2 7 7 2 2 2" xfId="11436"/>
    <cellStyle name="Normal 2 7 7 2 3" xfId="11437"/>
    <cellStyle name="Normal 2 7 7 3" xfId="11438"/>
    <cellStyle name="Normal 2 7 7 3 2" xfId="11439"/>
    <cellStyle name="Normal 2 7 7 4" xfId="11440"/>
    <cellStyle name="Normal 2 7 7 4 2" xfId="11441"/>
    <cellStyle name="Normal 2 7 7 5" xfId="11442"/>
    <cellStyle name="Normal 2 7 7 5 2" xfId="11443"/>
    <cellStyle name="Normal 2 7 7 6" xfId="11444"/>
    <cellStyle name="Normal 2 7 7 6 2" xfId="11445"/>
    <cellStyle name="Normal 2 7 7 7" xfId="11446"/>
    <cellStyle name="Normal 2 7 8" xfId="1794"/>
    <cellStyle name="Normal 2 7 8 2" xfId="11447"/>
    <cellStyle name="Normal 2 7 8 2 2" xfId="11448"/>
    <cellStyle name="Normal 2 7 8 2 2 2" xfId="11449"/>
    <cellStyle name="Normal 2 7 8 2 3" xfId="11450"/>
    <cellStyle name="Normal 2 7 8 3" xfId="11451"/>
    <cellStyle name="Normal 2 7 8 3 2" xfId="11452"/>
    <cellStyle name="Normal 2 7 8 4" xfId="11453"/>
    <cellStyle name="Normal 2 7 8 4 2" xfId="11454"/>
    <cellStyle name="Normal 2 7 8 5" xfId="11455"/>
    <cellStyle name="Normal 2 7 8 5 2" xfId="11456"/>
    <cellStyle name="Normal 2 7 8 6" xfId="11457"/>
    <cellStyle name="Normal 2 7 8 6 2" xfId="11458"/>
    <cellStyle name="Normal 2 7 8 7" xfId="11459"/>
    <cellStyle name="Normal 2 7 9" xfId="11460"/>
    <cellStyle name="Normal 2 7 9 2" xfId="11461"/>
    <cellStyle name="Normal 2 7 9 2 2" xfId="11462"/>
    <cellStyle name="Normal 2 7 9 3" xfId="11463"/>
    <cellStyle name="Normal 2 8" xfId="774"/>
    <cellStyle name="Normal 2 8 10" xfId="11464"/>
    <cellStyle name="Normal 2 8 10 2" xfId="11465"/>
    <cellStyle name="Normal 2 8 11" xfId="11466"/>
    <cellStyle name="Normal 2 8 11 2" xfId="11467"/>
    <cellStyle name="Normal 2 8 12" xfId="11468"/>
    <cellStyle name="Normal 2 8 12 2" xfId="11469"/>
    <cellStyle name="Normal 2 8 13" xfId="11470"/>
    <cellStyle name="Normal 2 8 2" xfId="775"/>
    <cellStyle name="Normal 2 8 2 2" xfId="776"/>
    <cellStyle name="Normal 2 8 2 2 2" xfId="11471"/>
    <cellStyle name="Normal 2 8 2 2 2 2" xfId="11472"/>
    <cellStyle name="Normal 2 8 2 2 2 2 2" xfId="11473"/>
    <cellStyle name="Normal 2 8 2 2 2 3" xfId="11474"/>
    <cellStyle name="Normal 2 8 2 2 3" xfId="11475"/>
    <cellStyle name="Normal 2 8 2 2 3 2" xfId="11476"/>
    <cellStyle name="Normal 2 8 2 2 4" xfId="11477"/>
    <cellStyle name="Normal 2 8 2 2 4 2" xfId="11478"/>
    <cellStyle name="Normal 2 8 2 2 5" xfId="11479"/>
    <cellStyle name="Normal 2 8 2 2 5 2" xfId="11480"/>
    <cellStyle name="Normal 2 8 2 2 6" xfId="11481"/>
    <cellStyle name="Normal 2 8 2 2 6 2" xfId="11482"/>
    <cellStyle name="Normal 2 8 2 2 7" xfId="11483"/>
    <cellStyle name="Normal 2 8 2 3" xfId="11484"/>
    <cellStyle name="Normal 2 8 2 3 2" xfId="11485"/>
    <cellStyle name="Normal 2 8 2 3 2 2" xfId="11486"/>
    <cellStyle name="Normal 2 8 2 3 3" xfId="11487"/>
    <cellStyle name="Normal 2 8 2 4" xfId="11488"/>
    <cellStyle name="Normal 2 8 2 4 2" xfId="11489"/>
    <cellStyle name="Normal 2 8 2 5" xfId="11490"/>
    <cellStyle name="Normal 2 8 2 5 2" xfId="11491"/>
    <cellStyle name="Normal 2 8 2 6" xfId="11492"/>
    <cellStyle name="Normal 2 8 2 6 2" xfId="11493"/>
    <cellStyle name="Normal 2 8 2 7" xfId="11494"/>
    <cellStyle name="Normal 2 8 2 7 2" xfId="11495"/>
    <cellStyle name="Normal 2 8 2 8" xfId="11496"/>
    <cellStyle name="Normal 2 8 3" xfId="777"/>
    <cellStyle name="Normal 2 8 3 2" xfId="1795"/>
    <cellStyle name="Normal 2 8 3 2 2" xfId="11497"/>
    <cellStyle name="Normal 2 8 3 2 2 2" xfId="11498"/>
    <cellStyle name="Normal 2 8 3 2 2 2 2" xfId="11499"/>
    <cellStyle name="Normal 2 8 3 2 2 3" xfId="11500"/>
    <cellStyle name="Normal 2 8 3 2 3" xfId="11501"/>
    <cellStyle name="Normal 2 8 3 2 3 2" xfId="11502"/>
    <cellStyle name="Normal 2 8 3 2 4" xfId="11503"/>
    <cellStyle name="Normal 2 8 3 2 4 2" xfId="11504"/>
    <cellStyle name="Normal 2 8 3 2 5" xfId="11505"/>
    <cellStyle name="Normal 2 8 3 2 5 2" xfId="11506"/>
    <cellStyle name="Normal 2 8 3 2 6" xfId="11507"/>
    <cellStyle name="Normal 2 8 3 2 6 2" xfId="11508"/>
    <cellStyle name="Normal 2 8 3 2 7" xfId="11509"/>
    <cellStyle name="Normal 2 8 3 3" xfId="11510"/>
    <cellStyle name="Normal 2 8 3 3 2" xfId="11511"/>
    <cellStyle name="Normal 2 8 3 3 2 2" xfId="11512"/>
    <cellStyle name="Normal 2 8 3 3 3" xfId="11513"/>
    <cellStyle name="Normal 2 8 3 4" xfId="11514"/>
    <cellStyle name="Normal 2 8 3 4 2" xfId="11515"/>
    <cellStyle name="Normal 2 8 3 5" xfId="11516"/>
    <cellStyle name="Normal 2 8 3 5 2" xfId="11517"/>
    <cellStyle name="Normal 2 8 3 6" xfId="11518"/>
    <cellStyle name="Normal 2 8 3 6 2" xfId="11519"/>
    <cellStyle name="Normal 2 8 3 7" xfId="11520"/>
    <cellStyle name="Normal 2 8 3 7 2" xfId="11521"/>
    <cellStyle name="Normal 2 8 3 8" xfId="11522"/>
    <cellStyle name="Normal 2 8 4" xfId="778"/>
    <cellStyle name="Normal 2 8 4 2" xfId="1796"/>
    <cellStyle name="Normal 2 8 4 2 2" xfId="11523"/>
    <cellStyle name="Normal 2 8 4 2 2 2" xfId="11524"/>
    <cellStyle name="Normal 2 8 4 2 2 2 2" xfId="11525"/>
    <cellStyle name="Normal 2 8 4 2 2 3" xfId="11526"/>
    <cellStyle name="Normal 2 8 4 2 3" xfId="11527"/>
    <cellStyle name="Normal 2 8 4 2 3 2" xfId="11528"/>
    <cellStyle name="Normal 2 8 4 2 4" xfId="11529"/>
    <cellStyle name="Normal 2 8 4 2 4 2" xfId="11530"/>
    <cellStyle name="Normal 2 8 4 2 5" xfId="11531"/>
    <cellStyle name="Normal 2 8 4 2 5 2" xfId="11532"/>
    <cellStyle name="Normal 2 8 4 2 6" xfId="11533"/>
    <cellStyle name="Normal 2 8 4 2 6 2" xfId="11534"/>
    <cellStyle name="Normal 2 8 4 2 7" xfId="11535"/>
    <cellStyle name="Normal 2 8 4 3" xfId="11536"/>
    <cellStyle name="Normal 2 8 4 3 2" xfId="11537"/>
    <cellStyle name="Normal 2 8 4 3 2 2" xfId="11538"/>
    <cellStyle name="Normal 2 8 4 3 3" xfId="11539"/>
    <cellStyle name="Normal 2 8 4 4" xfId="11540"/>
    <cellStyle name="Normal 2 8 4 4 2" xfId="11541"/>
    <cellStyle name="Normal 2 8 4 5" xfId="11542"/>
    <cellStyle name="Normal 2 8 4 5 2" xfId="11543"/>
    <cellStyle name="Normal 2 8 4 6" xfId="11544"/>
    <cellStyle name="Normal 2 8 4 6 2" xfId="11545"/>
    <cellStyle name="Normal 2 8 4 7" xfId="11546"/>
    <cellStyle name="Normal 2 8 4 7 2" xfId="11547"/>
    <cellStyle name="Normal 2 8 4 8" xfId="11548"/>
    <cellStyle name="Normal 2 8 5" xfId="1797"/>
    <cellStyle name="Normal 2 8 5 2" xfId="11549"/>
    <cellStyle name="Normal 2 8 5 2 2" xfId="11550"/>
    <cellStyle name="Normal 2 8 5 2 2 2" xfId="11551"/>
    <cellStyle name="Normal 2 8 5 2 3" xfId="11552"/>
    <cellStyle name="Normal 2 8 5 3" xfId="11553"/>
    <cellStyle name="Normal 2 8 5 3 2" xfId="11554"/>
    <cellStyle name="Normal 2 8 5 4" xfId="11555"/>
    <cellStyle name="Normal 2 8 5 4 2" xfId="11556"/>
    <cellStyle name="Normal 2 8 5 5" xfId="11557"/>
    <cellStyle name="Normal 2 8 5 5 2" xfId="11558"/>
    <cellStyle name="Normal 2 8 5 6" xfId="11559"/>
    <cellStyle name="Normal 2 8 5 6 2" xfId="11560"/>
    <cellStyle name="Normal 2 8 5 7" xfId="11561"/>
    <cellStyle name="Normal 2 8 6" xfId="1798"/>
    <cellStyle name="Normal 2 8 6 2" xfId="11562"/>
    <cellStyle name="Normal 2 8 6 2 2" xfId="11563"/>
    <cellStyle name="Normal 2 8 6 2 2 2" xfId="11564"/>
    <cellStyle name="Normal 2 8 6 2 3" xfId="11565"/>
    <cellStyle name="Normal 2 8 6 3" xfId="11566"/>
    <cellStyle name="Normal 2 8 6 3 2" xfId="11567"/>
    <cellStyle name="Normal 2 8 6 4" xfId="11568"/>
    <cellStyle name="Normal 2 8 6 4 2" xfId="11569"/>
    <cellStyle name="Normal 2 8 6 5" xfId="11570"/>
    <cellStyle name="Normal 2 8 6 5 2" xfId="11571"/>
    <cellStyle name="Normal 2 8 6 6" xfId="11572"/>
    <cellStyle name="Normal 2 8 6 6 2" xfId="11573"/>
    <cellStyle name="Normal 2 8 6 7" xfId="11574"/>
    <cellStyle name="Normal 2 8 7" xfId="1799"/>
    <cellStyle name="Normal 2 8 7 2" xfId="11575"/>
    <cellStyle name="Normal 2 8 7 2 2" xfId="11576"/>
    <cellStyle name="Normal 2 8 7 2 2 2" xfId="11577"/>
    <cellStyle name="Normal 2 8 7 2 3" xfId="11578"/>
    <cellStyle name="Normal 2 8 7 3" xfId="11579"/>
    <cellStyle name="Normal 2 8 7 3 2" xfId="11580"/>
    <cellStyle name="Normal 2 8 7 4" xfId="11581"/>
    <cellStyle name="Normal 2 8 7 4 2" xfId="11582"/>
    <cellStyle name="Normal 2 8 7 5" xfId="11583"/>
    <cellStyle name="Normal 2 8 7 5 2" xfId="11584"/>
    <cellStyle name="Normal 2 8 7 6" xfId="11585"/>
    <cellStyle name="Normal 2 8 7 6 2" xfId="11586"/>
    <cellStyle name="Normal 2 8 7 7" xfId="11587"/>
    <cellStyle name="Normal 2 8 8" xfId="11588"/>
    <cellStyle name="Normal 2 8 8 2" xfId="11589"/>
    <cellStyle name="Normal 2 8 8 2 2" xfId="11590"/>
    <cellStyle name="Normal 2 8 8 3" xfId="11591"/>
    <cellStyle name="Normal 2 8 9" xfId="11592"/>
    <cellStyle name="Normal 2 8 9 2" xfId="11593"/>
    <cellStyle name="Normal 2 9" xfId="779"/>
    <cellStyle name="Normal 2 9 2" xfId="780"/>
    <cellStyle name="Normal 2 9 2 2" xfId="781"/>
    <cellStyle name="Normal 2 9 2 2 2" xfId="11594"/>
    <cellStyle name="Normal 2 9 2 2 2 2" xfId="11595"/>
    <cellStyle name="Normal 2 9 2 2 3" xfId="11596"/>
    <cellStyle name="Normal 2 9 2 2 3 2" xfId="11597"/>
    <cellStyle name="Normal 2 9 2 2 4" xfId="11598"/>
    <cellStyle name="Normal 2 9 2 3" xfId="11599"/>
    <cellStyle name="Normal 2 9 2 3 2" xfId="11600"/>
    <cellStyle name="Normal 2 9 2 4" xfId="11601"/>
    <cellStyle name="Normal 2 9 2 4 2" xfId="11602"/>
    <cellStyle name="Normal 2 9 2 5" xfId="11603"/>
    <cellStyle name="Normal 2 9 2 5 2" xfId="11604"/>
    <cellStyle name="Normal 2 9 2 6" xfId="11605"/>
    <cellStyle name="Normal 2 9 2 6 2" xfId="11606"/>
    <cellStyle name="Normal 2 9 2 7" xfId="11607"/>
    <cellStyle name="Normal 2 9 3" xfId="1800"/>
    <cellStyle name="Normal 2 9 3 2" xfId="11608"/>
    <cellStyle name="Normal 2 9 3 2 2" xfId="11609"/>
    <cellStyle name="Normal 2 9 3 2 2 2" xfId="11610"/>
    <cellStyle name="Normal 2 9 3 2 3" xfId="11611"/>
    <cellStyle name="Normal 2 9 3 3" xfId="11612"/>
    <cellStyle name="Normal 2 9 3 3 2" xfId="11613"/>
    <cellStyle name="Normal 2 9 3 4" xfId="11614"/>
    <cellStyle name="Normal 2 9 3 4 2" xfId="11615"/>
    <cellStyle name="Normal 2 9 3 5" xfId="11616"/>
    <cellStyle name="Normal 2 9 3 5 2" xfId="11617"/>
    <cellStyle name="Normal 2 9 3 6" xfId="11618"/>
    <cellStyle name="Normal 2 9 3 6 2" xfId="11619"/>
    <cellStyle name="Normal 2 9 3 7" xfId="11620"/>
    <cellStyle name="Normal 2 9 4" xfId="11621"/>
    <cellStyle name="Normal 2 9 4 2" xfId="11622"/>
    <cellStyle name="Normal 2 9 4 2 2" xfId="11623"/>
    <cellStyle name="Normal 2 9 4 3" xfId="11624"/>
    <cellStyle name="Normal 2 9 5" xfId="11625"/>
    <cellStyle name="Normal 2 9 5 2" xfId="11626"/>
    <cellStyle name="Normal 2 9 6" xfId="11627"/>
    <cellStyle name="Normal 2 9 6 2" xfId="11628"/>
    <cellStyle name="Normal 2 9 7" xfId="11629"/>
    <cellStyle name="Normal 2 9 7 2" xfId="11630"/>
    <cellStyle name="Normal 2 9 8" xfId="11631"/>
    <cellStyle name="Normal 2 9 8 2" xfId="11632"/>
    <cellStyle name="Normal 2 9 9" xfId="11633"/>
    <cellStyle name="Normal 20" xfId="782"/>
    <cellStyle name="Normal 20 2" xfId="783"/>
    <cellStyle name="Normal 20 2 2" xfId="784"/>
    <cellStyle name="Normal 20 3" xfId="785"/>
    <cellStyle name="Normal 21" xfId="786"/>
    <cellStyle name="Normal 21 2" xfId="787"/>
    <cellStyle name="Normal 21 2 2" xfId="788"/>
    <cellStyle name="Normal 21 3" xfId="789"/>
    <cellStyle name="Normal 22" xfId="790"/>
    <cellStyle name="Normal 22 2" xfId="791"/>
    <cellStyle name="Normal 22 3" xfId="792"/>
    <cellStyle name="Normal 23" xfId="793"/>
    <cellStyle name="Normal 23 2" xfId="794"/>
    <cellStyle name="Normal 23 3" xfId="1333"/>
    <cellStyle name="Normal 23 4" xfId="1332"/>
    <cellStyle name="Normal 23 4 2" xfId="1981"/>
    <cellStyle name="Normal 24" xfId="795"/>
    <cellStyle name="Normal 24 2" xfId="796"/>
    <cellStyle name="Normal 24 2 2" xfId="1982"/>
    <cellStyle name="Normal 24 3" xfId="1335"/>
    <cellStyle name="Normal 24 3 2" xfId="1983"/>
    <cellStyle name="Normal 24 4" xfId="1334"/>
    <cellStyle name="Normal 24 5" xfId="1984"/>
    <cellStyle name="Normal 25" xfId="797"/>
    <cellStyle name="Normal 25 2" xfId="798"/>
    <cellStyle name="Normal 25 2 2" xfId="11634"/>
    <cellStyle name="Normal 25 3" xfId="799"/>
    <cellStyle name="Normal 25 3 2" xfId="1985"/>
    <cellStyle name="Normal 25 4" xfId="1336"/>
    <cellStyle name="Normal 26" xfId="800"/>
    <cellStyle name="Normal 26 2" xfId="1801"/>
    <cellStyle name="Normal 26 2 2" xfId="11635"/>
    <cellStyle name="Normal 26 2 2 2" xfId="11636"/>
    <cellStyle name="Normal 26 2 2 2 2" xfId="11637"/>
    <cellStyle name="Normal 26 2 2 3" xfId="11638"/>
    <cellStyle name="Normal 26 2 3" xfId="11639"/>
    <cellStyle name="Normal 26 2 3 2" xfId="11640"/>
    <cellStyle name="Normal 26 2 4" xfId="11641"/>
    <cellStyle name="Normal 26 2 4 2" xfId="11642"/>
    <cellStyle name="Normal 26 2 5" xfId="11643"/>
    <cellStyle name="Normal 26 2 5 2" xfId="11644"/>
    <cellStyle name="Normal 26 2 6" xfId="11645"/>
    <cellStyle name="Normal 26 2 6 2" xfId="11646"/>
    <cellStyle name="Normal 26 2 7" xfId="11647"/>
    <cellStyle name="Normal 26 3" xfId="1986"/>
    <cellStyle name="Normal 26 3 2" xfId="11648"/>
    <cellStyle name="Normal 26 3 2 2" xfId="11649"/>
    <cellStyle name="Normal 26 3 3" xfId="11650"/>
    <cellStyle name="Normal 26 4" xfId="11651"/>
    <cellStyle name="Normal 26 4 2" xfId="11652"/>
    <cellStyle name="Normal 26 5" xfId="11653"/>
    <cellStyle name="Normal 26 5 2" xfId="11654"/>
    <cellStyle name="Normal 26 6" xfId="11655"/>
    <cellStyle name="Normal 26 6 2" xfId="11656"/>
    <cellStyle name="Normal 26 7" xfId="11657"/>
    <cellStyle name="Normal 26 7 2" xfId="11658"/>
    <cellStyle name="Normal 27" xfId="801"/>
    <cellStyle name="Normal 27 2" xfId="1246"/>
    <cellStyle name="Normal 27 2 2" xfId="1250"/>
    <cellStyle name="Normal 27 2 2 2" xfId="11659"/>
    <cellStyle name="Normal 27 2 2 2 2" xfId="11660"/>
    <cellStyle name="Normal 27 2 2 3" xfId="11661"/>
    <cellStyle name="Normal 27 2 2 3 2" xfId="11662"/>
    <cellStyle name="Normal 27 2 3" xfId="11663"/>
    <cellStyle name="Normal 27 2 3 2" xfId="11664"/>
    <cellStyle name="Normal 27 2 4" xfId="11665"/>
    <cellStyle name="Normal 27 2 4 2" xfId="11666"/>
    <cellStyle name="Normal 27 2 5" xfId="11667"/>
    <cellStyle name="Normal 27 2 5 2" xfId="11668"/>
    <cellStyle name="Normal 27 2 6" xfId="11669"/>
    <cellStyle name="Normal 27 2 6 2" xfId="11670"/>
    <cellStyle name="Normal 27 2 7" xfId="11671"/>
    <cellStyle name="Normal 27 3" xfId="11672"/>
    <cellStyle name="Normal 27 3 2" xfId="11673"/>
    <cellStyle name="Normal 27 3 2 2" xfId="11674"/>
    <cellStyle name="Normal 27 3 3" xfId="11675"/>
    <cellStyle name="Normal 27 4" xfId="11676"/>
    <cellStyle name="Normal 27 4 2" xfId="11677"/>
    <cellStyle name="Normal 27 5" xfId="11678"/>
    <cellStyle name="Normal 27 5 2" xfId="11679"/>
    <cellStyle name="Normal 27 6" xfId="11680"/>
    <cellStyle name="Normal 27 6 2" xfId="11681"/>
    <cellStyle name="Normal 27 7" xfId="11682"/>
    <cellStyle name="Normal 27 7 2" xfId="11683"/>
    <cellStyle name="Normal 28" xfId="1244"/>
    <cellStyle name="Normal 28 2" xfId="1248"/>
    <cellStyle name="Normal 28 2 2" xfId="11684"/>
    <cellStyle name="Normal 28 2 2 2" xfId="11685"/>
    <cellStyle name="Normal 28 2 3" xfId="11686"/>
    <cellStyle name="Normal 28 2 3 2" xfId="11687"/>
    <cellStyle name="Normal 28 3" xfId="11688"/>
    <cellStyle name="Normal 28 3 2" xfId="11689"/>
    <cellStyle name="Normal 28 4" xfId="11690"/>
    <cellStyle name="Normal 28 4 2" xfId="11691"/>
    <cellStyle name="Normal 28 5" xfId="11692"/>
    <cellStyle name="Normal 28 5 2" xfId="11693"/>
    <cellStyle name="Normal 28 6" xfId="11694"/>
    <cellStyle name="Normal 28 6 2" xfId="11695"/>
    <cellStyle name="Normal 28 7" xfId="11696"/>
    <cellStyle name="Normal 29" xfId="1247"/>
    <cellStyle name="Normal 29 2" xfId="1338"/>
    <cellStyle name="Normal 29 2 2" xfId="11697"/>
    <cellStyle name="Normal 29 2 2 2" xfId="11698"/>
    <cellStyle name="Normal 29 2 3" xfId="11699"/>
    <cellStyle name="Normal 29 2 3 2" xfId="11700"/>
    <cellStyle name="Normal 29 3" xfId="1337"/>
    <cellStyle name="Normal 29 3 2" xfId="11701"/>
    <cellStyle name="Normal 29 3 2 2" xfId="11702"/>
    <cellStyle name="Normal 29 4" xfId="11703"/>
    <cellStyle name="Normal 29 4 2" xfId="11704"/>
    <cellStyle name="Normal 29 5" xfId="11705"/>
    <cellStyle name="Normal 29 5 2" xfId="11706"/>
    <cellStyle name="Normal 29 6" xfId="11707"/>
    <cellStyle name="Normal 29 6 2" xfId="11708"/>
    <cellStyle name="Normal 29 7" xfId="11709"/>
    <cellStyle name="Normal 3" xfId="802"/>
    <cellStyle name="Normal 3 10" xfId="803"/>
    <cellStyle name="Normal 3 10 2" xfId="7"/>
    <cellStyle name="Normal 3 10 3" xfId="804"/>
    <cellStyle name="Normal 3 10 3 2" xfId="805"/>
    <cellStyle name="Normal 3 11" xfId="806"/>
    <cellStyle name="Normal 3 12" xfId="807"/>
    <cellStyle name="Normal 3 12 10" xfId="11710"/>
    <cellStyle name="Normal 3 12 10 2" xfId="11711"/>
    <cellStyle name="Normal 3 12 11" xfId="11712"/>
    <cellStyle name="Normal 3 12 11 2" xfId="11713"/>
    <cellStyle name="Normal 3 12 12" xfId="11714"/>
    <cellStyle name="Normal 3 12 12 2" xfId="11715"/>
    <cellStyle name="Normal 3 12 13" xfId="11716"/>
    <cellStyle name="Normal 3 12 2" xfId="808"/>
    <cellStyle name="Normal 3 12 2 2" xfId="809"/>
    <cellStyle name="Normal 3 12 2 2 2" xfId="810"/>
    <cellStyle name="Normal 3 12 2 2 2 2" xfId="11717"/>
    <cellStyle name="Normal 3 12 2 2 2 2 2" xfId="11718"/>
    <cellStyle name="Normal 3 12 2 2 2 3" xfId="11719"/>
    <cellStyle name="Normal 3 12 2 2 2 3 2" xfId="11720"/>
    <cellStyle name="Normal 3 12 2 2 2 4" xfId="11721"/>
    <cellStyle name="Normal 3 12 2 2 3" xfId="11722"/>
    <cellStyle name="Normal 3 12 2 2 3 2" xfId="11723"/>
    <cellStyle name="Normal 3 12 2 2 4" xfId="11724"/>
    <cellStyle name="Normal 3 12 2 2 4 2" xfId="11725"/>
    <cellStyle name="Normal 3 12 2 2 5" xfId="11726"/>
    <cellStyle name="Normal 3 12 2 2 5 2" xfId="11727"/>
    <cellStyle name="Normal 3 12 2 2 6" xfId="11728"/>
    <cellStyle name="Normal 3 12 2 2 6 2" xfId="11729"/>
    <cellStyle name="Normal 3 12 2 2 7" xfId="11730"/>
    <cellStyle name="Normal 3 12 2 3" xfId="811"/>
    <cellStyle name="Normal 3 12 2 3 2" xfId="11731"/>
    <cellStyle name="Normal 3 12 2 3 2 2" xfId="11732"/>
    <cellStyle name="Normal 3 12 2 3 3" xfId="11733"/>
    <cellStyle name="Normal 3 12 2 3 3 2" xfId="11734"/>
    <cellStyle name="Normal 3 12 2 3 4" xfId="11735"/>
    <cellStyle name="Normal 3 12 2 4" xfId="11736"/>
    <cellStyle name="Normal 3 12 2 4 2" xfId="11737"/>
    <cellStyle name="Normal 3 12 2 5" xfId="11738"/>
    <cellStyle name="Normal 3 12 2 5 2" xfId="11739"/>
    <cellStyle name="Normal 3 12 2 6" xfId="11740"/>
    <cellStyle name="Normal 3 12 2 6 2" xfId="11741"/>
    <cellStyle name="Normal 3 12 2 7" xfId="11742"/>
    <cellStyle name="Normal 3 12 2 7 2" xfId="11743"/>
    <cellStyle name="Normal 3 12 2 8" xfId="11744"/>
    <cellStyle name="Normal 3 12 3" xfId="812"/>
    <cellStyle name="Normal 3 12 3 2" xfId="1802"/>
    <cellStyle name="Normal 3 12 3 2 2" xfId="11745"/>
    <cellStyle name="Normal 3 12 3 2 2 2" xfId="11746"/>
    <cellStyle name="Normal 3 12 3 2 2 2 2" xfId="11747"/>
    <cellStyle name="Normal 3 12 3 2 2 3" xfId="11748"/>
    <cellStyle name="Normal 3 12 3 2 3" xfId="11749"/>
    <cellStyle name="Normal 3 12 3 2 3 2" xfId="11750"/>
    <cellStyle name="Normal 3 12 3 2 4" xfId="11751"/>
    <cellStyle name="Normal 3 12 3 2 4 2" xfId="11752"/>
    <cellStyle name="Normal 3 12 3 2 5" xfId="11753"/>
    <cellStyle name="Normal 3 12 3 2 5 2" xfId="11754"/>
    <cellStyle name="Normal 3 12 3 2 6" xfId="11755"/>
    <cellStyle name="Normal 3 12 3 2 6 2" xfId="11756"/>
    <cellStyle name="Normal 3 12 3 2 7" xfId="11757"/>
    <cellStyle name="Normal 3 12 3 3" xfId="11758"/>
    <cellStyle name="Normal 3 12 3 3 2" xfId="11759"/>
    <cellStyle name="Normal 3 12 3 3 2 2" xfId="11760"/>
    <cellStyle name="Normal 3 12 3 3 3" xfId="11761"/>
    <cellStyle name="Normal 3 12 3 4" xfId="11762"/>
    <cellStyle name="Normal 3 12 3 4 2" xfId="11763"/>
    <cellStyle name="Normal 3 12 3 5" xfId="11764"/>
    <cellStyle name="Normal 3 12 3 5 2" xfId="11765"/>
    <cellStyle name="Normal 3 12 3 6" xfId="11766"/>
    <cellStyle name="Normal 3 12 3 6 2" xfId="11767"/>
    <cellStyle name="Normal 3 12 3 7" xfId="11768"/>
    <cellStyle name="Normal 3 12 3 7 2" xfId="11769"/>
    <cellStyle name="Normal 3 12 3 8" xfId="11770"/>
    <cellStyle name="Normal 3 12 4" xfId="813"/>
    <cellStyle name="Normal 3 12 4 2" xfId="1803"/>
    <cellStyle name="Normal 3 12 4 2 2" xfId="11771"/>
    <cellStyle name="Normal 3 12 4 2 2 2" xfId="11772"/>
    <cellStyle name="Normal 3 12 4 2 2 2 2" xfId="11773"/>
    <cellStyle name="Normal 3 12 4 2 2 3" xfId="11774"/>
    <cellStyle name="Normal 3 12 4 2 3" xfId="11775"/>
    <cellStyle name="Normal 3 12 4 2 3 2" xfId="11776"/>
    <cellStyle name="Normal 3 12 4 2 4" xfId="11777"/>
    <cellStyle name="Normal 3 12 4 2 4 2" xfId="11778"/>
    <cellStyle name="Normal 3 12 4 2 5" xfId="11779"/>
    <cellStyle name="Normal 3 12 4 2 5 2" xfId="11780"/>
    <cellStyle name="Normal 3 12 4 2 6" xfId="11781"/>
    <cellStyle name="Normal 3 12 4 2 6 2" xfId="11782"/>
    <cellStyle name="Normal 3 12 4 2 7" xfId="11783"/>
    <cellStyle name="Normal 3 12 4 3" xfId="11784"/>
    <cellStyle name="Normal 3 12 4 3 2" xfId="11785"/>
    <cellStyle name="Normal 3 12 4 3 2 2" xfId="11786"/>
    <cellStyle name="Normal 3 12 4 3 3" xfId="11787"/>
    <cellStyle name="Normal 3 12 4 4" xfId="11788"/>
    <cellStyle name="Normal 3 12 4 4 2" xfId="11789"/>
    <cellStyle name="Normal 3 12 4 5" xfId="11790"/>
    <cellStyle name="Normal 3 12 4 5 2" xfId="11791"/>
    <cellStyle name="Normal 3 12 4 6" xfId="11792"/>
    <cellStyle name="Normal 3 12 4 6 2" xfId="11793"/>
    <cellStyle name="Normal 3 12 4 7" xfId="11794"/>
    <cellStyle name="Normal 3 12 4 7 2" xfId="11795"/>
    <cellStyle name="Normal 3 12 4 8" xfId="11796"/>
    <cellStyle name="Normal 3 12 5" xfId="1804"/>
    <cellStyle name="Normal 3 12 5 2" xfId="11797"/>
    <cellStyle name="Normal 3 12 5 2 2" xfId="11798"/>
    <cellStyle name="Normal 3 12 5 2 2 2" xfId="11799"/>
    <cellStyle name="Normal 3 12 5 2 3" xfId="11800"/>
    <cellStyle name="Normal 3 12 5 3" xfId="11801"/>
    <cellStyle name="Normal 3 12 5 3 2" xfId="11802"/>
    <cellStyle name="Normal 3 12 5 4" xfId="11803"/>
    <cellStyle name="Normal 3 12 5 4 2" xfId="11804"/>
    <cellStyle name="Normal 3 12 5 5" xfId="11805"/>
    <cellStyle name="Normal 3 12 5 5 2" xfId="11806"/>
    <cellStyle name="Normal 3 12 5 6" xfId="11807"/>
    <cellStyle name="Normal 3 12 5 6 2" xfId="11808"/>
    <cellStyle name="Normal 3 12 5 7" xfId="11809"/>
    <cellStyle name="Normal 3 12 6" xfId="1805"/>
    <cellStyle name="Normal 3 12 6 2" xfId="11810"/>
    <cellStyle name="Normal 3 12 6 2 2" xfId="11811"/>
    <cellStyle name="Normal 3 12 6 2 2 2" xfId="11812"/>
    <cellStyle name="Normal 3 12 6 2 3" xfId="11813"/>
    <cellStyle name="Normal 3 12 6 3" xfId="11814"/>
    <cellStyle name="Normal 3 12 6 3 2" xfId="11815"/>
    <cellStyle name="Normal 3 12 6 4" xfId="11816"/>
    <cellStyle name="Normal 3 12 6 4 2" xfId="11817"/>
    <cellStyle name="Normal 3 12 6 5" xfId="11818"/>
    <cellStyle name="Normal 3 12 6 5 2" xfId="11819"/>
    <cellStyle name="Normal 3 12 6 6" xfId="11820"/>
    <cellStyle name="Normal 3 12 6 6 2" xfId="11821"/>
    <cellStyle name="Normal 3 12 6 7" xfId="11822"/>
    <cellStyle name="Normal 3 12 7" xfId="1806"/>
    <cellStyle name="Normal 3 12 7 2" xfId="11823"/>
    <cellStyle name="Normal 3 12 7 2 2" xfId="11824"/>
    <cellStyle name="Normal 3 12 7 2 2 2" xfId="11825"/>
    <cellStyle name="Normal 3 12 7 2 3" xfId="11826"/>
    <cellStyle name="Normal 3 12 7 3" xfId="11827"/>
    <cellStyle name="Normal 3 12 7 3 2" xfId="11828"/>
    <cellStyle name="Normal 3 12 7 4" xfId="11829"/>
    <cellStyle name="Normal 3 12 7 4 2" xfId="11830"/>
    <cellStyle name="Normal 3 12 7 5" xfId="11831"/>
    <cellStyle name="Normal 3 12 7 5 2" xfId="11832"/>
    <cellStyle name="Normal 3 12 7 6" xfId="11833"/>
    <cellStyle name="Normal 3 12 7 6 2" xfId="11834"/>
    <cellStyle name="Normal 3 12 7 7" xfId="11835"/>
    <cellStyle name="Normal 3 12 8" xfId="11836"/>
    <cellStyle name="Normal 3 12 8 2" xfId="11837"/>
    <cellStyle name="Normal 3 12 8 2 2" xfId="11838"/>
    <cellStyle name="Normal 3 12 8 3" xfId="11839"/>
    <cellStyle name="Normal 3 12 9" xfId="11840"/>
    <cellStyle name="Normal 3 12 9 2" xfId="11841"/>
    <cellStyle name="Normal 3 13" xfId="814"/>
    <cellStyle name="Normal 3 14" xfId="815"/>
    <cellStyle name="Normal 3 15" xfId="816"/>
    <cellStyle name="Normal 3 16" xfId="817"/>
    <cellStyle name="Normal 3 16 2" xfId="11842"/>
    <cellStyle name="Normal 3 2" xfId="818"/>
    <cellStyle name="Normal 3 2 10" xfId="819"/>
    <cellStyle name="Normal 3 2 10 2" xfId="11843"/>
    <cellStyle name="Normal 3 2 10 2 2" xfId="11844"/>
    <cellStyle name="Normal 3 2 10 2 2 2" xfId="11845"/>
    <cellStyle name="Normal 3 2 10 2 3" xfId="11846"/>
    <cellStyle name="Normal 3 2 10 3" xfId="11847"/>
    <cellStyle name="Normal 3 2 10 3 2" xfId="11848"/>
    <cellStyle name="Normal 3 2 10 4" xfId="11849"/>
    <cellStyle name="Normal 3 2 10 4 2" xfId="11850"/>
    <cellStyle name="Normal 3 2 10 5" xfId="11851"/>
    <cellStyle name="Normal 3 2 10 5 2" xfId="11852"/>
    <cellStyle name="Normal 3 2 10 6" xfId="11853"/>
    <cellStyle name="Normal 3 2 10 6 2" xfId="11854"/>
    <cellStyle name="Normal 3 2 10 7" xfId="11855"/>
    <cellStyle name="Normal 3 2 11" xfId="820"/>
    <cellStyle name="Normal 3 2 11 2" xfId="11856"/>
    <cellStyle name="Normal 3 2 11 2 2" xfId="11857"/>
    <cellStyle name="Normal 3 2 11 2 2 2" xfId="11858"/>
    <cellStyle name="Normal 3 2 11 2 3" xfId="11859"/>
    <cellStyle name="Normal 3 2 11 3" xfId="11860"/>
    <cellStyle name="Normal 3 2 11 3 2" xfId="11861"/>
    <cellStyle name="Normal 3 2 11 4" xfId="11862"/>
    <cellStyle name="Normal 3 2 11 4 2" xfId="11863"/>
    <cellStyle name="Normal 3 2 11 5" xfId="11864"/>
    <cellStyle name="Normal 3 2 11 5 2" xfId="11865"/>
    <cellStyle name="Normal 3 2 11 6" xfId="11866"/>
    <cellStyle name="Normal 3 2 11 6 2" xfId="11867"/>
    <cellStyle name="Normal 3 2 11 7" xfId="11868"/>
    <cellStyle name="Normal 3 2 12" xfId="821"/>
    <cellStyle name="Normal 3 2 12 2" xfId="11869"/>
    <cellStyle name="Normal 3 2 12 2 2" xfId="11870"/>
    <cellStyle name="Normal 3 2 12 2 2 2" xfId="11871"/>
    <cellStyle name="Normal 3 2 12 2 3" xfId="11872"/>
    <cellStyle name="Normal 3 2 12 3" xfId="11873"/>
    <cellStyle name="Normal 3 2 12 3 2" xfId="11874"/>
    <cellStyle name="Normal 3 2 12 4" xfId="11875"/>
    <cellStyle name="Normal 3 2 12 4 2" xfId="11876"/>
    <cellStyle name="Normal 3 2 12 5" xfId="11877"/>
    <cellStyle name="Normal 3 2 12 5 2" xfId="11878"/>
    <cellStyle name="Normal 3 2 12 6" xfId="11879"/>
    <cellStyle name="Normal 3 2 12 6 2" xfId="11880"/>
    <cellStyle name="Normal 3 2 12 7" xfId="11881"/>
    <cellStyle name="Normal 3 2 13" xfId="822"/>
    <cellStyle name="Normal 3 2 13 2" xfId="11882"/>
    <cellStyle name="Normal 3 2 13 3" xfId="11883"/>
    <cellStyle name="Normal 3 2 14" xfId="823"/>
    <cellStyle name="Normal 3 2 14 2" xfId="11884"/>
    <cellStyle name="Normal 3 2 15" xfId="824"/>
    <cellStyle name="Normal 3 2 15 2" xfId="11885"/>
    <cellStyle name="Normal 3 2 16" xfId="825"/>
    <cellStyle name="Normal 3 2 16 2" xfId="11886"/>
    <cellStyle name="Normal 3 2 17" xfId="11887"/>
    <cellStyle name="Normal 3 2 2" xfId="826"/>
    <cellStyle name="Normal 3 2 2 10" xfId="11888"/>
    <cellStyle name="Normal 3 2 2 2" xfId="827"/>
    <cellStyle name="Normal 3 2 2 3" xfId="828"/>
    <cellStyle name="Normal 3 2 2 3 10" xfId="11889"/>
    <cellStyle name="Normal 3 2 2 3 10 2" xfId="11890"/>
    <cellStyle name="Normal 3 2 2 3 11" xfId="11891"/>
    <cellStyle name="Normal 3 2 2 3 11 2" xfId="11892"/>
    <cellStyle name="Normal 3 2 2 3 12" xfId="11893"/>
    <cellStyle name="Normal 3 2 2 3 12 2" xfId="11894"/>
    <cellStyle name="Normal 3 2 2 3 2" xfId="829"/>
    <cellStyle name="Normal 3 2 2 3 2 10" xfId="11895"/>
    <cellStyle name="Normal 3 2 2 3 2 10 2" xfId="11896"/>
    <cellStyle name="Normal 3 2 2 3 2 11" xfId="11897"/>
    <cellStyle name="Normal 3 2 2 3 2 11 2" xfId="11898"/>
    <cellStyle name="Normal 3 2 2 3 2 12" xfId="11899"/>
    <cellStyle name="Normal 3 2 2 3 2 2" xfId="830"/>
    <cellStyle name="Normal 3 2 2 3 2 2 2" xfId="1807"/>
    <cellStyle name="Normal 3 2 2 3 2 2 2 2" xfId="11900"/>
    <cellStyle name="Normal 3 2 2 3 2 2 2 2 2" xfId="11901"/>
    <cellStyle name="Normal 3 2 2 3 2 2 2 2 2 2" xfId="11902"/>
    <cellStyle name="Normal 3 2 2 3 2 2 2 2 3" xfId="11903"/>
    <cellStyle name="Normal 3 2 2 3 2 2 2 3" xfId="11904"/>
    <cellStyle name="Normal 3 2 2 3 2 2 2 3 2" xfId="11905"/>
    <cellStyle name="Normal 3 2 2 3 2 2 2 4" xfId="11906"/>
    <cellStyle name="Normal 3 2 2 3 2 2 2 4 2" xfId="11907"/>
    <cellStyle name="Normal 3 2 2 3 2 2 2 5" xfId="11908"/>
    <cellStyle name="Normal 3 2 2 3 2 2 2 5 2" xfId="11909"/>
    <cellStyle name="Normal 3 2 2 3 2 2 2 6" xfId="11910"/>
    <cellStyle name="Normal 3 2 2 3 2 2 2 6 2" xfId="11911"/>
    <cellStyle name="Normal 3 2 2 3 2 2 2 7" xfId="11912"/>
    <cellStyle name="Normal 3 2 2 3 2 2 3" xfId="11913"/>
    <cellStyle name="Normal 3 2 2 3 2 2 3 2" xfId="11914"/>
    <cellStyle name="Normal 3 2 2 3 2 2 3 2 2" xfId="11915"/>
    <cellStyle name="Normal 3 2 2 3 2 2 3 3" xfId="11916"/>
    <cellStyle name="Normal 3 2 2 3 2 2 4" xfId="11917"/>
    <cellStyle name="Normal 3 2 2 3 2 2 4 2" xfId="11918"/>
    <cellStyle name="Normal 3 2 2 3 2 2 5" xfId="11919"/>
    <cellStyle name="Normal 3 2 2 3 2 2 5 2" xfId="11920"/>
    <cellStyle name="Normal 3 2 2 3 2 2 6" xfId="11921"/>
    <cellStyle name="Normal 3 2 2 3 2 2 6 2" xfId="11922"/>
    <cellStyle name="Normal 3 2 2 3 2 2 7" xfId="11923"/>
    <cellStyle name="Normal 3 2 2 3 2 2 7 2" xfId="11924"/>
    <cellStyle name="Normal 3 2 2 3 2 2 8" xfId="11925"/>
    <cellStyle name="Normal 3 2 2 3 2 3" xfId="831"/>
    <cellStyle name="Normal 3 2 2 3 2 3 2" xfId="1808"/>
    <cellStyle name="Normal 3 2 2 3 2 3 2 2" xfId="11926"/>
    <cellStyle name="Normal 3 2 2 3 2 3 2 2 2" xfId="11927"/>
    <cellStyle name="Normal 3 2 2 3 2 3 2 2 2 2" xfId="11928"/>
    <cellStyle name="Normal 3 2 2 3 2 3 2 2 3" xfId="11929"/>
    <cellStyle name="Normal 3 2 2 3 2 3 2 3" xfId="11930"/>
    <cellStyle name="Normal 3 2 2 3 2 3 2 3 2" xfId="11931"/>
    <cellStyle name="Normal 3 2 2 3 2 3 2 4" xfId="11932"/>
    <cellStyle name="Normal 3 2 2 3 2 3 2 4 2" xfId="11933"/>
    <cellStyle name="Normal 3 2 2 3 2 3 2 5" xfId="11934"/>
    <cellStyle name="Normal 3 2 2 3 2 3 2 5 2" xfId="11935"/>
    <cellStyle name="Normal 3 2 2 3 2 3 2 6" xfId="11936"/>
    <cellStyle name="Normal 3 2 2 3 2 3 2 6 2" xfId="11937"/>
    <cellStyle name="Normal 3 2 2 3 2 3 2 7" xfId="11938"/>
    <cellStyle name="Normal 3 2 2 3 2 3 3" xfId="11939"/>
    <cellStyle name="Normal 3 2 2 3 2 3 3 2" xfId="11940"/>
    <cellStyle name="Normal 3 2 2 3 2 3 3 2 2" xfId="11941"/>
    <cellStyle name="Normal 3 2 2 3 2 3 3 3" xfId="11942"/>
    <cellStyle name="Normal 3 2 2 3 2 3 4" xfId="11943"/>
    <cellStyle name="Normal 3 2 2 3 2 3 4 2" xfId="11944"/>
    <cellStyle name="Normal 3 2 2 3 2 3 5" xfId="11945"/>
    <cellStyle name="Normal 3 2 2 3 2 3 5 2" xfId="11946"/>
    <cellStyle name="Normal 3 2 2 3 2 3 6" xfId="11947"/>
    <cellStyle name="Normal 3 2 2 3 2 3 6 2" xfId="11948"/>
    <cellStyle name="Normal 3 2 2 3 2 3 7" xfId="11949"/>
    <cellStyle name="Normal 3 2 2 3 2 3 7 2" xfId="11950"/>
    <cellStyle name="Normal 3 2 2 3 2 3 8" xfId="11951"/>
    <cellStyle name="Normal 3 2 2 3 2 4" xfId="832"/>
    <cellStyle name="Normal 3 2 2 3 2 4 10" xfId="11952"/>
    <cellStyle name="Normal 3 2 2 3 2 4 2" xfId="1809"/>
    <cellStyle name="Normal 3 2 2 3 2 4 2 2" xfId="11953"/>
    <cellStyle name="Normal 3 2 2 3 2 4 2 2 2" xfId="11954"/>
    <cellStyle name="Normal 3 2 2 3 2 4 2 2 2 2" xfId="11955"/>
    <cellStyle name="Normal 3 2 2 3 2 4 2 2 3" xfId="11956"/>
    <cellStyle name="Normal 3 2 2 3 2 4 2 3" xfId="11957"/>
    <cellStyle name="Normal 3 2 2 3 2 4 2 3 2" xfId="11958"/>
    <cellStyle name="Normal 3 2 2 3 2 4 2 4" xfId="11959"/>
    <cellStyle name="Normal 3 2 2 3 2 4 2 4 2" xfId="11960"/>
    <cellStyle name="Normal 3 2 2 3 2 4 2 5" xfId="11961"/>
    <cellStyle name="Normal 3 2 2 3 2 4 2 5 2" xfId="11962"/>
    <cellStyle name="Normal 3 2 2 3 2 4 2 6" xfId="11963"/>
    <cellStyle name="Normal 3 2 2 3 2 4 2 6 2" xfId="11964"/>
    <cellStyle name="Normal 3 2 2 3 2 4 2 7" xfId="11965"/>
    <cellStyle name="Normal 3 2 2 3 2 4 3" xfId="1810"/>
    <cellStyle name="Normal 3 2 2 3 2 4 3 2" xfId="11966"/>
    <cellStyle name="Normal 3 2 2 3 2 4 3 2 2" xfId="11967"/>
    <cellStyle name="Normal 3 2 2 3 2 4 3 2 2 2" xfId="11968"/>
    <cellStyle name="Normal 3 2 2 3 2 4 3 2 3" xfId="11969"/>
    <cellStyle name="Normal 3 2 2 3 2 4 3 3" xfId="11970"/>
    <cellStyle name="Normal 3 2 2 3 2 4 3 3 2" xfId="11971"/>
    <cellStyle name="Normal 3 2 2 3 2 4 3 4" xfId="11972"/>
    <cellStyle name="Normal 3 2 2 3 2 4 3 4 2" xfId="11973"/>
    <cellStyle name="Normal 3 2 2 3 2 4 3 5" xfId="11974"/>
    <cellStyle name="Normal 3 2 2 3 2 4 3 5 2" xfId="11975"/>
    <cellStyle name="Normal 3 2 2 3 2 4 3 6" xfId="11976"/>
    <cellStyle name="Normal 3 2 2 3 2 4 3 6 2" xfId="11977"/>
    <cellStyle name="Normal 3 2 2 3 2 4 3 7" xfId="11978"/>
    <cellStyle name="Normal 3 2 2 3 2 4 4" xfId="1811"/>
    <cellStyle name="Normal 3 2 2 3 2 4 4 2" xfId="11979"/>
    <cellStyle name="Normal 3 2 2 3 2 4 4 2 2" xfId="11980"/>
    <cellStyle name="Normal 3 2 2 3 2 4 4 2 2 2" xfId="11981"/>
    <cellStyle name="Normal 3 2 2 3 2 4 4 2 3" xfId="11982"/>
    <cellStyle name="Normal 3 2 2 3 2 4 4 3" xfId="11983"/>
    <cellStyle name="Normal 3 2 2 3 2 4 4 3 2" xfId="11984"/>
    <cellStyle name="Normal 3 2 2 3 2 4 4 4" xfId="11985"/>
    <cellStyle name="Normal 3 2 2 3 2 4 4 4 2" xfId="11986"/>
    <cellStyle name="Normal 3 2 2 3 2 4 4 5" xfId="11987"/>
    <cellStyle name="Normal 3 2 2 3 2 4 4 5 2" xfId="11988"/>
    <cellStyle name="Normal 3 2 2 3 2 4 4 6" xfId="11989"/>
    <cellStyle name="Normal 3 2 2 3 2 4 4 6 2" xfId="11990"/>
    <cellStyle name="Normal 3 2 2 3 2 4 4 7" xfId="11991"/>
    <cellStyle name="Normal 3 2 2 3 2 4 5" xfId="11992"/>
    <cellStyle name="Normal 3 2 2 3 2 4 5 2" xfId="11993"/>
    <cellStyle name="Normal 3 2 2 3 2 4 5 2 2" xfId="11994"/>
    <cellStyle name="Normal 3 2 2 3 2 4 5 3" xfId="11995"/>
    <cellStyle name="Normal 3 2 2 3 2 4 6" xfId="11996"/>
    <cellStyle name="Normal 3 2 2 3 2 4 6 2" xfId="11997"/>
    <cellStyle name="Normal 3 2 2 3 2 4 7" xfId="11998"/>
    <cellStyle name="Normal 3 2 2 3 2 4 7 2" xfId="11999"/>
    <cellStyle name="Normal 3 2 2 3 2 4 8" xfId="12000"/>
    <cellStyle name="Normal 3 2 2 3 2 4 8 2" xfId="12001"/>
    <cellStyle name="Normal 3 2 2 3 2 4 9" xfId="12002"/>
    <cellStyle name="Normal 3 2 2 3 2 4 9 2" xfId="12003"/>
    <cellStyle name="Normal 3 2 2 3 2 5" xfId="1812"/>
    <cellStyle name="Normal 3 2 2 3 2 5 2" xfId="12004"/>
    <cellStyle name="Normal 3 2 2 3 2 5 2 2" xfId="12005"/>
    <cellStyle name="Normal 3 2 2 3 2 5 2 2 2" xfId="12006"/>
    <cellStyle name="Normal 3 2 2 3 2 5 2 3" xfId="12007"/>
    <cellStyle name="Normal 3 2 2 3 2 5 3" xfId="12008"/>
    <cellStyle name="Normal 3 2 2 3 2 5 3 2" xfId="12009"/>
    <cellStyle name="Normal 3 2 2 3 2 5 4" xfId="12010"/>
    <cellStyle name="Normal 3 2 2 3 2 5 4 2" xfId="12011"/>
    <cellStyle name="Normal 3 2 2 3 2 5 5" xfId="12012"/>
    <cellStyle name="Normal 3 2 2 3 2 5 5 2" xfId="12013"/>
    <cellStyle name="Normal 3 2 2 3 2 5 6" xfId="12014"/>
    <cellStyle name="Normal 3 2 2 3 2 5 6 2" xfId="12015"/>
    <cellStyle name="Normal 3 2 2 3 2 5 7" xfId="12016"/>
    <cellStyle name="Normal 3 2 2 3 2 6" xfId="1813"/>
    <cellStyle name="Normal 3 2 2 3 2 6 2" xfId="12017"/>
    <cellStyle name="Normal 3 2 2 3 2 6 2 2" xfId="12018"/>
    <cellStyle name="Normal 3 2 2 3 2 6 2 2 2" xfId="12019"/>
    <cellStyle name="Normal 3 2 2 3 2 6 2 3" xfId="12020"/>
    <cellStyle name="Normal 3 2 2 3 2 6 3" xfId="12021"/>
    <cellStyle name="Normal 3 2 2 3 2 6 3 2" xfId="12022"/>
    <cellStyle name="Normal 3 2 2 3 2 6 4" xfId="12023"/>
    <cellStyle name="Normal 3 2 2 3 2 6 4 2" xfId="12024"/>
    <cellStyle name="Normal 3 2 2 3 2 6 5" xfId="12025"/>
    <cellStyle name="Normal 3 2 2 3 2 6 5 2" xfId="12026"/>
    <cellStyle name="Normal 3 2 2 3 2 6 6" xfId="12027"/>
    <cellStyle name="Normal 3 2 2 3 2 6 6 2" xfId="12028"/>
    <cellStyle name="Normal 3 2 2 3 2 6 7" xfId="12029"/>
    <cellStyle name="Normal 3 2 2 3 2 7" xfId="12030"/>
    <cellStyle name="Normal 3 2 2 3 2 7 2" xfId="12031"/>
    <cellStyle name="Normal 3 2 2 3 2 7 2 2" xfId="12032"/>
    <cellStyle name="Normal 3 2 2 3 2 7 3" xfId="12033"/>
    <cellStyle name="Normal 3 2 2 3 2 8" xfId="12034"/>
    <cellStyle name="Normal 3 2 2 3 2 8 2" xfId="12035"/>
    <cellStyle name="Normal 3 2 2 3 2 9" xfId="12036"/>
    <cellStyle name="Normal 3 2 2 3 2 9 2" xfId="12037"/>
    <cellStyle name="Normal 3 2 2 3 3" xfId="833"/>
    <cellStyle name="Normal 3 2 2 3 3 2" xfId="1814"/>
    <cellStyle name="Normal 3 2 2 3 3 2 2" xfId="12038"/>
    <cellStyle name="Normal 3 2 2 3 3 2 2 2" xfId="12039"/>
    <cellStyle name="Normal 3 2 2 3 3 2 2 2 2" xfId="12040"/>
    <cellStyle name="Normal 3 2 2 3 3 2 2 3" xfId="12041"/>
    <cellStyle name="Normal 3 2 2 3 3 2 3" xfId="12042"/>
    <cellStyle name="Normal 3 2 2 3 3 2 3 2" xfId="12043"/>
    <cellStyle name="Normal 3 2 2 3 3 2 4" xfId="12044"/>
    <cellStyle name="Normal 3 2 2 3 3 2 4 2" xfId="12045"/>
    <cellStyle name="Normal 3 2 2 3 3 2 5" xfId="12046"/>
    <cellStyle name="Normal 3 2 2 3 3 2 5 2" xfId="12047"/>
    <cellStyle name="Normal 3 2 2 3 3 2 6" xfId="12048"/>
    <cellStyle name="Normal 3 2 2 3 3 2 6 2" xfId="12049"/>
    <cellStyle name="Normal 3 2 2 3 3 2 7" xfId="12050"/>
    <cellStyle name="Normal 3 2 2 3 3 3" xfId="12051"/>
    <cellStyle name="Normal 3 2 2 3 3 3 2" xfId="12052"/>
    <cellStyle name="Normal 3 2 2 3 3 3 2 2" xfId="12053"/>
    <cellStyle name="Normal 3 2 2 3 3 3 3" xfId="12054"/>
    <cellStyle name="Normal 3 2 2 3 3 4" xfId="12055"/>
    <cellStyle name="Normal 3 2 2 3 3 4 2" xfId="12056"/>
    <cellStyle name="Normal 3 2 2 3 3 5" xfId="12057"/>
    <cellStyle name="Normal 3 2 2 3 3 5 2" xfId="12058"/>
    <cellStyle name="Normal 3 2 2 3 3 6" xfId="12059"/>
    <cellStyle name="Normal 3 2 2 3 3 6 2" xfId="12060"/>
    <cellStyle name="Normal 3 2 2 3 3 7" xfId="12061"/>
    <cellStyle name="Normal 3 2 2 3 3 7 2" xfId="12062"/>
    <cellStyle name="Normal 3 2 2 3 3 8" xfId="12063"/>
    <cellStyle name="Normal 3 2 2 3 4" xfId="834"/>
    <cellStyle name="Normal 3 2 2 3 4 2" xfId="1815"/>
    <cellStyle name="Normal 3 2 2 3 4 2 2" xfId="12064"/>
    <cellStyle name="Normal 3 2 2 3 4 2 2 2" xfId="12065"/>
    <cellStyle name="Normal 3 2 2 3 4 2 2 2 2" xfId="12066"/>
    <cellStyle name="Normal 3 2 2 3 4 2 2 3" xfId="12067"/>
    <cellStyle name="Normal 3 2 2 3 4 2 3" xfId="12068"/>
    <cellStyle name="Normal 3 2 2 3 4 2 3 2" xfId="12069"/>
    <cellStyle name="Normal 3 2 2 3 4 2 4" xfId="12070"/>
    <cellStyle name="Normal 3 2 2 3 4 2 4 2" xfId="12071"/>
    <cellStyle name="Normal 3 2 2 3 4 2 5" xfId="12072"/>
    <cellStyle name="Normal 3 2 2 3 4 2 5 2" xfId="12073"/>
    <cellStyle name="Normal 3 2 2 3 4 2 6" xfId="12074"/>
    <cellStyle name="Normal 3 2 2 3 4 2 6 2" xfId="12075"/>
    <cellStyle name="Normal 3 2 2 3 4 2 7" xfId="12076"/>
    <cellStyle name="Normal 3 2 2 3 4 3" xfId="12077"/>
    <cellStyle name="Normal 3 2 2 3 4 3 2" xfId="12078"/>
    <cellStyle name="Normal 3 2 2 3 4 3 2 2" xfId="12079"/>
    <cellStyle name="Normal 3 2 2 3 4 3 3" xfId="12080"/>
    <cellStyle name="Normal 3 2 2 3 4 4" xfId="12081"/>
    <cellStyle name="Normal 3 2 2 3 4 4 2" xfId="12082"/>
    <cellStyle name="Normal 3 2 2 3 4 5" xfId="12083"/>
    <cellStyle name="Normal 3 2 2 3 4 5 2" xfId="12084"/>
    <cellStyle name="Normal 3 2 2 3 4 6" xfId="12085"/>
    <cellStyle name="Normal 3 2 2 3 4 6 2" xfId="12086"/>
    <cellStyle name="Normal 3 2 2 3 4 7" xfId="12087"/>
    <cellStyle name="Normal 3 2 2 3 4 7 2" xfId="12088"/>
    <cellStyle name="Normal 3 2 2 3 4 8" xfId="12089"/>
    <cellStyle name="Normal 3 2 2 3 5" xfId="835"/>
    <cellStyle name="Normal 3 2 2 3 5 2" xfId="1816"/>
    <cellStyle name="Normal 3 2 2 3 5 2 2" xfId="12090"/>
    <cellStyle name="Normal 3 2 2 3 5 2 2 2" xfId="12091"/>
    <cellStyle name="Normal 3 2 2 3 5 2 2 2 2" xfId="12092"/>
    <cellStyle name="Normal 3 2 2 3 5 2 2 3" xfId="12093"/>
    <cellStyle name="Normal 3 2 2 3 5 2 3" xfId="12094"/>
    <cellStyle name="Normal 3 2 2 3 5 2 3 2" xfId="12095"/>
    <cellStyle name="Normal 3 2 2 3 5 2 4" xfId="12096"/>
    <cellStyle name="Normal 3 2 2 3 5 2 4 2" xfId="12097"/>
    <cellStyle name="Normal 3 2 2 3 5 2 5" xfId="12098"/>
    <cellStyle name="Normal 3 2 2 3 5 2 5 2" xfId="12099"/>
    <cellStyle name="Normal 3 2 2 3 5 2 6" xfId="12100"/>
    <cellStyle name="Normal 3 2 2 3 5 2 6 2" xfId="12101"/>
    <cellStyle name="Normal 3 2 2 3 5 2 7" xfId="12102"/>
    <cellStyle name="Normal 3 2 2 3 5 3" xfId="12103"/>
    <cellStyle name="Normal 3 2 2 3 5 3 2" xfId="12104"/>
    <cellStyle name="Normal 3 2 2 3 5 3 2 2" xfId="12105"/>
    <cellStyle name="Normal 3 2 2 3 5 3 3" xfId="12106"/>
    <cellStyle name="Normal 3 2 2 3 5 4" xfId="12107"/>
    <cellStyle name="Normal 3 2 2 3 5 4 2" xfId="12108"/>
    <cellStyle name="Normal 3 2 2 3 5 5" xfId="12109"/>
    <cellStyle name="Normal 3 2 2 3 5 5 2" xfId="12110"/>
    <cellStyle name="Normal 3 2 2 3 5 6" xfId="12111"/>
    <cellStyle name="Normal 3 2 2 3 5 6 2" xfId="12112"/>
    <cellStyle name="Normal 3 2 2 3 5 7" xfId="12113"/>
    <cellStyle name="Normal 3 2 2 3 5 7 2" xfId="12114"/>
    <cellStyle name="Normal 3 2 2 3 5 8" xfId="12115"/>
    <cellStyle name="Normal 3 2 2 3 6" xfId="836"/>
    <cellStyle name="Normal 3 2 2 3 6 2" xfId="12116"/>
    <cellStyle name="Normal 3 2 2 3 6 2 2" xfId="12117"/>
    <cellStyle name="Normal 3 2 2 3 6 2 2 2" xfId="12118"/>
    <cellStyle name="Normal 3 2 2 3 6 2 3" xfId="12119"/>
    <cellStyle name="Normal 3 2 2 3 6 3" xfId="12120"/>
    <cellStyle name="Normal 3 2 2 3 6 3 2" xfId="12121"/>
    <cellStyle name="Normal 3 2 2 3 6 4" xfId="12122"/>
    <cellStyle name="Normal 3 2 2 3 6 4 2" xfId="12123"/>
    <cellStyle name="Normal 3 2 2 3 6 5" xfId="12124"/>
    <cellStyle name="Normal 3 2 2 3 6 5 2" xfId="12125"/>
    <cellStyle name="Normal 3 2 2 3 6 6" xfId="12126"/>
    <cellStyle name="Normal 3 2 2 3 6 6 2" xfId="12127"/>
    <cellStyle name="Normal 3 2 2 3 6 7" xfId="12128"/>
    <cellStyle name="Normal 3 2 2 3 7" xfId="1339"/>
    <cellStyle name="Normal 3 2 2 3 7 2" xfId="12129"/>
    <cellStyle name="Normal 3 2 2 3 7 2 2" xfId="12130"/>
    <cellStyle name="Normal 3 2 2 3 7 2 2 2" xfId="12131"/>
    <cellStyle name="Normal 3 2 2 3 7 2 3" xfId="12132"/>
    <cellStyle name="Normal 3 2 2 3 7 3" xfId="12133"/>
    <cellStyle name="Normal 3 2 2 3 7 3 2" xfId="12134"/>
    <cellStyle name="Normal 3 2 2 3 7 4" xfId="12135"/>
    <cellStyle name="Normal 3 2 2 3 7 4 2" xfId="12136"/>
    <cellStyle name="Normal 3 2 2 3 7 5" xfId="12137"/>
    <cellStyle name="Normal 3 2 2 3 7 5 2" xfId="12138"/>
    <cellStyle name="Normal 3 2 2 3 7 6" xfId="12139"/>
    <cellStyle name="Normal 3 2 2 3 7 6 2" xfId="12140"/>
    <cellStyle name="Normal 3 2 2 3 8" xfId="12141"/>
    <cellStyle name="Normal 3 2 2 3 8 2" xfId="12142"/>
    <cellStyle name="Normal 3 2 2 3 8 2 2" xfId="12143"/>
    <cellStyle name="Normal 3 2 2 3 8 3" xfId="12144"/>
    <cellStyle name="Normal 3 2 2 3 9" xfId="12145"/>
    <cellStyle name="Normal 3 2 2 3 9 2" xfId="12146"/>
    <cellStyle name="Normal 3 2 2 4" xfId="837"/>
    <cellStyle name="Normal 3 2 2 4 10" xfId="12147"/>
    <cellStyle name="Normal 3 2 2 4 10 2" xfId="12148"/>
    <cellStyle name="Normal 3 2 2 4 11" xfId="12149"/>
    <cellStyle name="Normal 3 2 2 4 11 2" xfId="12150"/>
    <cellStyle name="Normal 3 2 2 4 12" xfId="12151"/>
    <cellStyle name="Normal 3 2 2 4 12 2" xfId="12152"/>
    <cellStyle name="Normal 3 2 2 4 13" xfId="12153"/>
    <cellStyle name="Normal 3 2 2 4 2" xfId="838"/>
    <cellStyle name="Normal 3 2 2 4 2 2" xfId="1817"/>
    <cellStyle name="Normal 3 2 2 4 2 2 2" xfId="12154"/>
    <cellStyle name="Normal 3 2 2 4 2 2 2 2" xfId="12155"/>
    <cellStyle name="Normal 3 2 2 4 2 2 2 2 2" xfId="12156"/>
    <cellStyle name="Normal 3 2 2 4 2 2 2 3" xfId="12157"/>
    <cellStyle name="Normal 3 2 2 4 2 2 3" xfId="12158"/>
    <cellStyle name="Normal 3 2 2 4 2 2 3 2" xfId="12159"/>
    <cellStyle name="Normal 3 2 2 4 2 2 4" xfId="12160"/>
    <cellStyle name="Normal 3 2 2 4 2 2 4 2" xfId="12161"/>
    <cellStyle name="Normal 3 2 2 4 2 2 5" xfId="12162"/>
    <cellStyle name="Normal 3 2 2 4 2 2 5 2" xfId="12163"/>
    <cellStyle name="Normal 3 2 2 4 2 2 6" xfId="12164"/>
    <cellStyle name="Normal 3 2 2 4 2 2 6 2" xfId="12165"/>
    <cellStyle name="Normal 3 2 2 4 2 2 7" xfId="12166"/>
    <cellStyle name="Normal 3 2 2 4 2 3" xfId="12167"/>
    <cellStyle name="Normal 3 2 2 4 2 3 2" xfId="12168"/>
    <cellStyle name="Normal 3 2 2 4 2 3 2 2" xfId="12169"/>
    <cellStyle name="Normal 3 2 2 4 2 3 3" xfId="12170"/>
    <cellStyle name="Normal 3 2 2 4 2 4" xfId="12171"/>
    <cellStyle name="Normal 3 2 2 4 2 4 2" xfId="12172"/>
    <cellStyle name="Normal 3 2 2 4 2 5" xfId="12173"/>
    <cellStyle name="Normal 3 2 2 4 2 5 2" xfId="12174"/>
    <cellStyle name="Normal 3 2 2 4 2 6" xfId="12175"/>
    <cellStyle name="Normal 3 2 2 4 2 6 2" xfId="12176"/>
    <cellStyle name="Normal 3 2 2 4 2 7" xfId="12177"/>
    <cellStyle name="Normal 3 2 2 4 2 7 2" xfId="12178"/>
    <cellStyle name="Normal 3 2 2 4 2 8" xfId="12179"/>
    <cellStyle name="Normal 3 2 2 4 3" xfId="839"/>
    <cellStyle name="Normal 3 2 2 4 3 2" xfId="1818"/>
    <cellStyle name="Normal 3 2 2 4 3 2 2" xfId="12180"/>
    <cellStyle name="Normal 3 2 2 4 3 2 2 2" xfId="12181"/>
    <cellStyle name="Normal 3 2 2 4 3 2 2 2 2" xfId="12182"/>
    <cellStyle name="Normal 3 2 2 4 3 2 2 3" xfId="12183"/>
    <cellStyle name="Normal 3 2 2 4 3 2 3" xfId="12184"/>
    <cellStyle name="Normal 3 2 2 4 3 2 3 2" xfId="12185"/>
    <cellStyle name="Normal 3 2 2 4 3 2 4" xfId="12186"/>
    <cellStyle name="Normal 3 2 2 4 3 2 4 2" xfId="12187"/>
    <cellStyle name="Normal 3 2 2 4 3 2 5" xfId="12188"/>
    <cellStyle name="Normal 3 2 2 4 3 2 5 2" xfId="12189"/>
    <cellStyle name="Normal 3 2 2 4 3 2 6" xfId="12190"/>
    <cellStyle name="Normal 3 2 2 4 3 2 6 2" xfId="12191"/>
    <cellStyle name="Normal 3 2 2 4 3 2 7" xfId="12192"/>
    <cellStyle name="Normal 3 2 2 4 3 3" xfId="12193"/>
    <cellStyle name="Normal 3 2 2 4 3 3 2" xfId="12194"/>
    <cellStyle name="Normal 3 2 2 4 3 3 2 2" xfId="12195"/>
    <cellStyle name="Normal 3 2 2 4 3 3 3" xfId="12196"/>
    <cellStyle name="Normal 3 2 2 4 3 4" xfId="12197"/>
    <cellStyle name="Normal 3 2 2 4 3 4 2" xfId="12198"/>
    <cellStyle name="Normal 3 2 2 4 3 5" xfId="12199"/>
    <cellStyle name="Normal 3 2 2 4 3 5 2" xfId="12200"/>
    <cellStyle name="Normal 3 2 2 4 3 6" xfId="12201"/>
    <cellStyle name="Normal 3 2 2 4 3 6 2" xfId="12202"/>
    <cellStyle name="Normal 3 2 2 4 3 7" xfId="12203"/>
    <cellStyle name="Normal 3 2 2 4 3 7 2" xfId="12204"/>
    <cellStyle name="Normal 3 2 2 4 3 8" xfId="12205"/>
    <cellStyle name="Normal 3 2 2 4 4" xfId="840"/>
    <cellStyle name="Normal 3 2 2 4 4 2" xfId="1819"/>
    <cellStyle name="Normal 3 2 2 4 4 2 2" xfId="12206"/>
    <cellStyle name="Normal 3 2 2 4 4 2 2 2" xfId="12207"/>
    <cellStyle name="Normal 3 2 2 4 4 2 2 2 2" xfId="12208"/>
    <cellStyle name="Normal 3 2 2 4 4 2 2 3" xfId="12209"/>
    <cellStyle name="Normal 3 2 2 4 4 2 3" xfId="12210"/>
    <cellStyle name="Normal 3 2 2 4 4 2 3 2" xfId="12211"/>
    <cellStyle name="Normal 3 2 2 4 4 2 4" xfId="12212"/>
    <cellStyle name="Normal 3 2 2 4 4 2 4 2" xfId="12213"/>
    <cellStyle name="Normal 3 2 2 4 4 2 5" xfId="12214"/>
    <cellStyle name="Normal 3 2 2 4 4 2 5 2" xfId="12215"/>
    <cellStyle name="Normal 3 2 2 4 4 2 6" xfId="12216"/>
    <cellStyle name="Normal 3 2 2 4 4 2 6 2" xfId="12217"/>
    <cellStyle name="Normal 3 2 2 4 4 2 7" xfId="12218"/>
    <cellStyle name="Normal 3 2 2 4 4 3" xfId="12219"/>
    <cellStyle name="Normal 3 2 2 4 4 3 2" xfId="12220"/>
    <cellStyle name="Normal 3 2 2 4 4 3 2 2" xfId="12221"/>
    <cellStyle name="Normal 3 2 2 4 4 3 3" xfId="12222"/>
    <cellStyle name="Normal 3 2 2 4 4 4" xfId="12223"/>
    <cellStyle name="Normal 3 2 2 4 4 4 2" xfId="12224"/>
    <cellStyle name="Normal 3 2 2 4 4 5" xfId="12225"/>
    <cellStyle name="Normal 3 2 2 4 4 5 2" xfId="12226"/>
    <cellStyle name="Normal 3 2 2 4 4 6" xfId="12227"/>
    <cellStyle name="Normal 3 2 2 4 4 6 2" xfId="12228"/>
    <cellStyle name="Normal 3 2 2 4 4 7" xfId="12229"/>
    <cellStyle name="Normal 3 2 2 4 4 7 2" xfId="12230"/>
    <cellStyle name="Normal 3 2 2 4 4 8" xfId="12231"/>
    <cellStyle name="Normal 3 2 2 4 5" xfId="1820"/>
    <cellStyle name="Normal 3 2 2 4 5 2" xfId="12232"/>
    <cellStyle name="Normal 3 2 2 4 5 2 2" xfId="12233"/>
    <cellStyle name="Normal 3 2 2 4 5 2 2 2" xfId="12234"/>
    <cellStyle name="Normal 3 2 2 4 5 2 3" xfId="12235"/>
    <cellStyle name="Normal 3 2 2 4 5 3" xfId="12236"/>
    <cellStyle name="Normal 3 2 2 4 5 3 2" xfId="12237"/>
    <cellStyle name="Normal 3 2 2 4 5 4" xfId="12238"/>
    <cellStyle name="Normal 3 2 2 4 5 4 2" xfId="12239"/>
    <cellStyle name="Normal 3 2 2 4 5 5" xfId="12240"/>
    <cellStyle name="Normal 3 2 2 4 5 5 2" xfId="12241"/>
    <cellStyle name="Normal 3 2 2 4 5 6" xfId="12242"/>
    <cellStyle name="Normal 3 2 2 4 5 6 2" xfId="12243"/>
    <cellStyle name="Normal 3 2 2 4 5 7" xfId="12244"/>
    <cellStyle name="Normal 3 2 2 4 6" xfId="1821"/>
    <cellStyle name="Normal 3 2 2 4 6 2" xfId="12245"/>
    <cellStyle name="Normal 3 2 2 4 6 2 2" xfId="12246"/>
    <cellStyle name="Normal 3 2 2 4 6 2 2 2" xfId="12247"/>
    <cellStyle name="Normal 3 2 2 4 6 2 3" xfId="12248"/>
    <cellStyle name="Normal 3 2 2 4 6 3" xfId="12249"/>
    <cellStyle name="Normal 3 2 2 4 6 3 2" xfId="12250"/>
    <cellStyle name="Normal 3 2 2 4 6 4" xfId="12251"/>
    <cellStyle name="Normal 3 2 2 4 6 4 2" xfId="12252"/>
    <cellStyle name="Normal 3 2 2 4 6 5" xfId="12253"/>
    <cellStyle name="Normal 3 2 2 4 6 5 2" xfId="12254"/>
    <cellStyle name="Normal 3 2 2 4 6 6" xfId="12255"/>
    <cellStyle name="Normal 3 2 2 4 6 6 2" xfId="12256"/>
    <cellStyle name="Normal 3 2 2 4 6 7" xfId="12257"/>
    <cellStyle name="Normal 3 2 2 4 7" xfId="1822"/>
    <cellStyle name="Normal 3 2 2 4 7 2" xfId="12258"/>
    <cellStyle name="Normal 3 2 2 4 7 2 2" xfId="12259"/>
    <cellStyle name="Normal 3 2 2 4 7 2 2 2" xfId="12260"/>
    <cellStyle name="Normal 3 2 2 4 7 2 3" xfId="12261"/>
    <cellStyle name="Normal 3 2 2 4 7 3" xfId="12262"/>
    <cellStyle name="Normal 3 2 2 4 7 3 2" xfId="12263"/>
    <cellStyle name="Normal 3 2 2 4 7 4" xfId="12264"/>
    <cellStyle name="Normal 3 2 2 4 7 4 2" xfId="12265"/>
    <cellStyle name="Normal 3 2 2 4 7 5" xfId="12266"/>
    <cellStyle name="Normal 3 2 2 4 7 5 2" xfId="12267"/>
    <cellStyle name="Normal 3 2 2 4 7 6" xfId="12268"/>
    <cellStyle name="Normal 3 2 2 4 7 6 2" xfId="12269"/>
    <cellStyle name="Normal 3 2 2 4 7 7" xfId="12270"/>
    <cellStyle name="Normal 3 2 2 4 8" xfId="12271"/>
    <cellStyle name="Normal 3 2 2 4 8 2" xfId="12272"/>
    <cellStyle name="Normal 3 2 2 4 8 2 2" xfId="12273"/>
    <cellStyle name="Normal 3 2 2 4 8 3" xfId="12274"/>
    <cellStyle name="Normal 3 2 2 4 9" xfId="12275"/>
    <cellStyle name="Normal 3 2 2 4 9 2" xfId="12276"/>
    <cellStyle name="Normal 3 2 2 5" xfId="841"/>
    <cellStyle name="Normal 3 2 2 5 2" xfId="12277"/>
    <cellStyle name="Normal 3 2 2 5 2 2" xfId="12278"/>
    <cellStyle name="Normal 3 2 2 5 3" xfId="12279"/>
    <cellStyle name="Normal 3 2 2 5 3 2" xfId="12280"/>
    <cellStyle name="Normal 3 2 2 6" xfId="12281"/>
    <cellStyle name="Normal 3 2 2 6 2" xfId="12282"/>
    <cellStyle name="Normal 3 2 2 7" xfId="12283"/>
    <cellStyle name="Normal 3 2 2 7 2" xfId="12284"/>
    <cellStyle name="Normal 3 2 2 8" xfId="12285"/>
    <cellStyle name="Normal 3 2 2 8 2" xfId="12286"/>
    <cellStyle name="Normal 3 2 2 9" xfId="12287"/>
    <cellStyle name="Normal 3 2 2 9 2" xfId="12288"/>
    <cellStyle name="Normal 3 2 3" xfId="842"/>
    <cellStyle name="Normal 3 2 3 2" xfId="843"/>
    <cellStyle name="Normal 3 2 3 3" xfId="844"/>
    <cellStyle name="Normal 3 2 3 3 10" xfId="12289"/>
    <cellStyle name="Normal 3 2 3 3 10 2" xfId="12290"/>
    <cellStyle name="Normal 3 2 3 3 11" xfId="12291"/>
    <cellStyle name="Normal 3 2 3 3 11 2" xfId="12292"/>
    <cellStyle name="Normal 3 2 3 3 12" xfId="12293"/>
    <cellStyle name="Normal 3 2 3 3 12 2" xfId="12294"/>
    <cellStyle name="Normal 3 2 3 3 13" xfId="12295"/>
    <cellStyle name="Normal 3 2 3 3 2" xfId="845"/>
    <cellStyle name="Normal 3 2 3 3 2 2" xfId="1823"/>
    <cellStyle name="Normal 3 2 3 3 2 2 2" xfId="12296"/>
    <cellStyle name="Normal 3 2 3 3 2 2 2 2" xfId="12297"/>
    <cellStyle name="Normal 3 2 3 3 2 2 2 2 2" xfId="12298"/>
    <cellStyle name="Normal 3 2 3 3 2 2 2 3" xfId="12299"/>
    <cellStyle name="Normal 3 2 3 3 2 2 3" xfId="12300"/>
    <cellStyle name="Normal 3 2 3 3 2 2 3 2" xfId="12301"/>
    <cellStyle name="Normal 3 2 3 3 2 2 4" xfId="12302"/>
    <cellStyle name="Normal 3 2 3 3 2 2 4 2" xfId="12303"/>
    <cellStyle name="Normal 3 2 3 3 2 2 5" xfId="12304"/>
    <cellStyle name="Normal 3 2 3 3 2 2 5 2" xfId="12305"/>
    <cellStyle name="Normal 3 2 3 3 2 2 6" xfId="12306"/>
    <cellStyle name="Normal 3 2 3 3 2 2 6 2" xfId="12307"/>
    <cellStyle name="Normal 3 2 3 3 2 2 7" xfId="12308"/>
    <cellStyle name="Normal 3 2 3 3 2 3" xfId="12309"/>
    <cellStyle name="Normal 3 2 3 3 2 3 2" xfId="12310"/>
    <cellStyle name="Normal 3 2 3 3 2 3 2 2" xfId="12311"/>
    <cellStyle name="Normal 3 2 3 3 2 3 3" xfId="12312"/>
    <cellStyle name="Normal 3 2 3 3 2 4" xfId="12313"/>
    <cellStyle name="Normal 3 2 3 3 2 4 2" xfId="12314"/>
    <cellStyle name="Normal 3 2 3 3 2 5" xfId="12315"/>
    <cellStyle name="Normal 3 2 3 3 2 5 2" xfId="12316"/>
    <cellStyle name="Normal 3 2 3 3 2 6" xfId="12317"/>
    <cellStyle name="Normal 3 2 3 3 2 6 2" xfId="12318"/>
    <cellStyle name="Normal 3 2 3 3 2 7" xfId="12319"/>
    <cellStyle name="Normal 3 2 3 3 2 7 2" xfId="12320"/>
    <cellStyle name="Normal 3 2 3 3 2 8" xfId="12321"/>
    <cellStyle name="Normal 3 2 3 3 3" xfId="846"/>
    <cellStyle name="Normal 3 2 3 3 3 2" xfId="1824"/>
    <cellStyle name="Normal 3 2 3 3 3 2 2" xfId="12322"/>
    <cellStyle name="Normal 3 2 3 3 3 2 2 2" xfId="12323"/>
    <cellStyle name="Normal 3 2 3 3 3 2 2 2 2" xfId="12324"/>
    <cellStyle name="Normal 3 2 3 3 3 2 2 3" xfId="12325"/>
    <cellStyle name="Normal 3 2 3 3 3 2 3" xfId="12326"/>
    <cellStyle name="Normal 3 2 3 3 3 2 3 2" xfId="12327"/>
    <cellStyle name="Normal 3 2 3 3 3 2 4" xfId="12328"/>
    <cellStyle name="Normal 3 2 3 3 3 2 4 2" xfId="12329"/>
    <cellStyle name="Normal 3 2 3 3 3 2 5" xfId="12330"/>
    <cellStyle name="Normal 3 2 3 3 3 2 5 2" xfId="12331"/>
    <cellStyle name="Normal 3 2 3 3 3 2 6" xfId="12332"/>
    <cellStyle name="Normal 3 2 3 3 3 2 6 2" xfId="12333"/>
    <cellStyle name="Normal 3 2 3 3 3 2 7" xfId="12334"/>
    <cellStyle name="Normal 3 2 3 3 3 3" xfId="12335"/>
    <cellStyle name="Normal 3 2 3 3 3 3 2" xfId="12336"/>
    <cellStyle name="Normal 3 2 3 3 3 3 2 2" xfId="12337"/>
    <cellStyle name="Normal 3 2 3 3 3 3 3" xfId="12338"/>
    <cellStyle name="Normal 3 2 3 3 3 4" xfId="12339"/>
    <cellStyle name="Normal 3 2 3 3 3 4 2" xfId="12340"/>
    <cellStyle name="Normal 3 2 3 3 3 5" xfId="12341"/>
    <cellStyle name="Normal 3 2 3 3 3 5 2" xfId="12342"/>
    <cellStyle name="Normal 3 2 3 3 3 6" xfId="12343"/>
    <cellStyle name="Normal 3 2 3 3 3 6 2" xfId="12344"/>
    <cellStyle name="Normal 3 2 3 3 3 7" xfId="12345"/>
    <cellStyle name="Normal 3 2 3 3 3 7 2" xfId="12346"/>
    <cellStyle name="Normal 3 2 3 3 3 8" xfId="12347"/>
    <cellStyle name="Normal 3 2 3 3 4" xfId="847"/>
    <cellStyle name="Normal 3 2 3 3 4 2" xfId="1825"/>
    <cellStyle name="Normal 3 2 3 3 4 2 2" xfId="12348"/>
    <cellStyle name="Normal 3 2 3 3 4 2 2 2" xfId="12349"/>
    <cellStyle name="Normal 3 2 3 3 4 2 2 2 2" xfId="12350"/>
    <cellStyle name="Normal 3 2 3 3 4 2 2 3" xfId="12351"/>
    <cellStyle name="Normal 3 2 3 3 4 2 3" xfId="12352"/>
    <cellStyle name="Normal 3 2 3 3 4 2 3 2" xfId="12353"/>
    <cellStyle name="Normal 3 2 3 3 4 2 4" xfId="12354"/>
    <cellStyle name="Normal 3 2 3 3 4 2 4 2" xfId="12355"/>
    <cellStyle name="Normal 3 2 3 3 4 2 5" xfId="12356"/>
    <cellStyle name="Normal 3 2 3 3 4 2 5 2" xfId="12357"/>
    <cellStyle name="Normal 3 2 3 3 4 2 6" xfId="12358"/>
    <cellStyle name="Normal 3 2 3 3 4 2 6 2" xfId="12359"/>
    <cellStyle name="Normal 3 2 3 3 4 2 7" xfId="12360"/>
    <cellStyle name="Normal 3 2 3 3 4 3" xfId="12361"/>
    <cellStyle name="Normal 3 2 3 3 4 3 2" xfId="12362"/>
    <cellStyle name="Normal 3 2 3 3 4 3 2 2" xfId="12363"/>
    <cellStyle name="Normal 3 2 3 3 4 3 3" xfId="12364"/>
    <cellStyle name="Normal 3 2 3 3 4 4" xfId="12365"/>
    <cellStyle name="Normal 3 2 3 3 4 4 2" xfId="12366"/>
    <cellStyle name="Normal 3 2 3 3 4 5" xfId="12367"/>
    <cellStyle name="Normal 3 2 3 3 4 5 2" xfId="12368"/>
    <cellStyle name="Normal 3 2 3 3 4 6" xfId="12369"/>
    <cellStyle name="Normal 3 2 3 3 4 6 2" xfId="12370"/>
    <cellStyle name="Normal 3 2 3 3 4 7" xfId="12371"/>
    <cellStyle name="Normal 3 2 3 3 4 7 2" xfId="12372"/>
    <cellStyle name="Normal 3 2 3 3 4 8" xfId="12373"/>
    <cellStyle name="Normal 3 2 3 3 5" xfId="1826"/>
    <cellStyle name="Normal 3 2 3 3 5 2" xfId="12374"/>
    <cellStyle name="Normal 3 2 3 3 5 2 2" xfId="12375"/>
    <cellStyle name="Normal 3 2 3 3 5 2 2 2" xfId="12376"/>
    <cellStyle name="Normal 3 2 3 3 5 2 3" xfId="12377"/>
    <cellStyle name="Normal 3 2 3 3 5 3" xfId="12378"/>
    <cellStyle name="Normal 3 2 3 3 5 3 2" xfId="12379"/>
    <cellStyle name="Normal 3 2 3 3 5 4" xfId="12380"/>
    <cellStyle name="Normal 3 2 3 3 5 4 2" xfId="12381"/>
    <cellStyle name="Normal 3 2 3 3 5 5" xfId="12382"/>
    <cellStyle name="Normal 3 2 3 3 5 5 2" xfId="12383"/>
    <cellStyle name="Normal 3 2 3 3 5 6" xfId="12384"/>
    <cellStyle name="Normal 3 2 3 3 5 6 2" xfId="12385"/>
    <cellStyle name="Normal 3 2 3 3 5 7" xfId="12386"/>
    <cellStyle name="Normal 3 2 3 3 6" xfId="1827"/>
    <cellStyle name="Normal 3 2 3 3 6 2" xfId="12387"/>
    <cellStyle name="Normal 3 2 3 3 6 2 2" xfId="12388"/>
    <cellStyle name="Normal 3 2 3 3 6 2 2 2" xfId="12389"/>
    <cellStyle name="Normal 3 2 3 3 6 2 3" xfId="12390"/>
    <cellStyle name="Normal 3 2 3 3 6 3" xfId="12391"/>
    <cellStyle name="Normal 3 2 3 3 6 3 2" xfId="12392"/>
    <cellStyle name="Normal 3 2 3 3 6 4" xfId="12393"/>
    <cellStyle name="Normal 3 2 3 3 6 4 2" xfId="12394"/>
    <cellStyle name="Normal 3 2 3 3 6 5" xfId="12395"/>
    <cellStyle name="Normal 3 2 3 3 6 5 2" xfId="12396"/>
    <cellStyle name="Normal 3 2 3 3 6 6" xfId="12397"/>
    <cellStyle name="Normal 3 2 3 3 6 6 2" xfId="12398"/>
    <cellStyle name="Normal 3 2 3 3 6 7" xfId="12399"/>
    <cellStyle name="Normal 3 2 3 3 7" xfId="1828"/>
    <cellStyle name="Normal 3 2 3 3 7 2" xfId="12400"/>
    <cellStyle name="Normal 3 2 3 3 7 2 2" xfId="12401"/>
    <cellStyle name="Normal 3 2 3 3 7 2 2 2" xfId="12402"/>
    <cellStyle name="Normal 3 2 3 3 7 2 3" xfId="12403"/>
    <cellStyle name="Normal 3 2 3 3 7 3" xfId="12404"/>
    <cellStyle name="Normal 3 2 3 3 7 3 2" xfId="12405"/>
    <cellStyle name="Normal 3 2 3 3 7 4" xfId="12406"/>
    <cellStyle name="Normal 3 2 3 3 7 4 2" xfId="12407"/>
    <cellStyle name="Normal 3 2 3 3 7 5" xfId="12408"/>
    <cellStyle name="Normal 3 2 3 3 7 5 2" xfId="12409"/>
    <cellStyle name="Normal 3 2 3 3 7 6" xfId="12410"/>
    <cellStyle name="Normal 3 2 3 3 7 6 2" xfId="12411"/>
    <cellStyle name="Normal 3 2 3 3 7 7" xfId="12412"/>
    <cellStyle name="Normal 3 2 3 3 8" xfId="12413"/>
    <cellStyle name="Normal 3 2 3 3 8 2" xfId="12414"/>
    <cellStyle name="Normal 3 2 3 3 8 2 2" xfId="12415"/>
    <cellStyle name="Normal 3 2 3 3 8 3" xfId="12416"/>
    <cellStyle name="Normal 3 2 3 3 9" xfId="12417"/>
    <cellStyle name="Normal 3 2 3 3 9 2" xfId="12418"/>
    <cellStyle name="Normal 3 2 3 4" xfId="848"/>
    <cellStyle name="Normal 3 2 3 5" xfId="1340"/>
    <cellStyle name="Normal 3 2 3 5 2" xfId="12419"/>
    <cellStyle name="Normal 3 2 3 6" xfId="12420"/>
    <cellStyle name="Normal 3 2 4" xfId="849"/>
    <cellStyle name="Normal 3 2 4 10" xfId="12421"/>
    <cellStyle name="Normal 3 2 4 10 2" xfId="12422"/>
    <cellStyle name="Normal 3 2 4 11" xfId="12423"/>
    <cellStyle name="Normal 3 2 4 11 2" xfId="12424"/>
    <cellStyle name="Normal 3 2 4 12" xfId="12425"/>
    <cellStyle name="Normal 3 2 4 12 2" xfId="12426"/>
    <cellStyle name="Normal 3 2 4 13" xfId="12427"/>
    <cellStyle name="Normal 3 2 4 13 2" xfId="12428"/>
    <cellStyle name="Normal 3 2 4 2" xfId="850"/>
    <cellStyle name="Normal 3 2 4 2 2" xfId="851"/>
    <cellStyle name="Normal 3 2 4 2 3" xfId="12429"/>
    <cellStyle name="Normal 3 2 4 3" xfId="852"/>
    <cellStyle name="Normal 3 2 4 3 2" xfId="1829"/>
    <cellStyle name="Normal 3 2 4 3 2 2" xfId="12430"/>
    <cellStyle name="Normal 3 2 4 3 2 2 2" xfId="12431"/>
    <cellStyle name="Normal 3 2 4 3 2 2 2 2" xfId="12432"/>
    <cellStyle name="Normal 3 2 4 3 2 2 3" xfId="12433"/>
    <cellStyle name="Normal 3 2 4 3 2 3" xfId="12434"/>
    <cellStyle name="Normal 3 2 4 3 2 3 2" xfId="12435"/>
    <cellStyle name="Normal 3 2 4 3 2 4" xfId="12436"/>
    <cellStyle name="Normal 3 2 4 3 2 4 2" xfId="12437"/>
    <cellStyle name="Normal 3 2 4 3 2 5" xfId="12438"/>
    <cellStyle name="Normal 3 2 4 3 2 5 2" xfId="12439"/>
    <cellStyle name="Normal 3 2 4 3 2 6" xfId="12440"/>
    <cellStyle name="Normal 3 2 4 3 2 6 2" xfId="12441"/>
    <cellStyle name="Normal 3 2 4 3 2 7" xfId="12442"/>
    <cellStyle name="Normal 3 2 4 3 3" xfId="12443"/>
    <cellStyle name="Normal 3 2 4 3 3 2" xfId="12444"/>
    <cellStyle name="Normal 3 2 4 3 3 2 2" xfId="12445"/>
    <cellStyle name="Normal 3 2 4 3 3 3" xfId="12446"/>
    <cellStyle name="Normal 3 2 4 3 4" xfId="12447"/>
    <cellStyle name="Normal 3 2 4 3 4 2" xfId="12448"/>
    <cellStyle name="Normal 3 2 4 3 5" xfId="12449"/>
    <cellStyle name="Normal 3 2 4 3 5 2" xfId="12450"/>
    <cellStyle name="Normal 3 2 4 3 6" xfId="12451"/>
    <cellStyle name="Normal 3 2 4 3 6 2" xfId="12452"/>
    <cellStyle name="Normal 3 2 4 3 7" xfId="12453"/>
    <cellStyle name="Normal 3 2 4 3 7 2" xfId="12454"/>
    <cellStyle name="Normal 3 2 4 3 8" xfId="12455"/>
    <cellStyle name="Normal 3 2 4 4" xfId="853"/>
    <cellStyle name="Normal 3 2 4 4 2" xfId="1830"/>
    <cellStyle name="Normal 3 2 4 4 2 2" xfId="12456"/>
    <cellStyle name="Normal 3 2 4 4 2 2 2" xfId="12457"/>
    <cellStyle name="Normal 3 2 4 4 2 2 2 2" xfId="12458"/>
    <cellStyle name="Normal 3 2 4 4 2 2 3" xfId="12459"/>
    <cellStyle name="Normal 3 2 4 4 2 3" xfId="12460"/>
    <cellStyle name="Normal 3 2 4 4 2 3 2" xfId="12461"/>
    <cellStyle name="Normal 3 2 4 4 2 4" xfId="12462"/>
    <cellStyle name="Normal 3 2 4 4 2 4 2" xfId="12463"/>
    <cellStyle name="Normal 3 2 4 4 2 5" xfId="12464"/>
    <cellStyle name="Normal 3 2 4 4 2 5 2" xfId="12465"/>
    <cellStyle name="Normal 3 2 4 4 2 6" xfId="12466"/>
    <cellStyle name="Normal 3 2 4 4 2 6 2" xfId="12467"/>
    <cellStyle name="Normal 3 2 4 4 2 7" xfId="12468"/>
    <cellStyle name="Normal 3 2 4 4 3" xfId="12469"/>
    <cellStyle name="Normal 3 2 4 4 3 2" xfId="12470"/>
    <cellStyle name="Normal 3 2 4 4 3 2 2" xfId="12471"/>
    <cellStyle name="Normal 3 2 4 4 3 3" xfId="12472"/>
    <cellStyle name="Normal 3 2 4 4 4" xfId="12473"/>
    <cellStyle name="Normal 3 2 4 4 4 2" xfId="12474"/>
    <cellStyle name="Normal 3 2 4 4 5" xfId="12475"/>
    <cellStyle name="Normal 3 2 4 4 5 2" xfId="12476"/>
    <cellStyle name="Normal 3 2 4 4 6" xfId="12477"/>
    <cellStyle name="Normal 3 2 4 4 6 2" xfId="12478"/>
    <cellStyle name="Normal 3 2 4 4 7" xfId="12479"/>
    <cellStyle name="Normal 3 2 4 4 7 2" xfId="12480"/>
    <cellStyle name="Normal 3 2 4 4 8" xfId="12481"/>
    <cellStyle name="Normal 3 2 4 5" xfId="854"/>
    <cellStyle name="Normal 3 2 4 5 2" xfId="1831"/>
    <cellStyle name="Normal 3 2 4 5 2 2" xfId="12482"/>
    <cellStyle name="Normal 3 2 4 5 2 2 2" xfId="12483"/>
    <cellStyle name="Normal 3 2 4 5 2 2 2 2" xfId="12484"/>
    <cellStyle name="Normal 3 2 4 5 2 2 3" xfId="12485"/>
    <cellStyle name="Normal 3 2 4 5 2 3" xfId="12486"/>
    <cellStyle name="Normal 3 2 4 5 2 3 2" xfId="12487"/>
    <cellStyle name="Normal 3 2 4 5 2 4" xfId="12488"/>
    <cellStyle name="Normal 3 2 4 5 2 4 2" xfId="12489"/>
    <cellStyle name="Normal 3 2 4 5 2 5" xfId="12490"/>
    <cellStyle name="Normal 3 2 4 5 2 5 2" xfId="12491"/>
    <cellStyle name="Normal 3 2 4 5 2 6" xfId="12492"/>
    <cellStyle name="Normal 3 2 4 5 2 6 2" xfId="12493"/>
    <cellStyle name="Normal 3 2 4 5 2 7" xfId="12494"/>
    <cellStyle name="Normal 3 2 4 5 3" xfId="12495"/>
    <cellStyle name="Normal 3 2 4 5 3 2" xfId="12496"/>
    <cellStyle name="Normal 3 2 4 5 3 2 2" xfId="12497"/>
    <cellStyle name="Normal 3 2 4 5 3 3" xfId="12498"/>
    <cellStyle name="Normal 3 2 4 5 4" xfId="12499"/>
    <cellStyle name="Normal 3 2 4 5 4 2" xfId="12500"/>
    <cellStyle name="Normal 3 2 4 5 5" xfId="12501"/>
    <cellStyle name="Normal 3 2 4 5 5 2" xfId="12502"/>
    <cellStyle name="Normal 3 2 4 5 6" xfId="12503"/>
    <cellStyle name="Normal 3 2 4 5 6 2" xfId="12504"/>
    <cellStyle name="Normal 3 2 4 5 7" xfId="12505"/>
    <cellStyle name="Normal 3 2 4 5 7 2" xfId="12506"/>
    <cellStyle name="Normal 3 2 4 5 8" xfId="12507"/>
    <cellStyle name="Normal 3 2 4 6" xfId="1832"/>
    <cellStyle name="Normal 3 2 4 6 2" xfId="12508"/>
    <cellStyle name="Normal 3 2 4 6 2 2" xfId="12509"/>
    <cellStyle name="Normal 3 2 4 6 2 2 2" xfId="12510"/>
    <cellStyle name="Normal 3 2 4 6 2 3" xfId="12511"/>
    <cellStyle name="Normal 3 2 4 6 3" xfId="12512"/>
    <cellStyle name="Normal 3 2 4 6 3 2" xfId="12513"/>
    <cellStyle name="Normal 3 2 4 6 4" xfId="12514"/>
    <cellStyle name="Normal 3 2 4 6 4 2" xfId="12515"/>
    <cellStyle name="Normal 3 2 4 6 5" xfId="12516"/>
    <cellStyle name="Normal 3 2 4 6 5 2" xfId="12517"/>
    <cellStyle name="Normal 3 2 4 6 6" xfId="12518"/>
    <cellStyle name="Normal 3 2 4 6 6 2" xfId="12519"/>
    <cellStyle name="Normal 3 2 4 6 7" xfId="12520"/>
    <cellStyle name="Normal 3 2 4 7" xfId="1833"/>
    <cellStyle name="Normal 3 2 4 7 2" xfId="12521"/>
    <cellStyle name="Normal 3 2 4 7 2 2" xfId="12522"/>
    <cellStyle name="Normal 3 2 4 7 2 2 2" xfId="12523"/>
    <cellStyle name="Normal 3 2 4 7 2 3" xfId="12524"/>
    <cellStyle name="Normal 3 2 4 7 3" xfId="12525"/>
    <cellStyle name="Normal 3 2 4 7 3 2" xfId="12526"/>
    <cellStyle name="Normal 3 2 4 7 4" xfId="12527"/>
    <cellStyle name="Normal 3 2 4 7 4 2" xfId="12528"/>
    <cellStyle name="Normal 3 2 4 7 5" xfId="12529"/>
    <cellStyle name="Normal 3 2 4 7 5 2" xfId="12530"/>
    <cellStyle name="Normal 3 2 4 7 6" xfId="12531"/>
    <cellStyle name="Normal 3 2 4 7 6 2" xfId="12532"/>
    <cellStyle name="Normal 3 2 4 7 7" xfId="12533"/>
    <cellStyle name="Normal 3 2 4 8" xfId="1834"/>
    <cellStyle name="Normal 3 2 4 8 2" xfId="12534"/>
    <cellStyle name="Normal 3 2 4 8 2 2" xfId="12535"/>
    <cellStyle name="Normal 3 2 4 8 2 2 2" xfId="12536"/>
    <cellStyle name="Normal 3 2 4 8 2 3" xfId="12537"/>
    <cellStyle name="Normal 3 2 4 8 3" xfId="12538"/>
    <cellStyle name="Normal 3 2 4 8 3 2" xfId="12539"/>
    <cellStyle name="Normal 3 2 4 8 4" xfId="12540"/>
    <cellStyle name="Normal 3 2 4 8 4 2" xfId="12541"/>
    <cellStyle name="Normal 3 2 4 8 5" xfId="12542"/>
    <cellStyle name="Normal 3 2 4 8 5 2" xfId="12543"/>
    <cellStyle name="Normal 3 2 4 8 6" xfId="12544"/>
    <cellStyle name="Normal 3 2 4 8 6 2" xfId="12545"/>
    <cellStyle name="Normal 3 2 4 8 7" xfId="12546"/>
    <cellStyle name="Normal 3 2 4 9" xfId="12547"/>
    <cellStyle name="Normal 3 2 4 9 2" xfId="12548"/>
    <cellStyle name="Normal 3 2 4 9 2 2" xfId="12549"/>
    <cellStyle name="Normal 3 2 4 9 3" xfId="12550"/>
    <cellStyle name="Normal 3 2 5" xfId="855"/>
    <cellStyle name="Normal 3 2 5 10" xfId="12551"/>
    <cellStyle name="Normal 3 2 5 10 2" xfId="12552"/>
    <cellStyle name="Normal 3 2 5 11" xfId="12553"/>
    <cellStyle name="Normal 3 2 5 11 2" xfId="12554"/>
    <cellStyle name="Normal 3 2 5 12" xfId="12555"/>
    <cellStyle name="Normal 3 2 5 12 2" xfId="12556"/>
    <cellStyle name="Normal 3 2 5 13" xfId="12557"/>
    <cellStyle name="Normal 3 2 5 13 2" xfId="12558"/>
    <cellStyle name="Normal 3 2 5 14" xfId="12559"/>
    <cellStyle name="Normal 3 2 5 2" xfId="856"/>
    <cellStyle name="Normal 3 2 5 2 2" xfId="857"/>
    <cellStyle name="Normal 3 2 5 2 3" xfId="12560"/>
    <cellStyle name="Normal 3 2 5 3" xfId="858"/>
    <cellStyle name="Normal 3 2 5 3 2" xfId="1835"/>
    <cellStyle name="Normal 3 2 5 3 2 2" xfId="12561"/>
    <cellStyle name="Normal 3 2 5 3 2 2 2" xfId="12562"/>
    <cellStyle name="Normal 3 2 5 3 2 2 2 2" xfId="12563"/>
    <cellStyle name="Normal 3 2 5 3 2 2 3" xfId="12564"/>
    <cellStyle name="Normal 3 2 5 3 2 3" xfId="12565"/>
    <cellStyle name="Normal 3 2 5 3 2 3 2" xfId="12566"/>
    <cellStyle name="Normal 3 2 5 3 2 4" xfId="12567"/>
    <cellStyle name="Normal 3 2 5 3 2 4 2" xfId="12568"/>
    <cellStyle name="Normal 3 2 5 3 2 5" xfId="12569"/>
    <cellStyle name="Normal 3 2 5 3 2 5 2" xfId="12570"/>
    <cellStyle name="Normal 3 2 5 3 2 6" xfId="12571"/>
    <cellStyle name="Normal 3 2 5 3 2 6 2" xfId="12572"/>
    <cellStyle name="Normal 3 2 5 3 2 7" xfId="12573"/>
    <cellStyle name="Normal 3 2 5 3 3" xfId="12574"/>
    <cellStyle name="Normal 3 2 5 3 3 2" xfId="12575"/>
    <cellStyle name="Normal 3 2 5 3 3 2 2" xfId="12576"/>
    <cellStyle name="Normal 3 2 5 3 3 3" xfId="12577"/>
    <cellStyle name="Normal 3 2 5 3 4" xfId="12578"/>
    <cellStyle name="Normal 3 2 5 3 4 2" xfId="12579"/>
    <cellStyle name="Normal 3 2 5 3 5" xfId="12580"/>
    <cellStyle name="Normal 3 2 5 3 5 2" xfId="12581"/>
    <cellStyle name="Normal 3 2 5 3 6" xfId="12582"/>
    <cellStyle name="Normal 3 2 5 3 6 2" xfId="12583"/>
    <cellStyle name="Normal 3 2 5 3 7" xfId="12584"/>
    <cellStyle name="Normal 3 2 5 3 7 2" xfId="12585"/>
    <cellStyle name="Normal 3 2 5 3 8" xfId="12586"/>
    <cellStyle name="Normal 3 2 5 4" xfId="859"/>
    <cellStyle name="Normal 3 2 5 4 2" xfId="1836"/>
    <cellStyle name="Normal 3 2 5 4 2 2" xfId="12587"/>
    <cellStyle name="Normal 3 2 5 4 2 2 2" xfId="12588"/>
    <cellStyle name="Normal 3 2 5 4 2 2 2 2" xfId="12589"/>
    <cellStyle name="Normal 3 2 5 4 2 2 3" xfId="12590"/>
    <cellStyle name="Normal 3 2 5 4 2 3" xfId="12591"/>
    <cellStyle name="Normal 3 2 5 4 2 3 2" xfId="12592"/>
    <cellStyle name="Normal 3 2 5 4 2 4" xfId="12593"/>
    <cellStyle name="Normal 3 2 5 4 2 4 2" xfId="12594"/>
    <cellStyle name="Normal 3 2 5 4 2 5" xfId="12595"/>
    <cellStyle name="Normal 3 2 5 4 2 5 2" xfId="12596"/>
    <cellStyle name="Normal 3 2 5 4 2 6" xfId="12597"/>
    <cellStyle name="Normal 3 2 5 4 2 6 2" xfId="12598"/>
    <cellStyle name="Normal 3 2 5 4 2 7" xfId="12599"/>
    <cellStyle name="Normal 3 2 5 4 3" xfId="12600"/>
    <cellStyle name="Normal 3 2 5 4 3 2" xfId="12601"/>
    <cellStyle name="Normal 3 2 5 4 3 2 2" xfId="12602"/>
    <cellStyle name="Normal 3 2 5 4 3 3" xfId="12603"/>
    <cellStyle name="Normal 3 2 5 4 4" xfId="12604"/>
    <cellStyle name="Normal 3 2 5 4 4 2" xfId="12605"/>
    <cellStyle name="Normal 3 2 5 4 5" xfId="12606"/>
    <cellStyle name="Normal 3 2 5 4 5 2" xfId="12607"/>
    <cellStyle name="Normal 3 2 5 4 6" xfId="12608"/>
    <cellStyle name="Normal 3 2 5 4 6 2" xfId="12609"/>
    <cellStyle name="Normal 3 2 5 4 7" xfId="12610"/>
    <cellStyle name="Normal 3 2 5 4 7 2" xfId="12611"/>
    <cellStyle name="Normal 3 2 5 4 8" xfId="12612"/>
    <cellStyle name="Normal 3 2 5 5" xfId="1837"/>
    <cellStyle name="Normal 3 2 5 5 2" xfId="1838"/>
    <cellStyle name="Normal 3 2 5 5 2 2" xfId="12613"/>
    <cellStyle name="Normal 3 2 5 5 2 2 2" xfId="12614"/>
    <cellStyle name="Normal 3 2 5 5 2 2 2 2" xfId="12615"/>
    <cellStyle name="Normal 3 2 5 5 2 2 3" xfId="12616"/>
    <cellStyle name="Normal 3 2 5 5 2 3" xfId="12617"/>
    <cellStyle name="Normal 3 2 5 5 2 3 2" xfId="12618"/>
    <cellStyle name="Normal 3 2 5 5 2 4" xfId="12619"/>
    <cellStyle name="Normal 3 2 5 5 2 4 2" xfId="12620"/>
    <cellStyle name="Normal 3 2 5 5 2 5" xfId="12621"/>
    <cellStyle name="Normal 3 2 5 5 2 5 2" xfId="12622"/>
    <cellStyle name="Normal 3 2 5 5 2 6" xfId="12623"/>
    <cellStyle name="Normal 3 2 5 5 2 6 2" xfId="12624"/>
    <cellStyle name="Normal 3 2 5 5 2 7" xfId="12625"/>
    <cellStyle name="Normal 3 2 5 5 3" xfId="12626"/>
    <cellStyle name="Normal 3 2 5 5 3 2" xfId="12627"/>
    <cellStyle name="Normal 3 2 5 5 3 2 2" xfId="12628"/>
    <cellStyle name="Normal 3 2 5 5 3 3" xfId="12629"/>
    <cellStyle name="Normal 3 2 5 5 4" xfId="12630"/>
    <cellStyle name="Normal 3 2 5 5 4 2" xfId="12631"/>
    <cellStyle name="Normal 3 2 5 5 5" xfId="12632"/>
    <cellStyle name="Normal 3 2 5 5 5 2" xfId="12633"/>
    <cellStyle name="Normal 3 2 5 5 6" xfId="12634"/>
    <cellStyle name="Normal 3 2 5 5 6 2" xfId="12635"/>
    <cellStyle name="Normal 3 2 5 5 7" xfId="12636"/>
    <cellStyle name="Normal 3 2 5 5 7 2" xfId="12637"/>
    <cellStyle name="Normal 3 2 5 5 8" xfId="12638"/>
    <cellStyle name="Normal 3 2 5 6" xfId="1839"/>
    <cellStyle name="Normal 3 2 5 6 2" xfId="12639"/>
    <cellStyle name="Normal 3 2 5 6 2 2" xfId="12640"/>
    <cellStyle name="Normal 3 2 5 6 2 2 2" xfId="12641"/>
    <cellStyle name="Normal 3 2 5 6 2 3" xfId="12642"/>
    <cellStyle name="Normal 3 2 5 6 3" xfId="12643"/>
    <cellStyle name="Normal 3 2 5 6 3 2" xfId="12644"/>
    <cellStyle name="Normal 3 2 5 6 4" xfId="12645"/>
    <cellStyle name="Normal 3 2 5 6 4 2" xfId="12646"/>
    <cellStyle name="Normal 3 2 5 6 5" xfId="12647"/>
    <cellStyle name="Normal 3 2 5 6 5 2" xfId="12648"/>
    <cellStyle name="Normal 3 2 5 6 6" xfId="12649"/>
    <cellStyle name="Normal 3 2 5 6 6 2" xfId="12650"/>
    <cellStyle name="Normal 3 2 5 6 7" xfId="12651"/>
    <cellStyle name="Normal 3 2 5 7" xfId="1840"/>
    <cellStyle name="Normal 3 2 5 7 2" xfId="12652"/>
    <cellStyle name="Normal 3 2 5 7 2 2" xfId="12653"/>
    <cellStyle name="Normal 3 2 5 7 2 2 2" xfId="12654"/>
    <cellStyle name="Normal 3 2 5 7 2 3" xfId="12655"/>
    <cellStyle name="Normal 3 2 5 7 3" xfId="12656"/>
    <cellStyle name="Normal 3 2 5 7 3 2" xfId="12657"/>
    <cellStyle name="Normal 3 2 5 7 4" xfId="12658"/>
    <cellStyle name="Normal 3 2 5 7 4 2" xfId="12659"/>
    <cellStyle name="Normal 3 2 5 7 5" xfId="12660"/>
    <cellStyle name="Normal 3 2 5 7 5 2" xfId="12661"/>
    <cellStyle name="Normal 3 2 5 7 6" xfId="12662"/>
    <cellStyle name="Normal 3 2 5 7 6 2" xfId="12663"/>
    <cellStyle name="Normal 3 2 5 7 7" xfId="12664"/>
    <cellStyle name="Normal 3 2 5 8" xfId="1841"/>
    <cellStyle name="Normal 3 2 5 8 2" xfId="12665"/>
    <cellStyle name="Normal 3 2 5 8 2 2" xfId="12666"/>
    <cellStyle name="Normal 3 2 5 8 2 2 2" xfId="12667"/>
    <cellStyle name="Normal 3 2 5 8 2 3" xfId="12668"/>
    <cellStyle name="Normal 3 2 5 8 3" xfId="12669"/>
    <cellStyle name="Normal 3 2 5 8 3 2" xfId="12670"/>
    <cellStyle name="Normal 3 2 5 8 4" xfId="12671"/>
    <cellStyle name="Normal 3 2 5 8 4 2" xfId="12672"/>
    <cellStyle name="Normal 3 2 5 8 5" xfId="12673"/>
    <cellStyle name="Normal 3 2 5 8 5 2" xfId="12674"/>
    <cellStyle name="Normal 3 2 5 8 6" xfId="12675"/>
    <cellStyle name="Normal 3 2 5 8 6 2" xfId="12676"/>
    <cellStyle name="Normal 3 2 5 8 7" xfId="12677"/>
    <cellStyle name="Normal 3 2 5 9" xfId="12678"/>
    <cellStyle name="Normal 3 2 5 9 2" xfId="12679"/>
    <cellStyle name="Normal 3 2 5 9 2 2" xfId="12680"/>
    <cellStyle name="Normal 3 2 5 9 3" xfId="12681"/>
    <cellStyle name="Normal 3 2 6" xfId="860"/>
    <cellStyle name="Normal 3 2 6 2" xfId="861"/>
    <cellStyle name="Normal 3 2 6 3" xfId="12682"/>
    <cellStyle name="Normal 3 2 7" xfId="862"/>
    <cellStyle name="Normal 3 2 7 2" xfId="863"/>
    <cellStyle name="Normal 3 2 7 2 2" xfId="12683"/>
    <cellStyle name="Normal 3 2 7 2 2 2" xfId="12684"/>
    <cellStyle name="Normal 3 2 7 2 2 2 2" xfId="12685"/>
    <cellStyle name="Normal 3 2 7 2 2 3" xfId="12686"/>
    <cellStyle name="Normal 3 2 7 2 3" xfId="12687"/>
    <cellStyle name="Normal 3 2 7 2 3 2" xfId="12688"/>
    <cellStyle name="Normal 3 2 7 2 4" xfId="12689"/>
    <cellStyle name="Normal 3 2 7 2 4 2" xfId="12690"/>
    <cellStyle name="Normal 3 2 7 2 5" xfId="12691"/>
    <cellStyle name="Normal 3 2 7 2 5 2" xfId="12692"/>
    <cellStyle name="Normal 3 2 7 2 6" xfId="12693"/>
    <cellStyle name="Normal 3 2 7 2 6 2" xfId="12694"/>
    <cellStyle name="Normal 3 2 7 3" xfId="12695"/>
    <cellStyle name="Normal 3 2 7 3 2" xfId="12696"/>
    <cellStyle name="Normal 3 2 7 3 2 2" xfId="12697"/>
    <cellStyle name="Normal 3 2 7 3 3" xfId="12698"/>
    <cellStyle name="Normal 3 2 7 4" xfId="12699"/>
    <cellStyle name="Normal 3 2 7 4 2" xfId="12700"/>
    <cellStyle name="Normal 3 2 7 5" xfId="12701"/>
    <cellStyle name="Normal 3 2 7 5 2" xfId="12702"/>
    <cellStyle name="Normal 3 2 7 6" xfId="12703"/>
    <cellStyle name="Normal 3 2 7 6 2" xfId="12704"/>
    <cellStyle name="Normal 3 2 7 7" xfId="12705"/>
    <cellStyle name="Normal 3 2 7 7 2" xfId="12706"/>
    <cellStyle name="Normal 3 2 7 8" xfId="12707"/>
    <cellStyle name="Normal 3 2 8" xfId="864"/>
    <cellStyle name="Normal 3 2 8 2" xfId="1842"/>
    <cellStyle name="Normal 3 2 8 2 2" xfId="12708"/>
    <cellStyle name="Normal 3 2 8 2 2 2" xfId="12709"/>
    <cellStyle name="Normal 3 2 8 2 2 2 2" xfId="12710"/>
    <cellStyle name="Normal 3 2 8 2 2 3" xfId="12711"/>
    <cellStyle name="Normal 3 2 8 2 3" xfId="12712"/>
    <cellStyle name="Normal 3 2 8 2 3 2" xfId="12713"/>
    <cellStyle name="Normal 3 2 8 2 4" xfId="12714"/>
    <cellStyle name="Normal 3 2 8 2 4 2" xfId="12715"/>
    <cellStyle name="Normal 3 2 8 2 5" xfId="12716"/>
    <cellStyle name="Normal 3 2 8 2 5 2" xfId="12717"/>
    <cellStyle name="Normal 3 2 8 2 6" xfId="12718"/>
    <cellStyle name="Normal 3 2 8 2 6 2" xfId="12719"/>
    <cellStyle name="Normal 3 2 8 2 7" xfId="12720"/>
    <cellStyle name="Normal 3 2 8 3" xfId="12721"/>
    <cellStyle name="Normal 3 2 8 3 2" xfId="12722"/>
    <cellStyle name="Normal 3 2 8 3 2 2" xfId="12723"/>
    <cellStyle name="Normal 3 2 8 3 3" xfId="12724"/>
    <cellStyle name="Normal 3 2 8 4" xfId="12725"/>
    <cellStyle name="Normal 3 2 8 4 2" xfId="12726"/>
    <cellStyle name="Normal 3 2 8 5" xfId="12727"/>
    <cellStyle name="Normal 3 2 8 5 2" xfId="12728"/>
    <cellStyle name="Normal 3 2 8 6" xfId="12729"/>
    <cellStyle name="Normal 3 2 8 6 2" xfId="12730"/>
    <cellStyle name="Normal 3 2 8 7" xfId="12731"/>
    <cellStyle name="Normal 3 2 8 7 2" xfId="12732"/>
    <cellStyle name="Normal 3 2 8 8" xfId="12733"/>
    <cellStyle name="Normal 3 2 9" xfId="865"/>
    <cellStyle name="Normal 3 2 9 2" xfId="1843"/>
    <cellStyle name="Normal 3 2 9 2 2" xfId="12734"/>
    <cellStyle name="Normal 3 2 9 2 2 2" xfId="12735"/>
    <cellStyle name="Normal 3 2 9 2 2 2 2" xfId="12736"/>
    <cellStyle name="Normal 3 2 9 2 2 3" xfId="12737"/>
    <cellStyle name="Normal 3 2 9 2 3" xfId="12738"/>
    <cellStyle name="Normal 3 2 9 2 3 2" xfId="12739"/>
    <cellStyle name="Normal 3 2 9 2 4" xfId="12740"/>
    <cellStyle name="Normal 3 2 9 2 4 2" xfId="12741"/>
    <cellStyle name="Normal 3 2 9 2 5" xfId="12742"/>
    <cellStyle name="Normal 3 2 9 2 5 2" xfId="12743"/>
    <cellStyle name="Normal 3 2 9 2 6" xfId="12744"/>
    <cellStyle name="Normal 3 2 9 2 6 2" xfId="12745"/>
    <cellStyle name="Normal 3 2 9 2 7" xfId="12746"/>
    <cellStyle name="Normal 3 2 9 3" xfId="12747"/>
    <cellStyle name="Normal 3 2 9 3 2" xfId="12748"/>
    <cellStyle name="Normal 3 2 9 3 2 2" xfId="12749"/>
    <cellStyle name="Normal 3 2 9 3 3" xfId="12750"/>
    <cellStyle name="Normal 3 2 9 4" xfId="12751"/>
    <cellStyle name="Normal 3 2 9 4 2" xfId="12752"/>
    <cellStyle name="Normal 3 2 9 5" xfId="12753"/>
    <cellStyle name="Normal 3 2 9 5 2" xfId="12754"/>
    <cellStyle name="Normal 3 2 9 6" xfId="12755"/>
    <cellStyle name="Normal 3 2 9 6 2" xfId="12756"/>
    <cellStyle name="Normal 3 2 9 7" xfId="12757"/>
    <cellStyle name="Normal 3 2 9 7 2" xfId="12758"/>
    <cellStyle name="Normal 3 2 9 8" xfId="12759"/>
    <cellStyle name="Normal 3 2_Kalnciems budzets 2013" xfId="866"/>
    <cellStyle name="Normal 3 3" xfId="867"/>
    <cellStyle name="Normal 3 3 2" xfId="868"/>
    <cellStyle name="Normal 3 3 2 10" xfId="12760"/>
    <cellStyle name="Normal 3 3 2 10 2" xfId="12761"/>
    <cellStyle name="Normal 3 3 2 10 2 2" xfId="12762"/>
    <cellStyle name="Normal 3 3 2 10 3" xfId="12763"/>
    <cellStyle name="Normal 3 3 2 11" xfId="12764"/>
    <cellStyle name="Normal 3 3 2 11 2" xfId="12765"/>
    <cellStyle name="Normal 3 3 2 12" xfId="12766"/>
    <cellStyle name="Normal 3 3 2 12 2" xfId="12767"/>
    <cellStyle name="Normal 3 3 2 13" xfId="12768"/>
    <cellStyle name="Normal 3 3 2 13 2" xfId="12769"/>
    <cellStyle name="Normal 3 3 2 14" xfId="12770"/>
    <cellStyle name="Normal 3 3 2 14 2" xfId="12771"/>
    <cellStyle name="Normal 3 3 2 15" xfId="12772"/>
    <cellStyle name="Normal 3 3 2 2" xfId="869"/>
    <cellStyle name="Normal 3 3 2 3" xfId="870"/>
    <cellStyle name="Normal 3 3 2 3 10" xfId="12773"/>
    <cellStyle name="Normal 3 3 2 3 10 2" xfId="12774"/>
    <cellStyle name="Normal 3 3 2 3 11" xfId="12775"/>
    <cellStyle name="Normal 3 3 2 3 11 2" xfId="12776"/>
    <cellStyle name="Normal 3 3 2 3 12" xfId="12777"/>
    <cellStyle name="Normal 3 3 2 3 12 2" xfId="12778"/>
    <cellStyle name="Normal 3 3 2 3 13" xfId="12779"/>
    <cellStyle name="Normal 3 3 2 3 2" xfId="871"/>
    <cellStyle name="Normal 3 3 2 3 2 2" xfId="1844"/>
    <cellStyle name="Normal 3 3 2 3 2 2 2" xfId="12780"/>
    <cellStyle name="Normal 3 3 2 3 2 2 2 2" xfId="12781"/>
    <cellStyle name="Normal 3 3 2 3 2 2 2 2 2" xfId="12782"/>
    <cellStyle name="Normal 3 3 2 3 2 2 2 3" xfId="12783"/>
    <cellStyle name="Normal 3 3 2 3 2 2 3" xfId="12784"/>
    <cellStyle name="Normal 3 3 2 3 2 2 3 2" xfId="12785"/>
    <cellStyle name="Normal 3 3 2 3 2 2 4" xfId="12786"/>
    <cellStyle name="Normal 3 3 2 3 2 2 4 2" xfId="12787"/>
    <cellStyle name="Normal 3 3 2 3 2 2 5" xfId="12788"/>
    <cellStyle name="Normal 3 3 2 3 2 2 5 2" xfId="12789"/>
    <cellStyle name="Normal 3 3 2 3 2 2 6" xfId="12790"/>
    <cellStyle name="Normal 3 3 2 3 2 2 6 2" xfId="12791"/>
    <cellStyle name="Normal 3 3 2 3 2 2 7" xfId="12792"/>
    <cellStyle name="Normal 3 3 2 3 2 3" xfId="12793"/>
    <cellStyle name="Normal 3 3 2 3 2 3 2" xfId="12794"/>
    <cellStyle name="Normal 3 3 2 3 2 3 2 2" xfId="12795"/>
    <cellStyle name="Normal 3 3 2 3 2 3 3" xfId="12796"/>
    <cellStyle name="Normal 3 3 2 3 2 4" xfId="12797"/>
    <cellStyle name="Normal 3 3 2 3 2 4 2" xfId="12798"/>
    <cellStyle name="Normal 3 3 2 3 2 5" xfId="12799"/>
    <cellStyle name="Normal 3 3 2 3 2 5 2" xfId="12800"/>
    <cellStyle name="Normal 3 3 2 3 2 6" xfId="12801"/>
    <cellStyle name="Normal 3 3 2 3 2 6 2" xfId="12802"/>
    <cellStyle name="Normal 3 3 2 3 2 7" xfId="12803"/>
    <cellStyle name="Normal 3 3 2 3 2 7 2" xfId="12804"/>
    <cellStyle name="Normal 3 3 2 3 2 8" xfId="12805"/>
    <cellStyle name="Normal 3 3 2 3 3" xfId="872"/>
    <cellStyle name="Normal 3 3 2 3 3 2" xfId="1845"/>
    <cellStyle name="Normal 3 3 2 3 3 2 2" xfId="12806"/>
    <cellStyle name="Normal 3 3 2 3 3 2 2 2" xfId="12807"/>
    <cellStyle name="Normal 3 3 2 3 3 2 2 2 2" xfId="12808"/>
    <cellStyle name="Normal 3 3 2 3 3 2 2 3" xfId="12809"/>
    <cellStyle name="Normal 3 3 2 3 3 2 3" xfId="12810"/>
    <cellStyle name="Normal 3 3 2 3 3 2 3 2" xfId="12811"/>
    <cellStyle name="Normal 3 3 2 3 3 2 4" xfId="12812"/>
    <cellStyle name="Normal 3 3 2 3 3 2 4 2" xfId="12813"/>
    <cellStyle name="Normal 3 3 2 3 3 2 5" xfId="12814"/>
    <cellStyle name="Normal 3 3 2 3 3 2 5 2" xfId="12815"/>
    <cellStyle name="Normal 3 3 2 3 3 2 6" xfId="12816"/>
    <cellStyle name="Normal 3 3 2 3 3 2 6 2" xfId="12817"/>
    <cellStyle name="Normal 3 3 2 3 3 2 7" xfId="12818"/>
    <cellStyle name="Normal 3 3 2 3 3 3" xfId="12819"/>
    <cellStyle name="Normal 3 3 2 3 3 3 2" xfId="12820"/>
    <cellStyle name="Normal 3 3 2 3 3 3 2 2" xfId="12821"/>
    <cellStyle name="Normal 3 3 2 3 3 3 3" xfId="12822"/>
    <cellStyle name="Normal 3 3 2 3 3 4" xfId="12823"/>
    <cellStyle name="Normal 3 3 2 3 3 4 2" xfId="12824"/>
    <cellStyle name="Normal 3 3 2 3 3 5" xfId="12825"/>
    <cellStyle name="Normal 3 3 2 3 3 5 2" xfId="12826"/>
    <cellStyle name="Normal 3 3 2 3 3 6" xfId="12827"/>
    <cellStyle name="Normal 3 3 2 3 3 6 2" xfId="12828"/>
    <cellStyle name="Normal 3 3 2 3 3 7" xfId="12829"/>
    <cellStyle name="Normal 3 3 2 3 3 7 2" xfId="12830"/>
    <cellStyle name="Normal 3 3 2 3 3 8" xfId="12831"/>
    <cellStyle name="Normal 3 3 2 3 4" xfId="873"/>
    <cellStyle name="Normal 3 3 2 3 4 2" xfId="1846"/>
    <cellStyle name="Normal 3 3 2 3 4 2 2" xfId="12832"/>
    <cellStyle name="Normal 3 3 2 3 4 2 2 2" xfId="12833"/>
    <cellStyle name="Normal 3 3 2 3 4 2 2 2 2" xfId="12834"/>
    <cellStyle name="Normal 3 3 2 3 4 2 2 3" xfId="12835"/>
    <cellStyle name="Normal 3 3 2 3 4 2 3" xfId="12836"/>
    <cellStyle name="Normal 3 3 2 3 4 2 3 2" xfId="12837"/>
    <cellStyle name="Normal 3 3 2 3 4 2 4" xfId="12838"/>
    <cellStyle name="Normal 3 3 2 3 4 2 4 2" xfId="12839"/>
    <cellStyle name="Normal 3 3 2 3 4 2 5" xfId="12840"/>
    <cellStyle name="Normal 3 3 2 3 4 2 5 2" xfId="12841"/>
    <cellStyle name="Normal 3 3 2 3 4 2 6" xfId="12842"/>
    <cellStyle name="Normal 3 3 2 3 4 2 6 2" xfId="12843"/>
    <cellStyle name="Normal 3 3 2 3 4 2 7" xfId="12844"/>
    <cellStyle name="Normal 3 3 2 3 4 3" xfId="12845"/>
    <cellStyle name="Normal 3 3 2 3 4 3 2" xfId="12846"/>
    <cellStyle name="Normal 3 3 2 3 4 3 2 2" xfId="12847"/>
    <cellStyle name="Normal 3 3 2 3 4 3 3" xfId="12848"/>
    <cellStyle name="Normal 3 3 2 3 4 4" xfId="12849"/>
    <cellStyle name="Normal 3 3 2 3 4 4 2" xfId="12850"/>
    <cellStyle name="Normal 3 3 2 3 4 5" xfId="12851"/>
    <cellStyle name="Normal 3 3 2 3 4 5 2" xfId="12852"/>
    <cellStyle name="Normal 3 3 2 3 4 6" xfId="12853"/>
    <cellStyle name="Normal 3 3 2 3 4 6 2" xfId="12854"/>
    <cellStyle name="Normal 3 3 2 3 4 7" xfId="12855"/>
    <cellStyle name="Normal 3 3 2 3 4 7 2" xfId="12856"/>
    <cellStyle name="Normal 3 3 2 3 4 8" xfId="12857"/>
    <cellStyle name="Normal 3 3 2 3 5" xfId="1847"/>
    <cellStyle name="Normal 3 3 2 3 5 2" xfId="12858"/>
    <cellStyle name="Normal 3 3 2 3 5 2 2" xfId="12859"/>
    <cellStyle name="Normal 3 3 2 3 5 2 2 2" xfId="12860"/>
    <cellStyle name="Normal 3 3 2 3 5 2 3" xfId="12861"/>
    <cellStyle name="Normal 3 3 2 3 5 3" xfId="12862"/>
    <cellStyle name="Normal 3 3 2 3 5 3 2" xfId="12863"/>
    <cellStyle name="Normal 3 3 2 3 5 4" xfId="12864"/>
    <cellStyle name="Normal 3 3 2 3 5 4 2" xfId="12865"/>
    <cellStyle name="Normal 3 3 2 3 5 5" xfId="12866"/>
    <cellStyle name="Normal 3 3 2 3 5 5 2" xfId="12867"/>
    <cellStyle name="Normal 3 3 2 3 5 6" xfId="12868"/>
    <cellStyle name="Normal 3 3 2 3 5 6 2" xfId="12869"/>
    <cellStyle name="Normal 3 3 2 3 5 7" xfId="12870"/>
    <cellStyle name="Normal 3 3 2 3 6" xfId="1848"/>
    <cellStyle name="Normal 3 3 2 3 6 2" xfId="12871"/>
    <cellStyle name="Normal 3 3 2 3 6 2 2" xfId="12872"/>
    <cellStyle name="Normal 3 3 2 3 6 2 2 2" xfId="12873"/>
    <cellStyle name="Normal 3 3 2 3 6 2 3" xfId="12874"/>
    <cellStyle name="Normal 3 3 2 3 6 3" xfId="12875"/>
    <cellStyle name="Normal 3 3 2 3 6 3 2" xfId="12876"/>
    <cellStyle name="Normal 3 3 2 3 6 4" xfId="12877"/>
    <cellStyle name="Normal 3 3 2 3 6 4 2" xfId="12878"/>
    <cellStyle name="Normal 3 3 2 3 6 5" xfId="12879"/>
    <cellStyle name="Normal 3 3 2 3 6 5 2" xfId="12880"/>
    <cellStyle name="Normal 3 3 2 3 6 6" xfId="12881"/>
    <cellStyle name="Normal 3 3 2 3 6 6 2" xfId="12882"/>
    <cellStyle name="Normal 3 3 2 3 6 7" xfId="12883"/>
    <cellStyle name="Normal 3 3 2 3 7" xfId="1849"/>
    <cellStyle name="Normal 3 3 2 3 7 2" xfId="12884"/>
    <cellStyle name="Normal 3 3 2 3 7 2 2" xfId="12885"/>
    <cellStyle name="Normal 3 3 2 3 7 2 2 2" xfId="12886"/>
    <cellStyle name="Normal 3 3 2 3 7 2 3" xfId="12887"/>
    <cellStyle name="Normal 3 3 2 3 7 3" xfId="12888"/>
    <cellStyle name="Normal 3 3 2 3 7 3 2" xfId="12889"/>
    <cellStyle name="Normal 3 3 2 3 7 4" xfId="12890"/>
    <cellStyle name="Normal 3 3 2 3 7 4 2" xfId="12891"/>
    <cellStyle name="Normal 3 3 2 3 7 5" xfId="12892"/>
    <cellStyle name="Normal 3 3 2 3 7 5 2" xfId="12893"/>
    <cellStyle name="Normal 3 3 2 3 7 6" xfId="12894"/>
    <cellStyle name="Normal 3 3 2 3 7 6 2" xfId="12895"/>
    <cellStyle name="Normal 3 3 2 3 7 7" xfId="12896"/>
    <cellStyle name="Normal 3 3 2 3 8" xfId="12897"/>
    <cellStyle name="Normal 3 3 2 3 8 2" xfId="12898"/>
    <cellStyle name="Normal 3 3 2 3 8 2 2" xfId="12899"/>
    <cellStyle name="Normal 3 3 2 3 8 3" xfId="12900"/>
    <cellStyle name="Normal 3 3 2 3 9" xfId="12901"/>
    <cellStyle name="Normal 3 3 2 3 9 2" xfId="12902"/>
    <cellStyle name="Normal 3 3 2 4" xfId="874"/>
    <cellStyle name="Normal 3 3 2 4 2" xfId="1850"/>
    <cellStyle name="Normal 3 3 2 4 2 2" xfId="12903"/>
    <cellStyle name="Normal 3 3 2 4 2 2 2" xfId="12904"/>
    <cellStyle name="Normal 3 3 2 4 2 2 2 2" xfId="12905"/>
    <cellStyle name="Normal 3 3 2 4 2 2 3" xfId="12906"/>
    <cellStyle name="Normal 3 3 2 4 2 3" xfId="12907"/>
    <cellStyle name="Normal 3 3 2 4 2 3 2" xfId="12908"/>
    <cellStyle name="Normal 3 3 2 4 2 4" xfId="12909"/>
    <cellStyle name="Normal 3 3 2 4 2 4 2" xfId="12910"/>
    <cellStyle name="Normal 3 3 2 4 2 5" xfId="12911"/>
    <cellStyle name="Normal 3 3 2 4 2 5 2" xfId="12912"/>
    <cellStyle name="Normal 3 3 2 4 2 6" xfId="12913"/>
    <cellStyle name="Normal 3 3 2 4 2 6 2" xfId="12914"/>
    <cellStyle name="Normal 3 3 2 4 2 7" xfId="12915"/>
    <cellStyle name="Normal 3 3 2 4 3" xfId="12916"/>
    <cellStyle name="Normal 3 3 2 4 3 2" xfId="12917"/>
    <cellStyle name="Normal 3 3 2 4 3 2 2" xfId="12918"/>
    <cellStyle name="Normal 3 3 2 4 3 3" xfId="12919"/>
    <cellStyle name="Normal 3 3 2 4 4" xfId="12920"/>
    <cellStyle name="Normal 3 3 2 4 4 2" xfId="12921"/>
    <cellStyle name="Normal 3 3 2 4 5" xfId="12922"/>
    <cellStyle name="Normal 3 3 2 4 5 2" xfId="12923"/>
    <cellStyle name="Normal 3 3 2 4 6" xfId="12924"/>
    <cellStyle name="Normal 3 3 2 4 6 2" xfId="12925"/>
    <cellStyle name="Normal 3 3 2 4 7" xfId="12926"/>
    <cellStyle name="Normal 3 3 2 4 7 2" xfId="12927"/>
    <cellStyle name="Normal 3 3 2 4 8" xfId="12928"/>
    <cellStyle name="Normal 3 3 2 5" xfId="875"/>
    <cellStyle name="Normal 3 3 2 5 2" xfId="1851"/>
    <cellStyle name="Normal 3 3 2 5 2 2" xfId="12929"/>
    <cellStyle name="Normal 3 3 2 5 2 2 2" xfId="12930"/>
    <cellStyle name="Normal 3 3 2 5 2 2 2 2" xfId="12931"/>
    <cellStyle name="Normal 3 3 2 5 2 2 3" xfId="12932"/>
    <cellStyle name="Normal 3 3 2 5 2 3" xfId="12933"/>
    <cellStyle name="Normal 3 3 2 5 2 3 2" xfId="12934"/>
    <cellStyle name="Normal 3 3 2 5 2 4" xfId="12935"/>
    <cellStyle name="Normal 3 3 2 5 2 4 2" xfId="12936"/>
    <cellStyle name="Normal 3 3 2 5 2 5" xfId="12937"/>
    <cellStyle name="Normal 3 3 2 5 2 5 2" xfId="12938"/>
    <cellStyle name="Normal 3 3 2 5 2 6" xfId="12939"/>
    <cellStyle name="Normal 3 3 2 5 2 6 2" xfId="12940"/>
    <cellStyle name="Normal 3 3 2 5 2 7" xfId="12941"/>
    <cellStyle name="Normal 3 3 2 5 3" xfId="12942"/>
    <cellStyle name="Normal 3 3 2 5 3 2" xfId="12943"/>
    <cellStyle name="Normal 3 3 2 5 3 2 2" xfId="12944"/>
    <cellStyle name="Normal 3 3 2 5 3 3" xfId="12945"/>
    <cellStyle name="Normal 3 3 2 5 4" xfId="12946"/>
    <cellStyle name="Normal 3 3 2 5 4 2" xfId="12947"/>
    <cellStyle name="Normal 3 3 2 5 5" xfId="12948"/>
    <cellStyle name="Normal 3 3 2 5 5 2" xfId="12949"/>
    <cellStyle name="Normal 3 3 2 5 6" xfId="12950"/>
    <cellStyle name="Normal 3 3 2 5 6 2" xfId="12951"/>
    <cellStyle name="Normal 3 3 2 5 7" xfId="12952"/>
    <cellStyle name="Normal 3 3 2 5 7 2" xfId="12953"/>
    <cellStyle name="Normal 3 3 2 5 8" xfId="12954"/>
    <cellStyle name="Normal 3 3 2 6" xfId="876"/>
    <cellStyle name="Normal 3 3 2 6 2" xfId="1852"/>
    <cellStyle name="Normal 3 3 2 6 2 2" xfId="12955"/>
    <cellStyle name="Normal 3 3 2 6 2 2 2" xfId="12956"/>
    <cellStyle name="Normal 3 3 2 6 2 2 2 2" xfId="12957"/>
    <cellStyle name="Normal 3 3 2 6 2 2 3" xfId="12958"/>
    <cellStyle name="Normal 3 3 2 6 2 3" xfId="12959"/>
    <cellStyle name="Normal 3 3 2 6 2 3 2" xfId="12960"/>
    <cellStyle name="Normal 3 3 2 6 2 4" xfId="12961"/>
    <cellStyle name="Normal 3 3 2 6 2 4 2" xfId="12962"/>
    <cellStyle name="Normal 3 3 2 6 2 5" xfId="12963"/>
    <cellStyle name="Normal 3 3 2 6 2 5 2" xfId="12964"/>
    <cellStyle name="Normal 3 3 2 6 2 6" xfId="12965"/>
    <cellStyle name="Normal 3 3 2 6 2 6 2" xfId="12966"/>
    <cellStyle name="Normal 3 3 2 6 2 7" xfId="12967"/>
    <cellStyle name="Normal 3 3 2 6 3" xfId="12968"/>
    <cellStyle name="Normal 3 3 2 6 3 2" xfId="12969"/>
    <cellStyle name="Normal 3 3 2 6 3 2 2" xfId="12970"/>
    <cellStyle name="Normal 3 3 2 6 3 3" xfId="12971"/>
    <cellStyle name="Normal 3 3 2 6 4" xfId="12972"/>
    <cellStyle name="Normal 3 3 2 6 4 2" xfId="12973"/>
    <cellStyle name="Normal 3 3 2 6 5" xfId="12974"/>
    <cellStyle name="Normal 3 3 2 6 5 2" xfId="12975"/>
    <cellStyle name="Normal 3 3 2 6 6" xfId="12976"/>
    <cellStyle name="Normal 3 3 2 6 6 2" xfId="12977"/>
    <cellStyle name="Normal 3 3 2 6 7" xfId="12978"/>
    <cellStyle name="Normal 3 3 2 6 7 2" xfId="12979"/>
    <cellStyle name="Normal 3 3 2 6 8" xfId="12980"/>
    <cellStyle name="Normal 3 3 2 7" xfId="1853"/>
    <cellStyle name="Normal 3 3 2 7 2" xfId="12981"/>
    <cellStyle name="Normal 3 3 2 7 2 2" xfId="12982"/>
    <cellStyle name="Normal 3 3 2 7 2 2 2" xfId="12983"/>
    <cellStyle name="Normal 3 3 2 7 2 3" xfId="12984"/>
    <cellStyle name="Normal 3 3 2 7 3" xfId="12985"/>
    <cellStyle name="Normal 3 3 2 7 3 2" xfId="12986"/>
    <cellStyle name="Normal 3 3 2 7 4" xfId="12987"/>
    <cellStyle name="Normal 3 3 2 7 4 2" xfId="12988"/>
    <cellStyle name="Normal 3 3 2 7 5" xfId="12989"/>
    <cellStyle name="Normal 3 3 2 7 5 2" xfId="12990"/>
    <cellStyle name="Normal 3 3 2 7 6" xfId="12991"/>
    <cellStyle name="Normal 3 3 2 7 6 2" xfId="12992"/>
    <cellStyle name="Normal 3 3 2 7 7" xfId="12993"/>
    <cellStyle name="Normal 3 3 2 8" xfId="1854"/>
    <cellStyle name="Normal 3 3 2 8 2" xfId="12994"/>
    <cellStyle name="Normal 3 3 2 8 2 2" xfId="12995"/>
    <cellStyle name="Normal 3 3 2 8 2 2 2" xfId="12996"/>
    <cellStyle name="Normal 3 3 2 8 2 3" xfId="12997"/>
    <cellStyle name="Normal 3 3 2 8 3" xfId="12998"/>
    <cellStyle name="Normal 3 3 2 8 3 2" xfId="12999"/>
    <cellStyle name="Normal 3 3 2 8 4" xfId="13000"/>
    <cellStyle name="Normal 3 3 2 8 4 2" xfId="13001"/>
    <cellStyle name="Normal 3 3 2 8 5" xfId="13002"/>
    <cellStyle name="Normal 3 3 2 8 5 2" xfId="13003"/>
    <cellStyle name="Normal 3 3 2 8 6" xfId="13004"/>
    <cellStyle name="Normal 3 3 2 8 6 2" xfId="13005"/>
    <cellStyle name="Normal 3 3 2 8 7" xfId="13006"/>
    <cellStyle name="Normal 3 3 2 9" xfId="1855"/>
    <cellStyle name="Normal 3 3 2 9 2" xfId="13007"/>
    <cellStyle name="Normal 3 3 2 9 2 2" xfId="13008"/>
    <cellStyle name="Normal 3 3 2 9 2 2 2" xfId="13009"/>
    <cellStyle name="Normal 3 3 2 9 2 3" xfId="13010"/>
    <cellStyle name="Normal 3 3 2 9 3" xfId="13011"/>
    <cellStyle name="Normal 3 3 2 9 3 2" xfId="13012"/>
    <cellStyle name="Normal 3 3 2 9 4" xfId="13013"/>
    <cellStyle name="Normal 3 3 2 9 4 2" xfId="13014"/>
    <cellStyle name="Normal 3 3 2 9 5" xfId="13015"/>
    <cellStyle name="Normal 3 3 2 9 5 2" xfId="13016"/>
    <cellStyle name="Normal 3 3 2 9 6" xfId="13017"/>
    <cellStyle name="Normal 3 3 2 9 6 2" xfId="13018"/>
    <cellStyle name="Normal 3 3 2 9 7" xfId="13019"/>
    <cellStyle name="Normal 3 3 3" xfId="877"/>
    <cellStyle name="Normal 3 3 3 2" xfId="878"/>
    <cellStyle name="Normal 3 3 3 3" xfId="879"/>
    <cellStyle name="Normal 3 3 3 3 10" xfId="13020"/>
    <cellStyle name="Normal 3 3 3 3 10 2" xfId="13021"/>
    <cellStyle name="Normal 3 3 3 3 11" xfId="13022"/>
    <cellStyle name="Normal 3 3 3 3 11 2" xfId="13023"/>
    <cellStyle name="Normal 3 3 3 3 12" xfId="13024"/>
    <cellStyle name="Normal 3 3 3 3 12 2" xfId="13025"/>
    <cellStyle name="Normal 3 3 3 3 13" xfId="13026"/>
    <cellStyle name="Normal 3 3 3 3 2" xfId="880"/>
    <cellStyle name="Normal 3 3 3 3 2 2" xfId="1856"/>
    <cellStyle name="Normal 3 3 3 3 2 2 2" xfId="13027"/>
    <cellStyle name="Normal 3 3 3 3 2 2 2 2" xfId="13028"/>
    <cellStyle name="Normal 3 3 3 3 2 2 2 2 2" xfId="13029"/>
    <cellStyle name="Normal 3 3 3 3 2 2 2 3" xfId="13030"/>
    <cellStyle name="Normal 3 3 3 3 2 2 3" xfId="13031"/>
    <cellStyle name="Normal 3 3 3 3 2 2 3 2" xfId="13032"/>
    <cellStyle name="Normal 3 3 3 3 2 2 4" xfId="13033"/>
    <cellStyle name="Normal 3 3 3 3 2 2 4 2" xfId="13034"/>
    <cellStyle name="Normal 3 3 3 3 2 2 5" xfId="13035"/>
    <cellStyle name="Normal 3 3 3 3 2 2 5 2" xfId="13036"/>
    <cellStyle name="Normal 3 3 3 3 2 2 6" xfId="13037"/>
    <cellStyle name="Normal 3 3 3 3 2 2 6 2" xfId="13038"/>
    <cellStyle name="Normal 3 3 3 3 2 2 7" xfId="13039"/>
    <cellStyle name="Normal 3 3 3 3 2 3" xfId="13040"/>
    <cellStyle name="Normal 3 3 3 3 2 3 2" xfId="13041"/>
    <cellStyle name="Normal 3 3 3 3 2 3 2 2" xfId="13042"/>
    <cellStyle name="Normal 3 3 3 3 2 3 3" xfId="13043"/>
    <cellStyle name="Normal 3 3 3 3 2 4" xfId="13044"/>
    <cellStyle name="Normal 3 3 3 3 2 4 2" xfId="13045"/>
    <cellStyle name="Normal 3 3 3 3 2 5" xfId="13046"/>
    <cellStyle name="Normal 3 3 3 3 2 5 2" xfId="13047"/>
    <cellStyle name="Normal 3 3 3 3 2 6" xfId="13048"/>
    <cellStyle name="Normal 3 3 3 3 2 6 2" xfId="13049"/>
    <cellStyle name="Normal 3 3 3 3 2 7" xfId="13050"/>
    <cellStyle name="Normal 3 3 3 3 2 7 2" xfId="13051"/>
    <cellStyle name="Normal 3 3 3 3 2 8" xfId="13052"/>
    <cellStyle name="Normal 3 3 3 3 3" xfId="881"/>
    <cellStyle name="Normal 3 3 3 3 3 2" xfId="1857"/>
    <cellStyle name="Normal 3 3 3 3 3 2 2" xfId="13053"/>
    <cellStyle name="Normal 3 3 3 3 3 2 2 2" xfId="13054"/>
    <cellStyle name="Normal 3 3 3 3 3 2 2 2 2" xfId="13055"/>
    <cellStyle name="Normal 3 3 3 3 3 2 2 3" xfId="13056"/>
    <cellStyle name="Normal 3 3 3 3 3 2 3" xfId="13057"/>
    <cellStyle name="Normal 3 3 3 3 3 2 3 2" xfId="13058"/>
    <cellStyle name="Normal 3 3 3 3 3 2 4" xfId="13059"/>
    <cellStyle name="Normal 3 3 3 3 3 2 4 2" xfId="13060"/>
    <cellStyle name="Normal 3 3 3 3 3 2 5" xfId="13061"/>
    <cellStyle name="Normal 3 3 3 3 3 2 5 2" xfId="13062"/>
    <cellStyle name="Normal 3 3 3 3 3 2 6" xfId="13063"/>
    <cellStyle name="Normal 3 3 3 3 3 2 6 2" xfId="13064"/>
    <cellStyle name="Normal 3 3 3 3 3 2 7" xfId="13065"/>
    <cellStyle name="Normal 3 3 3 3 3 3" xfId="13066"/>
    <cellStyle name="Normal 3 3 3 3 3 3 2" xfId="13067"/>
    <cellStyle name="Normal 3 3 3 3 3 3 2 2" xfId="13068"/>
    <cellStyle name="Normal 3 3 3 3 3 3 3" xfId="13069"/>
    <cellStyle name="Normal 3 3 3 3 3 4" xfId="13070"/>
    <cellStyle name="Normal 3 3 3 3 3 4 2" xfId="13071"/>
    <cellStyle name="Normal 3 3 3 3 3 5" xfId="13072"/>
    <cellStyle name="Normal 3 3 3 3 3 5 2" xfId="13073"/>
    <cellStyle name="Normal 3 3 3 3 3 6" xfId="13074"/>
    <cellStyle name="Normal 3 3 3 3 3 6 2" xfId="13075"/>
    <cellStyle name="Normal 3 3 3 3 3 7" xfId="13076"/>
    <cellStyle name="Normal 3 3 3 3 3 7 2" xfId="13077"/>
    <cellStyle name="Normal 3 3 3 3 3 8" xfId="13078"/>
    <cellStyle name="Normal 3 3 3 3 4" xfId="882"/>
    <cellStyle name="Normal 3 3 3 3 4 2" xfId="1858"/>
    <cellStyle name="Normal 3 3 3 3 4 2 2" xfId="13079"/>
    <cellStyle name="Normal 3 3 3 3 4 2 2 2" xfId="13080"/>
    <cellStyle name="Normal 3 3 3 3 4 2 2 2 2" xfId="13081"/>
    <cellStyle name="Normal 3 3 3 3 4 2 2 3" xfId="13082"/>
    <cellStyle name="Normal 3 3 3 3 4 2 3" xfId="13083"/>
    <cellStyle name="Normal 3 3 3 3 4 2 3 2" xfId="13084"/>
    <cellStyle name="Normal 3 3 3 3 4 2 4" xfId="13085"/>
    <cellStyle name="Normal 3 3 3 3 4 2 4 2" xfId="13086"/>
    <cellStyle name="Normal 3 3 3 3 4 2 5" xfId="13087"/>
    <cellStyle name="Normal 3 3 3 3 4 2 5 2" xfId="13088"/>
    <cellStyle name="Normal 3 3 3 3 4 2 6" xfId="13089"/>
    <cellStyle name="Normal 3 3 3 3 4 2 6 2" xfId="13090"/>
    <cellStyle name="Normal 3 3 3 3 4 2 7" xfId="13091"/>
    <cellStyle name="Normal 3 3 3 3 4 3" xfId="13092"/>
    <cellStyle name="Normal 3 3 3 3 4 3 2" xfId="13093"/>
    <cellStyle name="Normal 3 3 3 3 4 3 2 2" xfId="13094"/>
    <cellStyle name="Normal 3 3 3 3 4 3 3" xfId="13095"/>
    <cellStyle name="Normal 3 3 3 3 4 4" xfId="13096"/>
    <cellStyle name="Normal 3 3 3 3 4 4 2" xfId="13097"/>
    <cellStyle name="Normal 3 3 3 3 4 5" xfId="13098"/>
    <cellStyle name="Normal 3 3 3 3 4 5 2" xfId="13099"/>
    <cellStyle name="Normal 3 3 3 3 4 6" xfId="13100"/>
    <cellStyle name="Normal 3 3 3 3 4 6 2" xfId="13101"/>
    <cellStyle name="Normal 3 3 3 3 4 7" xfId="13102"/>
    <cellStyle name="Normal 3 3 3 3 4 7 2" xfId="13103"/>
    <cellStyle name="Normal 3 3 3 3 4 8" xfId="13104"/>
    <cellStyle name="Normal 3 3 3 3 5" xfId="1859"/>
    <cellStyle name="Normal 3 3 3 3 5 2" xfId="13105"/>
    <cellStyle name="Normal 3 3 3 3 5 2 2" xfId="13106"/>
    <cellStyle name="Normal 3 3 3 3 5 2 2 2" xfId="13107"/>
    <cellStyle name="Normal 3 3 3 3 5 2 3" xfId="13108"/>
    <cellStyle name="Normal 3 3 3 3 5 3" xfId="13109"/>
    <cellStyle name="Normal 3 3 3 3 5 3 2" xfId="13110"/>
    <cellStyle name="Normal 3 3 3 3 5 4" xfId="13111"/>
    <cellStyle name="Normal 3 3 3 3 5 4 2" xfId="13112"/>
    <cellStyle name="Normal 3 3 3 3 5 5" xfId="13113"/>
    <cellStyle name="Normal 3 3 3 3 5 5 2" xfId="13114"/>
    <cellStyle name="Normal 3 3 3 3 5 6" xfId="13115"/>
    <cellStyle name="Normal 3 3 3 3 5 6 2" xfId="13116"/>
    <cellStyle name="Normal 3 3 3 3 5 7" xfId="13117"/>
    <cellStyle name="Normal 3 3 3 3 6" xfId="1860"/>
    <cellStyle name="Normal 3 3 3 3 6 2" xfId="13118"/>
    <cellStyle name="Normal 3 3 3 3 6 2 2" xfId="13119"/>
    <cellStyle name="Normal 3 3 3 3 6 2 2 2" xfId="13120"/>
    <cellStyle name="Normal 3 3 3 3 6 2 3" xfId="13121"/>
    <cellStyle name="Normal 3 3 3 3 6 3" xfId="13122"/>
    <cellStyle name="Normal 3 3 3 3 6 3 2" xfId="13123"/>
    <cellStyle name="Normal 3 3 3 3 6 4" xfId="13124"/>
    <cellStyle name="Normal 3 3 3 3 6 4 2" xfId="13125"/>
    <cellStyle name="Normal 3 3 3 3 6 5" xfId="13126"/>
    <cellStyle name="Normal 3 3 3 3 6 5 2" xfId="13127"/>
    <cellStyle name="Normal 3 3 3 3 6 6" xfId="13128"/>
    <cellStyle name="Normal 3 3 3 3 6 6 2" xfId="13129"/>
    <cellStyle name="Normal 3 3 3 3 6 7" xfId="13130"/>
    <cellStyle name="Normal 3 3 3 3 7" xfId="1861"/>
    <cellStyle name="Normal 3 3 3 3 7 2" xfId="13131"/>
    <cellStyle name="Normal 3 3 3 3 7 2 2" xfId="13132"/>
    <cellStyle name="Normal 3 3 3 3 7 2 2 2" xfId="13133"/>
    <cellStyle name="Normal 3 3 3 3 7 2 3" xfId="13134"/>
    <cellStyle name="Normal 3 3 3 3 7 3" xfId="13135"/>
    <cellStyle name="Normal 3 3 3 3 7 3 2" xfId="13136"/>
    <cellStyle name="Normal 3 3 3 3 7 4" xfId="13137"/>
    <cellStyle name="Normal 3 3 3 3 7 4 2" xfId="13138"/>
    <cellStyle name="Normal 3 3 3 3 7 5" xfId="13139"/>
    <cellStyle name="Normal 3 3 3 3 7 5 2" xfId="13140"/>
    <cellStyle name="Normal 3 3 3 3 7 6" xfId="13141"/>
    <cellStyle name="Normal 3 3 3 3 7 6 2" xfId="13142"/>
    <cellStyle name="Normal 3 3 3 3 7 7" xfId="13143"/>
    <cellStyle name="Normal 3 3 3 3 8" xfId="13144"/>
    <cellStyle name="Normal 3 3 3 3 8 2" xfId="13145"/>
    <cellStyle name="Normal 3 3 3 3 8 2 2" xfId="13146"/>
    <cellStyle name="Normal 3 3 3 3 8 3" xfId="13147"/>
    <cellStyle name="Normal 3 3 3 3 9" xfId="13148"/>
    <cellStyle name="Normal 3 3 3 3 9 2" xfId="13149"/>
    <cellStyle name="Normal 3 3 4" xfId="883"/>
    <cellStyle name="Normal 3 4" xfId="884"/>
    <cellStyle name="Normal 3 4 2" xfId="885"/>
    <cellStyle name="Normal 3 4 2 2" xfId="886"/>
    <cellStyle name="Normal 3 4 3" xfId="887"/>
    <cellStyle name="Normal 3 4 4" xfId="888"/>
    <cellStyle name="Normal 3 4 5" xfId="889"/>
    <cellStyle name="Normal 3 4 6" xfId="890"/>
    <cellStyle name="Normal 3 5" xfId="891"/>
    <cellStyle name="Normal 3 5 2" xfId="892"/>
    <cellStyle name="Normal 3 5 3" xfId="893"/>
    <cellStyle name="Normal 3 5 4" xfId="894"/>
    <cellStyle name="Normal 3 5 5" xfId="1341"/>
    <cellStyle name="Normal 3 6" xfId="895"/>
    <cellStyle name="Normal 3 7" xfId="896"/>
    <cellStyle name="Normal 3 7 2" xfId="897"/>
    <cellStyle name="Normal 3 8" xfId="898"/>
    <cellStyle name="Normal 3 8 2" xfId="899"/>
    <cellStyle name="Normal 3 9" xfId="900"/>
    <cellStyle name="Normal 3 9 2" xfId="901"/>
    <cellStyle name="Normal 3 9 3" xfId="902"/>
    <cellStyle name="Normal 3 9 3 2" xfId="903"/>
    <cellStyle name="Normal 30" xfId="1359"/>
    <cellStyle name="Normal 30 2" xfId="1987"/>
    <cellStyle name="Normal 30 2 2" xfId="13150"/>
    <cellStyle name="Normal 30 3" xfId="13151"/>
    <cellStyle name="Normal 30 4" xfId="13152"/>
    <cellStyle name="Normal 30 5" xfId="13153"/>
    <cellStyle name="Normal 31" xfId="1361"/>
    <cellStyle name="Normal 31 2" xfId="1955"/>
    <cellStyle name="Normal 31 2 2" xfId="13154"/>
    <cellStyle name="Normal 31 3" xfId="13155"/>
    <cellStyle name="Normal 31 4" xfId="13156"/>
    <cellStyle name="Normal 31 5" xfId="13157"/>
    <cellStyle name="Normal 32" xfId="1988"/>
    <cellStyle name="Normal 32 2" xfId="13158"/>
    <cellStyle name="Normal 32 2 2" xfId="13159"/>
    <cellStyle name="Normal 32 3" xfId="13160"/>
    <cellStyle name="Normal 33" xfId="1989"/>
    <cellStyle name="Normal 33 2" xfId="13161"/>
    <cellStyle name="Normal 33 2 2" xfId="13162"/>
    <cellStyle name="Normal 33 2 2 2" xfId="13163"/>
    <cellStyle name="Normal 33 2 3" xfId="13164"/>
    <cellStyle name="Normal 33 3" xfId="13165"/>
    <cellStyle name="Normal 33 3 2" xfId="13166"/>
    <cellStyle name="Normal 33 4" xfId="13167"/>
    <cellStyle name="Normal 33 4 2" xfId="13168"/>
    <cellStyle name="Normal 33 5" xfId="13169"/>
    <cellStyle name="Normal 33 5 2" xfId="13170"/>
    <cellStyle name="Normal 33 6" xfId="13171"/>
    <cellStyle name="Normal 33 6 2" xfId="13172"/>
    <cellStyle name="Normal 34" xfId="13173"/>
    <cellStyle name="Normal 35" xfId="13174"/>
    <cellStyle name="Normal 36" xfId="13175"/>
    <cellStyle name="Normal 36 2" xfId="13176"/>
    <cellStyle name="Normal 37" xfId="15569"/>
    <cellStyle name="Normal 4" xfId="904"/>
    <cellStyle name="Normal 4 10" xfId="905"/>
    <cellStyle name="Normal 4 10 2" xfId="906"/>
    <cellStyle name="Normal 4 10 2 2" xfId="907"/>
    <cellStyle name="Normal 4 10 2 2 2" xfId="13177"/>
    <cellStyle name="Normal 4 10 2 2 2 2" xfId="13178"/>
    <cellStyle name="Normal 4 10 2 2 3" xfId="13179"/>
    <cellStyle name="Normal 4 10 2 2 3 2" xfId="13180"/>
    <cellStyle name="Normal 4 10 2 2 4" xfId="13181"/>
    <cellStyle name="Normal 4 10 2 3" xfId="13182"/>
    <cellStyle name="Normal 4 10 2 3 2" xfId="13183"/>
    <cellStyle name="Normal 4 10 2 4" xfId="13184"/>
    <cellStyle name="Normal 4 10 2 4 2" xfId="13185"/>
    <cellStyle name="Normal 4 10 2 5" xfId="13186"/>
    <cellStyle name="Normal 4 10 2 5 2" xfId="13187"/>
    <cellStyle name="Normal 4 10 2 6" xfId="13188"/>
    <cellStyle name="Normal 4 10 2 6 2" xfId="13189"/>
    <cellStyle name="Normal 4 10 2 7" xfId="13190"/>
    <cellStyle name="Normal 4 10 3" xfId="908"/>
    <cellStyle name="Normal 4 10 3 2" xfId="13191"/>
    <cellStyle name="Normal 4 10 3 2 2" xfId="13192"/>
    <cellStyle name="Normal 4 10 3 3" xfId="13193"/>
    <cellStyle name="Normal 4 10 3 3 2" xfId="13194"/>
    <cellStyle name="Normal 4 10 3 4" xfId="13195"/>
    <cellStyle name="Normal 4 10 4" xfId="13196"/>
    <cellStyle name="Normal 4 10 4 2" xfId="13197"/>
    <cellStyle name="Normal 4 10 5" xfId="13198"/>
    <cellStyle name="Normal 4 10 5 2" xfId="13199"/>
    <cellStyle name="Normal 4 10 6" xfId="13200"/>
    <cellStyle name="Normal 4 10 6 2" xfId="13201"/>
    <cellStyle name="Normal 4 10 7" xfId="13202"/>
    <cellStyle name="Normal 4 10 7 2" xfId="13203"/>
    <cellStyle name="Normal 4 10 8" xfId="13204"/>
    <cellStyle name="Normal 4 11" xfId="909"/>
    <cellStyle name="Normal 4 11 2" xfId="910"/>
    <cellStyle name="Normal 4 11 2 2" xfId="13205"/>
    <cellStyle name="Normal 4 11 2 2 2" xfId="13206"/>
    <cellStyle name="Normal 4 11 2 2 2 2" xfId="13207"/>
    <cellStyle name="Normal 4 11 2 2 3" xfId="13208"/>
    <cellStyle name="Normal 4 11 2 3" xfId="13209"/>
    <cellStyle name="Normal 4 11 2 3 2" xfId="13210"/>
    <cellStyle name="Normal 4 11 2 4" xfId="13211"/>
    <cellStyle name="Normal 4 11 2 4 2" xfId="13212"/>
    <cellStyle name="Normal 4 11 2 5" xfId="13213"/>
    <cellStyle name="Normal 4 11 2 5 2" xfId="13214"/>
    <cellStyle name="Normal 4 11 2 6" xfId="13215"/>
    <cellStyle name="Normal 4 11 2 6 2" xfId="13216"/>
    <cellStyle name="Normal 4 11 2 7" xfId="13217"/>
    <cellStyle name="Normal 4 11 3" xfId="13218"/>
    <cellStyle name="Normal 4 11 3 2" xfId="13219"/>
    <cellStyle name="Normal 4 11 3 2 2" xfId="13220"/>
    <cellStyle name="Normal 4 11 3 3" xfId="13221"/>
    <cellStyle name="Normal 4 11 4" xfId="13222"/>
    <cellStyle name="Normal 4 11 4 2" xfId="13223"/>
    <cellStyle name="Normal 4 11 5" xfId="13224"/>
    <cellStyle name="Normal 4 11 5 2" xfId="13225"/>
    <cellStyle name="Normal 4 11 6" xfId="13226"/>
    <cellStyle name="Normal 4 11 6 2" xfId="13227"/>
    <cellStyle name="Normal 4 11 7" xfId="13228"/>
    <cellStyle name="Normal 4 11 7 2" xfId="13229"/>
    <cellStyle name="Normal 4 11 8" xfId="13230"/>
    <cellStyle name="Normal 4 12" xfId="911"/>
    <cellStyle name="Normal 4 12 2" xfId="1862"/>
    <cellStyle name="Normal 4 12 2 2" xfId="13231"/>
    <cellStyle name="Normal 4 12 2 2 2" xfId="13232"/>
    <cellStyle name="Normal 4 12 2 2 2 2" xfId="13233"/>
    <cellStyle name="Normal 4 12 2 2 3" xfId="13234"/>
    <cellStyle name="Normal 4 12 2 3" xfId="13235"/>
    <cellStyle name="Normal 4 12 2 3 2" xfId="13236"/>
    <cellStyle name="Normal 4 12 2 4" xfId="13237"/>
    <cellStyle name="Normal 4 12 2 4 2" xfId="13238"/>
    <cellStyle name="Normal 4 12 2 5" xfId="13239"/>
    <cellStyle name="Normal 4 12 2 5 2" xfId="13240"/>
    <cellStyle name="Normal 4 12 2 6" xfId="13241"/>
    <cellStyle name="Normal 4 12 2 6 2" xfId="13242"/>
    <cellStyle name="Normal 4 12 2 7" xfId="13243"/>
    <cellStyle name="Normal 4 12 3" xfId="13244"/>
    <cellStyle name="Normal 4 12 3 2" xfId="13245"/>
    <cellStyle name="Normal 4 12 3 2 2" xfId="13246"/>
    <cellStyle name="Normal 4 12 3 3" xfId="13247"/>
    <cellStyle name="Normal 4 12 4" xfId="13248"/>
    <cellStyle name="Normal 4 12 4 2" xfId="13249"/>
    <cellStyle name="Normal 4 12 5" xfId="13250"/>
    <cellStyle name="Normal 4 12 5 2" xfId="13251"/>
    <cellStyle name="Normal 4 12 6" xfId="13252"/>
    <cellStyle name="Normal 4 12 6 2" xfId="13253"/>
    <cellStyle name="Normal 4 12 7" xfId="13254"/>
    <cellStyle name="Normal 4 12 7 2" xfId="13255"/>
    <cellStyle name="Normal 4 12 8" xfId="13256"/>
    <cellStyle name="Normal 4 13" xfId="1863"/>
    <cellStyle name="Normal 4 13 2" xfId="13257"/>
    <cellStyle name="Normal 4 13 2 2" xfId="13258"/>
    <cellStyle name="Normal 4 13 2 2 2" xfId="13259"/>
    <cellStyle name="Normal 4 13 2 3" xfId="13260"/>
    <cellStyle name="Normal 4 13 3" xfId="13261"/>
    <cellStyle name="Normal 4 13 3 2" xfId="13262"/>
    <cellStyle name="Normal 4 13 4" xfId="13263"/>
    <cellStyle name="Normal 4 13 4 2" xfId="13264"/>
    <cellStyle name="Normal 4 13 5" xfId="13265"/>
    <cellStyle name="Normal 4 13 5 2" xfId="13266"/>
    <cellStyle name="Normal 4 13 6" xfId="13267"/>
    <cellStyle name="Normal 4 13 6 2" xfId="13268"/>
    <cellStyle name="Normal 4 13 7" xfId="13269"/>
    <cellStyle name="Normal 4 14" xfId="1864"/>
    <cellStyle name="Normal 4 14 2" xfId="13270"/>
    <cellStyle name="Normal 4 14 2 2" xfId="13271"/>
    <cellStyle name="Normal 4 14 2 2 2" xfId="13272"/>
    <cellStyle name="Normal 4 14 2 3" xfId="13273"/>
    <cellStyle name="Normal 4 14 3" xfId="13274"/>
    <cellStyle name="Normal 4 14 3 2" xfId="13275"/>
    <cellStyle name="Normal 4 14 4" xfId="13276"/>
    <cellStyle name="Normal 4 14 4 2" xfId="13277"/>
    <cellStyle name="Normal 4 14 5" xfId="13278"/>
    <cellStyle name="Normal 4 14 5 2" xfId="13279"/>
    <cellStyle name="Normal 4 14 6" xfId="13280"/>
    <cellStyle name="Normal 4 14 6 2" xfId="13281"/>
    <cellStyle name="Normal 4 14 7" xfId="13282"/>
    <cellStyle name="Normal 4 15" xfId="1865"/>
    <cellStyle name="Normal 4 15 2" xfId="13283"/>
    <cellStyle name="Normal 4 15 2 2" xfId="13284"/>
    <cellStyle name="Normal 4 15 2 2 2" xfId="13285"/>
    <cellStyle name="Normal 4 15 2 3" xfId="13286"/>
    <cellStyle name="Normal 4 15 3" xfId="13287"/>
    <cellStyle name="Normal 4 15 3 2" xfId="13288"/>
    <cellStyle name="Normal 4 15 4" xfId="13289"/>
    <cellStyle name="Normal 4 15 4 2" xfId="13290"/>
    <cellStyle name="Normal 4 15 5" xfId="13291"/>
    <cellStyle name="Normal 4 15 5 2" xfId="13292"/>
    <cellStyle name="Normal 4 15 6" xfId="13293"/>
    <cellStyle name="Normal 4 15 6 2" xfId="13294"/>
    <cellStyle name="Normal 4 15 7" xfId="13295"/>
    <cellStyle name="Normal 4 16" xfId="13296"/>
    <cellStyle name="Normal 4 2" xfId="912"/>
    <cellStyle name="Normal 4 2 2" xfId="913"/>
    <cellStyle name="Normal 4 2 2 10" xfId="1866"/>
    <cellStyle name="Normal 4 2 2 10 2" xfId="13297"/>
    <cellStyle name="Normal 4 2 2 10 2 2" xfId="13298"/>
    <cellStyle name="Normal 4 2 2 10 2 2 2" xfId="13299"/>
    <cellStyle name="Normal 4 2 2 10 2 3" xfId="13300"/>
    <cellStyle name="Normal 4 2 2 10 3" xfId="13301"/>
    <cellStyle name="Normal 4 2 2 10 3 2" xfId="13302"/>
    <cellStyle name="Normal 4 2 2 10 4" xfId="13303"/>
    <cellStyle name="Normal 4 2 2 10 4 2" xfId="13304"/>
    <cellStyle name="Normal 4 2 2 10 5" xfId="13305"/>
    <cellStyle name="Normal 4 2 2 10 5 2" xfId="13306"/>
    <cellStyle name="Normal 4 2 2 10 6" xfId="13307"/>
    <cellStyle name="Normal 4 2 2 10 6 2" xfId="13308"/>
    <cellStyle name="Normal 4 2 2 10 7" xfId="13309"/>
    <cellStyle name="Normal 4 2 2 11" xfId="13310"/>
    <cellStyle name="Normal 4 2 2 11 2" xfId="13311"/>
    <cellStyle name="Normal 4 2 2 11 2 2" xfId="13312"/>
    <cellStyle name="Normal 4 2 2 11 3" xfId="13313"/>
    <cellStyle name="Normal 4 2 2 12" xfId="13314"/>
    <cellStyle name="Normal 4 2 2 12 2" xfId="13315"/>
    <cellStyle name="Normal 4 2 2 13" xfId="13316"/>
    <cellStyle name="Normal 4 2 2 13 2" xfId="13317"/>
    <cellStyle name="Normal 4 2 2 14" xfId="13318"/>
    <cellStyle name="Normal 4 2 2 14 2" xfId="13319"/>
    <cellStyle name="Normal 4 2 2 15" xfId="13320"/>
    <cellStyle name="Normal 4 2 2 15 2" xfId="13321"/>
    <cellStyle name="Normal 4 2 2 2" xfId="914"/>
    <cellStyle name="Normal 4 2 2 2 10" xfId="13322"/>
    <cellStyle name="Normal 4 2 2 2 10 2" xfId="13323"/>
    <cellStyle name="Normal 4 2 2 2 11" xfId="13324"/>
    <cellStyle name="Normal 4 2 2 2 11 2" xfId="13325"/>
    <cellStyle name="Normal 4 2 2 2 12" xfId="13326"/>
    <cellStyle name="Normal 4 2 2 2 12 2" xfId="13327"/>
    <cellStyle name="Normal 4 2 2 2 13" xfId="13328"/>
    <cellStyle name="Normal 4 2 2 2 13 2" xfId="13329"/>
    <cellStyle name="Normal 4 2 2 2 14" xfId="13330"/>
    <cellStyle name="Normal 4 2 2 2 2" xfId="915"/>
    <cellStyle name="Normal 4 2 2 2 2 10" xfId="13331"/>
    <cellStyle name="Normal 4 2 2 2 2 10 2" xfId="13332"/>
    <cellStyle name="Normal 4 2 2 2 2 11" xfId="13333"/>
    <cellStyle name="Normal 4 2 2 2 2 11 2" xfId="13334"/>
    <cellStyle name="Normal 4 2 2 2 2 12" xfId="13335"/>
    <cellStyle name="Normal 4 2 2 2 2 12 2" xfId="13336"/>
    <cellStyle name="Normal 4 2 2 2 2 13" xfId="13337"/>
    <cellStyle name="Normal 4 2 2 2 2 2" xfId="916"/>
    <cellStyle name="Normal 4 2 2 2 2 2 2" xfId="1867"/>
    <cellStyle name="Normal 4 2 2 2 2 2 2 2" xfId="13338"/>
    <cellStyle name="Normal 4 2 2 2 2 2 2 2 2" xfId="13339"/>
    <cellStyle name="Normal 4 2 2 2 2 2 2 2 2 2" xfId="13340"/>
    <cellStyle name="Normal 4 2 2 2 2 2 2 2 3" xfId="13341"/>
    <cellStyle name="Normal 4 2 2 2 2 2 2 3" xfId="13342"/>
    <cellStyle name="Normal 4 2 2 2 2 2 2 3 2" xfId="13343"/>
    <cellStyle name="Normal 4 2 2 2 2 2 2 4" xfId="13344"/>
    <cellStyle name="Normal 4 2 2 2 2 2 2 4 2" xfId="13345"/>
    <cellStyle name="Normal 4 2 2 2 2 2 2 5" xfId="13346"/>
    <cellStyle name="Normal 4 2 2 2 2 2 2 5 2" xfId="13347"/>
    <cellStyle name="Normal 4 2 2 2 2 2 2 6" xfId="13348"/>
    <cellStyle name="Normal 4 2 2 2 2 2 2 6 2" xfId="13349"/>
    <cellStyle name="Normal 4 2 2 2 2 2 2 7" xfId="13350"/>
    <cellStyle name="Normal 4 2 2 2 2 2 3" xfId="13351"/>
    <cellStyle name="Normal 4 2 2 2 2 2 3 2" xfId="13352"/>
    <cellStyle name="Normal 4 2 2 2 2 2 3 2 2" xfId="13353"/>
    <cellStyle name="Normal 4 2 2 2 2 2 3 3" xfId="13354"/>
    <cellStyle name="Normal 4 2 2 2 2 2 4" xfId="13355"/>
    <cellStyle name="Normal 4 2 2 2 2 2 4 2" xfId="13356"/>
    <cellStyle name="Normal 4 2 2 2 2 2 5" xfId="13357"/>
    <cellStyle name="Normal 4 2 2 2 2 2 5 2" xfId="13358"/>
    <cellStyle name="Normal 4 2 2 2 2 2 6" xfId="13359"/>
    <cellStyle name="Normal 4 2 2 2 2 2 6 2" xfId="13360"/>
    <cellStyle name="Normal 4 2 2 2 2 2 7" xfId="13361"/>
    <cellStyle name="Normal 4 2 2 2 2 2 7 2" xfId="13362"/>
    <cellStyle name="Normal 4 2 2 2 2 2 8" xfId="13363"/>
    <cellStyle name="Normal 4 2 2 2 2 3" xfId="917"/>
    <cellStyle name="Normal 4 2 2 2 2 3 2" xfId="1868"/>
    <cellStyle name="Normal 4 2 2 2 2 3 2 2" xfId="13364"/>
    <cellStyle name="Normal 4 2 2 2 2 3 2 2 2" xfId="13365"/>
    <cellStyle name="Normal 4 2 2 2 2 3 2 2 2 2" xfId="13366"/>
    <cellStyle name="Normal 4 2 2 2 2 3 2 2 3" xfId="13367"/>
    <cellStyle name="Normal 4 2 2 2 2 3 2 3" xfId="13368"/>
    <cellStyle name="Normal 4 2 2 2 2 3 2 3 2" xfId="13369"/>
    <cellStyle name="Normal 4 2 2 2 2 3 2 4" xfId="13370"/>
    <cellStyle name="Normal 4 2 2 2 2 3 2 4 2" xfId="13371"/>
    <cellStyle name="Normal 4 2 2 2 2 3 2 5" xfId="13372"/>
    <cellStyle name="Normal 4 2 2 2 2 3 2 5 2" xfId="13373"/>
    <cellStyle name="Normal 4 2 2 2 2 3 2 6" xfId="13374"/>
    <cellStyle name="Normal 4 2 2 2 2 3 2 6 2" xfId="13375"/>
    <cellStyle name="Normal 4 2 2 2 2 3 2 7" xfId="13376"/>
    <cellStyle name="Normal 4 2 2 2 2 3 3" xfId="13377"/>
    <cellStyle name="Normal 4 2 2 2 2 3 3 2" xfId="13378"/>
    <cellStyle name="Normal 4 2 2 2 2 3 3 2 2" xfId="13379"/>
    <cellStyle name="Normal 4 2 2 2 2 3 3 3" xfId="13380"/>
    <cellStyle name="Normal 4 2 2 2 2 3 4" xfId="13381"/>
    <cellStyle name="Normal 4 2 2 2 2 3 4 2" xfId="13382"/>
    <cellStyle name="Normal 4 2 2 2 2 3 5" xfId="13383"/>
    <cellStyle name="Normal 4 2 2 2 2 3 5 2" xfId="13384"/>
    <cellStyle name="Normal 4 2 2 2 2 3 6" xfId="13385"/>
    <cellStyle name="Normal 4 2 2 2 2 3 6 2" xfId="13386"/>
    <cellStyle name="Normal 4 2 2 2 2 3 7" xfId="13387"/>
    <cellStyle name="Normal 4 2 2 2 2 3 7 2" xfId="13388"/>
    <cellStyle name="Normal 4 2 2 2 2 3 8" xfId="13389"/>
    <cellStyle name="Normal 4 2 2 2 2 4" xfId="918"/>
    <cellStyle name="Normal 4 2 2 2 2 4 2" xfId="1869"/>
    <cellStyle name="Normal 4 2 2 2 2 4 2 2" xfId="13390"/>
    <cellStyle name="Normal 4 2 2 2 2 4 2 2 2" xfId="13391"/>
    <cellStyle name="Normal 4 2 2 2 2 4 2 2 2 2" xfId="13392"/>
    <cellStyle name="Normal 4 2 2 2 2 4 2 2 3" xfId="13393"/>
    <cellStyle name="Normal 4 2 2 2 2 4 2 3" xfId="13394"/>
    <cellStyle name="Normal 4 2 2 2 2 4 2 3 2" xfId="13395"/>
    <cellStyle name="Normal 4 2 2 2 2 4 2 4" xfId="13396"/>
    <cellStyle name="Normal 4 2 2 2 2 4 2 4 2" xfId="13397"/>
    <cellStyle name="Normal 4 2 2 2 2 4 2 5" xfId="13398"/>
    <cellStyle name="Normal 4 2 2 2 2 4 2 5 2" xfId="13399"/>
    <cellStyle name="Normal 4 2 2 2 2 4 2 6" xfId="13400"/>
    <cellStyle name="Normal 4 2 2 2 2 4 2 6 2" xfId="13401"/>
    <cellStyle name="Normal 4 2 2 2 2 4 2 7" xfId="13402"/>
    <cellStyle name="Normal 4 2 2 2 2 4 3" xfId="13403"/>
    <cellStyle name="Normal 4 2 2 2 2 4 3 2" xfId="13404"/>
    <cellStyle name="Normal 4 2 2 2 2 4 3 2 2" xfId="13405"/>
    <cellStyle name="Normal 4 2 2 2 2 4 3 3" xfId="13406"/>
    <cellStyle name="Normal 4 2 2 2 2 4 4" xfId="13407"/>
    <cellStyle name="Normal 4 2 2 2 2 4 4 2" xfId="13408"/>
    <cellStyle name="Normal 4 2 2 2 2 4 5" xfId="13409"/>
    <cellStyle name="Normal 4 2 2 2 2 4 5 2" xfId="13410"/>
    <cellStyle name="Normal 4 2 2 2 2 4 6" xfId="13411"/>
    <cellStyle name="Normal 4 2 2 2 2 4 6 2" xfId="13412"/>
    <cellStyle name="Normal 4 2 2 2 2 4 7" xfId="13413"/>
    <cellStyle name="Normal 4 2 2 2 2 4 7 2" xfId="13414"/>
    <cellStyle name="Normal 4 2 2 2 2 4 8" xfId="13415"/>
    <cellStyle name="Normal 4 2 2 2 2 5" xfId="1870"/>
    <cellStyle name="Normal 4 2 2 2 2 5 2" xfId="13416"/>
    <cellStyle name="Normal 4 2 2 2 2 5 2 2" xfId="13417"/>
    <cellStyle name="Normal 4 2 2 2 2 5 2 2 2" xfId="13418"/>
    <cellStyle name="Normal 4 2 2 2 2 5 2 3" xfId="13419"/>
    <cellStyle name="Normal 4 2 2 2 2 5 3" xfId="13420"/>
    <cellStyle name="Normal 4 2 2 2 2 5 3 2" xfId="13421"/>
    <cellStyle name="Normal 4 2 2 2 2 5 4" xfId="13422"/>
    <cellStyle name="Normal 4 2 2 2 2 5 4 2" xfId="13423"/>
    <cellStyle name="Normal 4 2 2 2 2 5 5" xfId="13424"/>
    <cellStyle name="Normal 4 2 2 2 2 5 5 2" xfId="13425"/>
    <cellStyle name="Normal 4 2 2 2 2 5 6" xfId="13426"/>
    <cellStyle name="Normal 4 2 2 2 2 5 6 2" xfId="13427"/>
    <cellStyle name="Normal 4 2 2 2 2 5 7" xfId="13428"/>
    <cellStyle name="Normal 4 2 2 2 2 6" xfId="1871"/>
    <cellStyle name="Normal 4 2 2 2 2 6 2" xfId="13429"/>
    <cellStyle name="Normal 4 2 2 2 2 6 2 2" xfId="13430"/>
    <cellStyle name="Normal 4 2 2 2 2 6 2 2 2" xfId="13431"/>
    <cellStyle name="Normal 4 2 2 2 2 6 2 3" xfId="13432"/>
    <cellStyle name="Normal 4 2 2 2 2 6 3" xfId="13433"/>
    <cellStyle name="Normal 4 2 2 2 2 6 3 2" xfId="13434"/>
    <cellStyle name="Normal 4 2 2 2 2 6 4" xfId="13435"/>
    <cellStyle name="Normal 4 2 2 2 2 6 4 2" xfId="13436"/>
    <cellStyle name="Normal 4 2 2 2 2 6 5" xfId="13437"/>
    <cellStyle name="Normal 4 2 2 2 2 6 5 2" xfId="13438"/>
    <cellStyle name="Normal 4 2 2 2 2 6 6" xfId="13439"/>
    <cellStyle name="Normal 4 2 2 2 2 6 6 2" xfId="13440"/>
    <cellStyle name="Normal 4 2 2 2 2 6 7" xfId="13441"/>
    <cellStyle name="Normal 4 2 2 2 2 7" xfId="1872"/>
    <cellStyle name="Normal 4 2 2 2 2 7 2" xfId="13442"/>
    <cellStyle name="Normal 4 2 2 2 2 7 2 2" xfId="13443"/>
    <cellStyle name="Normal 4 2 2 2 2 7 2 2 2" xfId="13444"/>
    <cellStyle name="Normal 4 2 2 2 2 7 2 3" xfId="13445"/>
    <cellStyle name="Normal 4 2 2 2 2 7 3" xfId="13446"/>
    <cellStyle name="Normal 4 2 2 2 2 7 3 2" xfId="13447"/>
    <cellStyle name="Normal 4 2 2 2 2 7 4" xfId="13448"/>
    <cellStyle name="Normal 4 2 2 2 2 7 4 2" xfId="13449"/>
    <cellStyle name="Normal 4 2 2 2 2 7 5" xfId="13450"/>
    <cellStyle name="Normal 4 2 2 2 2 7 5 2" xfId="13451"/>
    <cellStyle name="Normal 4 2 2 2 2 7 6" xfId="13452"/>
    <cellStyle name="Normal 4 2 2 2 2 7 6 2" xfId="13453"/>
    <cellStyle name="Normal 4 2 2 2 2 7 7" xfId="13454"/>
    <cellStyle name="Normal 4 2 2 2 2 8" xfId="13455"/>
    <cellStyle name="Normal 4 2 2 2 2 8 2" xfId="13456"/>
    <cellStyle name="Normal 4 2 2 2 2 8 2 2" xfId="13457"/>
    <cellStyle name="Normal 4 2 2 2 2 8 3" xfId="13458"/>
    <cellStyle name="Normal 4 2 2 2 2 9" xfId="13459"/>
    <cellStyle name="Normal 4 2 2 2 2 9 2" xfId="13460"/>
    <cellStyle name="Normal 4 2 2 2 3" xfId="919"/>
    <cellStyle name="Normal 4 2 2 2 3 2" xfId="1873"/>
    <cellStyle name="Normal 4 2 2 2 3 2 2" xfId="13461"/>
    <cellStyle name="Normal 4 2 2 2 3 2 2 2" xfId="13462"/>
    <cellStyle name="Normal 4 2 2 2 3 2 2 2 2" xfId="13463"/>
    <cellStyle name="Normal 4 2 2 2 3 2 2 3" xfId="13464"/>
    <cellStyle name="Normal 4 2 2 2 3 2 3" xfId="13465"/>
    <cellStyle name="Normal 4 2 2 2 3 2 3 2" xfId="13466"/>
    <cellStyle name="Normal 4 2 2 2 3 2 4" xfId="13467"/>
    <cellStyle name="Normal 4 2 2 2 3 2 4 2" xfId="13468"/>
    <cellStyle name="Normal 4 2 2 2 3 2 5" xfId="13469"/>
    <cellStyle name="Normal 4 2 2 2 3 2 5 2" xfId="13470"/>
    <cellStyle name="Normal 4 2 2 2 3 2 6" xfId="13471"/>
    <cellStyle name="Normal 4 2 2 2 3 2 6 2" xfId="13472"/>
    <cellStyle name="Normal 4 2 2 2 3 2 7" xfId="13473"/>
    <cellStyle name="Normal 4 2 2 2 3 3" xfId="13474"/>
    <cellStyle name="Normal 4 2 2 2 3 3 2" xfId="13475"/>
    <cellStyle name="Normal 4 2 2 2 3 3 2 2" xfId="13476"/>
    <cellStyle name="Normal 4 2 2 2 3 3 3" xfId="13477"/>
    <cellStyle name="Normal 4 2 2 2 3 4" xfId="13478"/>
    <cellStyle name="Normal 4 2 2 2 3 4 2" xfId="13479"/>
    <cellStyle name="Normal 4 2 2 2 3 5" xfId="13480"/>
    <cellStyle name="Normal 4 2 2 2 3 5 2" xfId="13481"/>
    <cellStyle name="Normal 4 2 2 2 3 6" xfId="13482"/>
    <cellStyle name="Normal 4 2 2 2 3 6 2" xfId="13483"/>
    <cellStyle name="Normal 4 2 2 2 3 7" xfId="13484"/>
    <cellStyle name="Normal 4 2 2 2 3 7 2" xfId="13485"/>
    <cellStyle name="Normal 4 2 2 2 3 8" xfId="13486"/>
    <cellStyle name="Normal 4 2 2 2 4" xfId="920"/>
    <cellStyle name="Normal 4 2 2 2 4 2" xfId="1874"/>
    <cellStyle name="Normal 4 2 2 2 4 2 2" xfId="13487"/>
    <cellStyle name="Normal 4 2 2 2 4 2 2 2" xfId="13488"/>
    <cellStyle name="Normal 4 2 2 2 4 2 2 2 2" xfId="13489"/>
    <cellStyle name="Normal 4 2 2 2 4 2 2 3" xfId="13490"/>
    <cellStyle name="Normal 4 2 2 2 4 2 3" xfId="13491"/>
    <cellStyle name="Normal 4 2 2 2 4 2 3 2" xfId="13492"/>
    <cellStyle name="Normal 4 2 2 2 4 2 4" xfId="13493"/>
    <cellStyle name="Normal 4 2 2 2 4 2 4 2" xfId="13494"/>
    <cellStyle name="Normal 4 2 2 2 4 2 5" xfId="13495"/>
    <cellStyle name="Normal 4 2 2 2 4 2 5 2" xfId="13496"/>
    <cellStyle name="Normal 4 2 2 2 4 2 6" xfId="13497"/>
    <cellStyle name="Normal 4 2 2 2 4 2 6 2" xfId="13498"/>
    <cellStyle name="Normal 4 2 2 2 4 2 7" xfId="13499"/>
    <cellStyle name="Normal 4 2 2 2 4 3" xfId="13500"/>
    <cellStyle name="Normal 4 2 2 2 4 3 2" xfId="13501"/>
    <cellStyle name="Normal 4 2 2 2 4 3 2 2" xfId="13502"/>
    <cellStyle name="Normal 4 2 2 2 4 3 3" xfId="13503"/>
    <cellStyle name="Normal 4 2 2 2 4 4" xfId="13504"/>
    <cellStyle name="Normal 4 2 2 2 4 4 2" xfId="13505"/>
    <cellStyle name="Normal 4 2 2 2 4 5" xfId="13506"/>
    <cellStyle name="Normal 4 2 2 2 4 5 2" xfId="13507"/>
    <cellStyle name="Normal 4 2 2 2 4 6" xfId="13508"/>
    <cellStyle name="Normal 4 2 2 2 4 6 2" xfId="13509"/>
    <cellStyle name="Normal 4 2 2 2 4 7" xfId="13510"/>
    <cellStyle name="Normal 4 2 2 2 4 7 2" xfId="13511"/>
    <cellStyle name="Normal 4 2 2 2 4 8" xfId="13512"/>
    <cellStyle name="Normal 4 2 2 2 5" xfId="921"/>
    <cellStyle name="Normal 4 2 2 2 5 2" xfId="1875"/>
    <cellStyle name="Normal 4 2 2 2 5 2 2" xfId="13513"/>
    <cellStyle name="Normal 4 2 2 2 5 2 2 2" xfId="13514"/>
    <cellStyle name="Normal 4 2 2 2 5 2 2 2 2" xfId="13515"/>
    <cellStyle name="Normal 4 2 2 2 5 2 2 3" xfId="13516"/>
    <cellStyle name="Normal 4 2 2 2 5 2 3" xfId="13517"/>
    <cellStyle name="Normal 4 2 2 2 5 2 3 2" xfId="13518"/>
    <cellStyle name="Normal 4 2 2 2 5 2 4" xfId="13519"/>
    <cellStyle name="Normal 4 2 2 2 5 2 4 2" xfId="13520"/>
    <cellStyle name="Normal 4 2 2 2 5 2 5" xfId="13521"/>
    <cellStyle name="Normal 4 2 2 2 5 2 5 2" xfId="13522"/>
    <cellStyle name="Normal 4 2 2 2 5 2 6" xfId="13523"/>
    <cellStyle name="Normal 4 2 2 2 5 2 6 2" xfId="13524"/>
    <cellStyle name="Normal 4 2 2 2 5 2 7" xfId="13525"/>
    <cellStyle name="Normal 4 2 2 2 5 3" xfId="13526"/>
    <cellStyle name="Normal 4 2 2 2 5 3 2" xfId="13527"/>
    <cellStyle name="Normal 4 2 2 2 5 3 2 2" xfId="13528"/>
    <cellStyle name="Normal 4 2 2 2 5 3 3" xfId="13529"/>
    <cellStyle name="Normal 4 2 2 2 5 4" xfId="13530"/>
    <cellStyle name="Normal 4 2 2 2 5 4 2" xfId="13531"/>
    <cellStyle name="Normal 4 2 2 2 5 5" xfId="13532"/>
    <cellStyle name="Normal 4 2 2 2 5 5 2" xfId="13533"/>
    <cellStyle name="Normal 4 2 2 2 5 6" xfId="13534"/>
    <cellStyle name="Normal 4 2 2 2 5 6 2" xfId="13535"/>
    <cellStyle name="Normal 4 2 2 2 5 7" xfId="13536"/>
    <cellStyle name="Normal 4 2 2 2 5 7 2" xfId="13537"/>
    <cellStyle name="Normal 4 2 2 2 5 8" xfId="13538"/>
    <cellStyle name="Normal 4 2 2 2 6" xfId="1876"/>
    <cellStyle name="Normal 4 2 2 2 6 2" xfId="13539"/>
    <cellStyle name="Normal 4 2 2 2 6 2 2" xfId="13540"/>
    <cellStyle name="Normal 4 2 2 2 6 2 2 2" xfId="13541"/>
    <cellStyle name="Normal 4 2 2 2 6 2 3" xfId="13542"/>
    <cellStyle name="Normal 4 2 2 2 6 3" xfId="13543"/>
    <cellStyle name="Normal 4 2 2 2 6 3 2" xfId="13544"/>
    <cellStyle name="Normal 4 2 2 2 6 4" xfId="13545"/>
    <cellStyle name="Normal 4 2 2 2 6 4 2" xfId="13546"/>
    <cellStyle name="Normal 4 2 2 2 6 5" xfId="13547"/>
    <cellStyle name="Normal 4 2 2 2 6 5 2" xfId="13548"/>
    <cellStyle name="Normal 4 2 2 2 6 6" xfId="13549"/>
    <cellStyle name="Normal 4 2 2 2 6 6 2" xfId="13550"/>
    <cellStyle name="Normal 4 2 2 2 6 7" xfId="13551"/>
    <cellStyle name="Normal 4 2 2 2 7" xfId="1877"/>
    <cellStyle name="Normal 4 2 2 2 7 2" xfId="13552"/>
    <cellStyle name="Normal 4 2 2 2 7 2 2" xfId="13553"/>
    <cellStyle name="Normal 4 2 2 2 7 2 2 2" xfId="13554"/>
    <cellStyle name="Normal 4 2 2 2 7 2 3" xfId="13555"/>
    <cellStyle name="Normal 4 2 2 2 7 3" xfId="13556"/>
    <cellStyle name="Normal 4 2 2 2 7 3 2" xfId="13557"/>
    <cellStyle name="Normal 4 2 2 2 7 4" xfId="13558"/>
    <cellStyle name="Normal 4 2 2 2 7 4 2" xfId="13559"/>
    <cellStyle name="Normal 4 2 2 2 7 5" xfId="13560"/>
    <cellStyle name="Normal 4 2 2 2 7 5 2" xfId="13561"/>
    <cellStyle name="Normal 4 2 2 2 7 6" xfId="13562"/>
    <cellStyle name="Normal 4 2 2 2 7 6 2" xfId="13563"/>
    <cellStyle name="Normal 4 2 2 2 7 7" xfId="13564"/>
    <cellStyle name="Normal 4 2 2 2 8" xfId="1878"/>
    <cellStyle name="Normal 4 2 2 2 8 2" xfId="13565"/>
    <cellStyle name="Normal 4 2 2 2 8 2 2" xfId="13566"/>
    <cellStyle name="Normal 4 2 2 2 8 2 2 2" xfId="13567"/>
    <cellStyle name="Normal 4 2 2 2 8 2 3" xfId="13568"/>
    <cellStyle name="Normal 4 2 2 2 8 3" xfId="13569"/>
    <cellStyle name="Normal 4 2 2 2 8 3 2" xfId="13570"/>
    <cellStyle name="Normal 4 2 2 2 8 4" xfId="13571"/>
    <cellStyle name="Normal 4 2 2 2 8 4 2" xfId="13572"/>
    <cellStyle name="Normal 4 2 2 2 8 5" xfId="13573"/>
    <cellStyle name="Normal 4 2 2 2 8 5 2" xfId="13574"/>
    <cellStyle name="Normal 4 2 2 2 8 6" xfId="13575"/>
    <cellStyle name="Normal 4 2 2 2 8 6 2" xfId="13576"/>
    <cellStyle name="Normal 4 2 2 2 8 7" xfId="13577"/>
    <cellStyle name="Normal 4 2 2 2 9" xfId="13578"/>
    <cellStyle name="Normal 4 2 2 2 9 2" xfId="13579"/>
    <cellStyle name="Normal 4 2 2 2 9 2 2" xfId="13580"/>
    <cellStyle name="Normal 4 2 2 2 9 3" xfId="13581"/>
    <cellStyle name="Normal 4 2 2 3" xfId="922"/>
    <cellStyle name="Normal 4 2 2 3 2" xfId="923"/>
    <cellStyle name="Normal 4 2 2 3 3" xfId="1342"/>
    <cellStyle name="Normal 4 2 2 3 3 2" xfId="13582"/>
    <cellStyle name="Normal 4 2 2 3 4" xfId="13583"/>
    <cellStyle name="Normal 4 2 2 4" xfId="924"/>
    <cellStyle name="Normal 4 2 2 4 10" xfId="13584"/>
    <cellStyle name="Normal 4 2 2 4 10 2" xfId="13585"/>
    <cellStyle name="Normal 4 2 2 4 11" xfId="13586"/>
    <cellStyle name="Normal 4 2 2 4 11 2" xfId="13587"/>
    <cellStyle name="Normal 4 2 2 4 12" xfId="13588"/>
    <cellStyle name="Normal 4 2 2 4 12 2" xfId="13589"/>
    <cellStyle name="Normal 4 2 2 4 13" xfId="13590"/>
    <cellStyle name="Normal 4 2 2 4 2" xfId="925"/>
    <cellStyle name="Normal 4 2 2 4 2 2" xfId="1879"/>
    <cellStyle name="Normal 4 2 2 4 2 2 2" xfId="13591"/>
    <cellStyle name="Normal 4 2 2 4 2 2 2 2" xfId="13592"/>
    <cellStyle name="Normal 4 2 2 4 2 2 2 2 2" xfId="13593"/>
    <cellStyle name="Normal 4 2 2 4 2 2 2 3" xfId="13594"/>
    <cellStyle name="Normal 4 2 2 4 2 2 3" xfId="13595"/>
    <cellStyle name="Normal 4 2 2 4 2 2 3 2" xfId="13596"/>
    <cellStyle name="Normal 4 2 2 4 2 2 4" xfId="13597"/>
    <cellStyle name="Normal 4 2 2 4 2 2 4 2" xfId="13598"/>
    <cellStyle name="Normal 4 2 2 4 2 2 5" xfId="13599"/>
    <cellStyle name="Normal 4 2 2 4 2 2 5 2" xfId="13600"/>
    <cellStyle name="Normal 4 2 2 4 2 2 6" xfId="13601"/>
    <cellStyle name="Normal 4 2 2 4 2 2 6 2" xfId="13602"/>
    <cellStyle name="Normal 4 2 2 4 2 2 7" xfId="13603"/>
    <cellStyle name="Normal 4 2 2 4 2 3" xfId="13604"/>
    <cellStyle name="Normal 4 2 2 4 2 3 2" xfId="13605"/>
    <cellStyle name="Normal 4 2 2 4 2 3 2 2" xfId="13606"/>
    <cellStyle name="Normal 4 2 2 4 2 3 3" xfId="13607"/>
    <cellStyle name="Normal 4 2 2 4 2 4" xfId="13608"/>
    <cellStyle name="Normal 4 2 2 4 2 4 2" xfId="13609"/>
    <cellStyle name="Normal 4 2 2 4 2 5" xfId="13610"/>
    <cellStyle name="Normal 4 2 2 4 2 5 2" xfId="13611"/>
    <cellStyle name="Normal 4 2 2 4 2 6" xfId="13612"/>
    <cellStyle name="Normal 4 2 2 4 2 6 2" xfId="13613"/>
    <cellStyle name="Normal 4 2 2 4 2 7" xfId="13614"/>
    <cellStyle name="Normal 4 2 2 4 2 7 2" xfId="13615"/>
    <cellStyle name="Normal 4 2 2 4 2 8" xfId="13616"/>
    <cellStyle name="Normal 4 2 2 4 3" xfId="926"/>
    <cellStyle name="Normal 4 2 2 4 3 2" xfId="1880"/>
    <cellStyle name="Normal 4 2 2 4 3 2 2" xfId="13617"/>
    <cellStyle name="Normal 4 2 2 4 3 2 2 2" xfId="13618"/>
    <cellStyle name="Normal 4 2 2 4 3 2 2 2 2" xfId="13619"/>
    <cellStyle name="Normal 4 2 2 4 3 2 2 3" xfId="13620"/>
    <cellStyle name="Normal 4 2 2 4 3 2 3" xfId="13621"/>
    <cellStyle name="Normal 4 2 2 4 3 2 3 2" xfId="13622"/>
    <cellStyle name="Normal 4 2 2 4 3 2 4" xfId="13623"/>
    <cellStyle name="Normal 4 2 2 4 3 2 4 2" xfId="13624"/>
    <cellStyle name="Normal 4 2 2 4 3 2 5" xfId="13625"/>
    <cellStyle name="Normal 4 2 2 4 3 2 5 2" xfId="13626"/>
    <cellStyle name="Normal 4 2 2 4 3 2 6" xfId="13627"/>
    <cellStyle name="Normal 4 2 2 4 3 2 6 2" xfId="13628"/>
    <cellStyle name="Normal 4 2 2 4 3 2 7" xfId="13629"/>
    <cellStyle name="Normal 4 2 2 4 3 3" xfId="13630"/>
    <cellStyle name="Normal 4 2 2 4 3 3 2" xfId="13631"/>
    <cellStyle name="Normal 4 2 2 4 3 3 2 2" xfId="13632"/>
    <cellStyle name="Normal 4 2 2 4 3 3 3" xfId="13633"/>
    <cellStyle name="Normal 4 2 2 4 3 4" xfId="13634"/>
    <cellStyle name="Normal 4 2 2 4 3 4 2" xfId="13635"/>
    <cellStyle name="Normal 4 2 2 4 3 5" xfId="13636"/>
    <cellStyle name="Normal 4 2 2 4 3 5 2" xfId="13637"/>
    <cellStyle name="Normal 4 2 2 4 3 6" xfId="13638"/>
    <cellStyle name="Normal 4 2 2 4 3 6 2" xfId="13639"/>
    <cellStyle name="Normal 4 2 2 4 3 7" xfId="13640"/>
    <cellStyle name="Normal 4 2 2 4 3 7 2" xfId="13641"/>
    <cellStyle name="Normal 4 2 2 4 3 8" xfId="13642"/>
    <cellStyle name="Normal 4 2 2 4 4" xfId="927"/>
    <cellStyle name="Normal 4 2 2 4 4 2" xfId="1881"/>
    <cellStyle name="Normal 4 2 2 4 4 2 2" xfId="13643"/>
    <cellStyle name="Normal 4 2 2 4 4 2 2 2" xfId="13644"/>
    <cellStyle name="Normal 4 2 2 4 4 2 2 2 2" xfId="13645"/>
    <cellStyle name="Normal 4 2 2 4 4 2 2 3" xfId="13646"/>
    <cellStyle name="Normal 4 2 2 4 4 2 3" xfId="13647"/>
    <cellStyle name="Normal 4 2 2 4 4 2 3 2" xfId="13648"/>
    <cellStyle name="Normal 4 2 2 4 4 2 4" xfId="13649"/>
    <cellStyle name="Normal 4 2 2 4 4 2 4 2" xfId="13650"/>
    <cellStyle name="Normal 4 2 2 4 4 2 5" xfId="13651"/>
    <cellStyle name="Normal 4 2 2 4 4 2 5 2" xfId="13652"/>
    <cellStyle name="Normal 4 2 2 4 4 2 6" xfId="13653"/>
    <cellStyle name="Normal 4 2 2 4 4 2 6 2" xfId="13654"/>
    <cellStyle name="Normal 4 2 2 4 4 2 7" xfId="13655"/>
    <cellStyle name="Normal 4 2 2 4 4 3" xfId="13656"/>
    <cellStyle name="Normal 4 2 2 4 4 3 2" xfId="13657"/>
    <cellStyle name="Normal 4 2 2 4 4 3 2 2" xfId="13658"/>
    <cellStyle name="Normal 4 2 2 4 4 3 3" xfId="13659"/>
    <cellStyle name="Normal 4 2 2 4 4 4" xfId="13660"/>
    <cellStyle name="Normal 4 2 2 4 4 4 2" xfId="13661"/>
    <cellStyle name="Normal 4 2 2 4 4 5" xfId="13662"/>
    <cellStyle name="Normal 4 2 2 4 4 5 2" xfId="13663"/>
    <cellStyle name="Normal 4 2 2 4 4 6" xfId="13664"/>
    <cellStyle name="Normal 4 2 2 4 4 6 2" xfId="13665"/>
    <cellStyle name="Normal 4 2 2 4 4 7" xfId="13666"/>
    <cellStyle name="Normal 4 2 2 4 4 7 2" xfId="13667"/>
    <cellStyle name="Normal 4 2 2 4 4 8" xfId="13668"/>
    <cellStyle name="Normal 4 2 2 4 5" xfId="1882"/>
    <cellStyle name="Normal 4 2 2 4 5 2" xfId="13669"/>
    <cellStyle name="Normal 4 2 2 4 5 2 2" xfId="13670"/>
    <cellStyle name="Normal 4 2 2 4 5 2 2 2" xfId="13671"/>
    <cellStyle name="Normal 4 2 2 4 5 2 3" xfId="13672"/>
    <cellStyle name="Normal 4 2 2 4 5 3" xfId="13673"/>
    <cellStyle name="Normal 4 2 2 4 5 3 2" xfId="13674"/>
    <cellStyle name="Normal 4 2 2 4 5 4" xfId="13675"/>
    <cellStyle name="Normal 4 2 2 4 5 4 2" xfId="13676"/>
    <cellStyle name="Normal 4 2 2 4 5 5" xfId="13677"/>
    <cellStyle name="Normal 4 2 2 4 5 5 2" xfId="13678"/>
    <cellStyle name="Normal 4 2 2 4 5 6" xfId="13679"/>
    <cellStyle name="Normal 4 2 2 4 5 6 2" xfId="13680"/>
    <cellStyle name="Normal 4 2 2 4 5 7" xfId="13681"/>
    <cellStyle name="Normal 4 2 2 4 6" xfId="1883"/>
    <cellStyle name="Normal 4 2 2 4 6 2" xfId="13682"/>
    <cellStyle name="Normal 4 2 2 4 6 2 2" xfId="13683"/>
    <cellStyle name="Normal 4 2 2 4 6 2 2 2" xfId="13684"/>
    <cellStyle name="Normal 4 2 2 4 6 2 3" xfId="13685"/>
    <cellStyle name="Normal 4 2 2 4 6 3" xfId="13686"/>
    <cellStyle name="Normal 4 2 2 4 6 3 2" xfId="13687"/>
    <cellStyle name="Normal 4 2 2 4 6 4" xfId="13688"/>
    <cellStyle name="Normal 4 2 2 4 6 4 2" xfId="13689"/>
    <cellStyle name="Normal 4 2 2 4 6 5" xfId="13690"/>
    <cellStyle name="Normal 4 2 2 4 6 5 2" xfId="13691"/>
    <cellStyle name="Normal 4 2 2 4 6 6" xfId="13692"/>
    <cellStyle name="Normal 4 2 2 4 6 6 2" xfId="13693"/>
    <cellStyle name="Normal 4 2 2 4 6 7" xfId="13694"/>
    <cellStyle name="Normal 4 2 2 4 7" xfId="1884"/>
    <cellStyle name="Normal 4 2 2 4 7 2" xfId="13695"/>
    <cellStyle name="Normal 4 2 2 4 7 2 2" xfId="13696"/>
    <cellStyle name="Normal 4 2 2 4 7 2 2 2" xfId="13697"/>
    <cellStyle name="Normal 4 2 2 4 7 2 3" xfId="13698"/>
    <cellStyle name="Normal 4 2 2 4 7 3" xfId="13699"/>
    <cellStyle name="Normal 4 2 2 4 7 3 2" xfId="13700"/>
    <cellStyle name="Normal 4 2 2 4 7 4" xfId="13701"/>
    <cellStyle name="Normal 4 2 2 4 7 4 2" xfId="13702"/>
    <cellStyle name="Normal 4 2 2 4 7 5" xfId="13703"/>
    <cellStyle name="Normal 4 2 2 4 7 5 2" xfId="13704"/>
    <cellStyle name="Normal 4 2 2 4 7 6" xfId="13705"/>
    <cellStyle name="Normal 4 2 2 4 7 6 2" xfId="13706"/>
    <cellStyle name="Normal 4 2 2 4 7 7" xfId="13707"/>
    <cellStyle name="Normal 4 2 2 4 8" xfId="13708"/>
    <cellStyle name="Normal 4 2 2 4 8 2" xfId="13709"/>
    <cellStyle name="Normal 4 2 2 4 8 2 2" xfId="13710"/>
    <cellStyle name="Normal 4 2 2 4 8 3" xfId="13711"/>
    <cellStyle name="Normal 4 2 2 4 9" xfId="13712"/>
    <cellStyle name="Normal 4 2 2 4 9 2" xfId="13713"/>
    <cellStyle name="Normal 4 2 2 5" xfId="928"/>
    <cellStyle name="Normal 4 2 2 5 2" xfId="1885"/>
    <cellStyle name="Normal 4 2 2 5 2 2" xfId="13714"/>
    <cellStyle name="Normal 4 2 2 5 2 2 2" xfId="13715"/>
    <cellStyle name="Normal 4 2 2 5 2 2 2 2" xfId="13716"/>
    <cellStyle name="Normal 4 2 2 5 2 2 3" xfId="13717"/>
    <cellStyle name="Normal 4 2 2 5 2 3" xfId="13718"/>
    <cellStyle name="Normal 4 2 2 5 2 3 2" xfId="13719"/>
    <cellStyle name="Normal 4 2 2 5 2 4" xfId="13720"/>
    <cellStyle name="Normal 4 2 2 5 2 4 2" xfId="13721"/>
    <cellStyle name="Normal 4 2 2 5 2 5" xfId="13722"/>
    <cellStyle name="Normal 4 2 2 5 2 5 2" xfId="13723"/>
    <cellStyle name="Normal 4 2 2 5 2 6" xfId="13724"/>
    <cellStyle name="Normal 4 2 2 5 2 6 2" xfId="13725"/>
    <cellStyle name="Normal 4 2 2 5 2 7" xfId="13726"/>
    <cellStyle name="Normal 4 2 2 5 3" xfId="13727"/>
    <cellStyle name="Normal 4 2 2 5 3 2" xfId="13728"/>
    <cellStyle name="Normal 4 2 2 5 3 2 2" xfId="13729"/>
    <cellStyle name="Normal 4 2 2 5 3 3" xfId="13730"/>
    <cellStyle name="Normal 4 2 2 5 4" xfId="13731"/>
    <cellStyle name="Normal 4 2 2 5 4 2" xfId="13732"/>
    <cellStyle name="Normal 4 2 2 5 5" xfId="13733"/>
    <cellStyle name="Normal 4 2 2 5 5 2" xfId="13734"/>
    <cellStyle name="Normal 4 2 2 5 6" xfId="13735"/>
    <cellStyle name="Normal 4 2 2 5 6 2" xfId="13736"/>
    <cellStyle name="Normal 4 2 2 5 7" xfId="13737"/>
    <cellStyle name="Normal 4 2 2 5 7 2" xfId="13738"/>
    <cellStyle name="Normal 4 2 2 5 8" xfId="13739"/>
    <cellStyle name="Normal 4 2 2 6" xfId="929"/>
    <cellStyle name="Normal 4 2 2 6 2" xfId="1886"/>
    <cellStyle name="Normal 4 2 2 6 2 2" xfId="13740"/>
    <cellStyle name="Normal 4 2 2 6 2 2 2" xfId="13741"/>
    <cellStyle name="Normal 4 2 2 6 2 2 2 2" xfId="13742"/>
    <cellStyle name="Normal 4 2 2 6 2 2 3" xfId="13743"/>
    <cellStyle name="Normal 4 2 2 6 2 3" xfId="13744"/>
    <cellStyle name="Normal 4 2 2 6 2 3 2" xfId="13745"/>
    <cellStyle name="Normal 4 2 2 6 2 4" xfId="13746"/>
    <cellStyle name="Normal 4 2 2 6 2 4 2" xfId="13747"/>
    <cellStyle name="Normal 4 2 2 6 2 5" xfId="13748"/>
    <cellStyle name="Normal 4 2 2 6 2 5 2" xfId="13749"/>
    <cellStyle name="Normal 4 2 2 6 2 6" xfId="13750"/>
    <cellStyle name="Normal 4 2 2 6 2 6 2" xfId="13751"/>
    <cellStyle name="Normal 4 2 2 6 2 7" xfId="13752"/>
    <cellStyle name="Normal 4 2 2 6 3" xfId="13753"/>
    <cellStyle name="Normal 4 2 2 6 3 2" xfId="13754"/>
    <cellStyle name="Normal 4 2 2 6 3 2 2" xfId="13755"/>
    <cellStyle name="Normal 4 2 2 6 3 3" xfId="13756"/>
    <cellStyle name="Normal 4 2 2 6 4" xfId="13757"/>
    <cellStyle name="Normal 4 2 2 6 4 2" xfId="13758"/>
    <cellStyle name="Normal 4 2 2 6 5" xfId="13759"/>
    <cellStyle name="Normal 4 2 2 6 5 2" xfId="13760"/>
    <cellStyle name="Normal 4 2 2 6 6" xfId="13761"/>
    <cellStyle name="Normal 4 2 2 6 6 2" xfId="13762"/>
    <cellStyle name="Normal 4 2 2 6 7" xfId="13763"/>
    <cellStyle name="Normal 4 2 2 6 7 2" xfId="13764"/>
    <cellStyle name="Normal 4 2 2 6 8" xfId="13765"/>
    <cellStyle name="Normal 4 2 2 7" xfId="930"/>
    <cellStyle name="Normal 4 2 2 7 2" xfId="1887"/>
    <cellStyle name="Normal 4 2 2 7 2 2" xfId="13766"/>
    <cellStyle name="Normal 4 2 2 7 2 2 2" xfId="13767"/>
    <cellStyle name="Normal 4 2 2 7 2 2 2 2" xfId="13768"/>
    <cellStyle name="Normal 4 2 2 7 2 2 3" xfId="13769"/>
    <cellStyle name="Normal 4 2 2 7 2 3" xfId="13770"/>
    <cellStyle name="Normal 4 2 2 7 2 3 2" xfId="13771"/>
    <cellStyle name="Normal 4 2 2 7 2 4" xfId="13772"/>
    <cellStyle name="Normal 4 2 2 7 2 4 2" xfId="13773"/>
    <cellStyle name="Normal 4 2 2 7 2 5" xfId="13774"/>
    <cellStyle name="Normal 4 2 2 7 2 5 2" xfId="13775"/>
    <cellStyle name="Normal 4 2 2 7 2 6" xfId="13776"/>
    <cellStyle name="Normal 4 2 2 7 2 6 2" xfId="13777"/>
    <cellStyle name="Normal 4 2 2 7 2 7" xfId="13778"/>
    <cellStyle name="Normal 4 2 2 7 3" xfId="13779"/>
    <cellStyle name="Normal 4 2 2 7 3 2" xfId="13780"/>
    <cellStyle name="Normal 4 2 2 7 3 2 2" xfId="13781"/>
    <cellStyle name="Normal 4 2 2 7 3 3" xfId="13782"/>
    <cellStyle name="Normal 4 2 2 7 4" xfId="13783"/>
    <cellStyle name="Normal 4 2 2 7 4 2" xfId="13784"/>
    <cellStyle name="Normal 4 2 2 7 5" xfId="13785"/>
    <cellStyle name="Normal 4 2 2 7 5 2" xfId="13786"/>
    <cellStyle name="Normal 4 2 2 7 6" xfId="13787"/>
    <cellStyle name="Normal 4 2 2 7 6 2" xfId="13788"/>
    <cellStyle name="Normal 4 2 2 7 7" xfId="13789"/>
    <cellStyle name="Normal 4 2 2 7 7 2" xfId="13790"/>
    <cellStyle name="Normal 4 2 2 7 8" xfId="13791"/>
    <cellStyle name="Normal 4 2 2 8" xfId="1888"/>
    <cellStyle name="Normal 4 2 2 8 2" xfId="13792"/>
    <cellStyle name="Normal 4 2 2 8 2 2" xfId="13793"/>
    <cellStyle name="Normal 4 2 2 8 2 2 2" xfId="13794"/>
    <cellStyle name="Normal 4 2 2 8 2 3" xfId="13795"/>
    <cellStyle name="Normal 4 2 2 8 3" xfId="13796"/>
    <cellStyle name="Normal 4 2 2 8 3 2" xfId="13797"/>
    <cellStyle name="Normal 4 2 2 8 4" xfId="13798"/>
    <cellStyle name="Normal 4 2 2 8 4 2" xfId="13799"/>
    <cellStyle name="Normal 4 2 2 8 5" xfId="13800"/>
    <cellStyle name="Normal 4 2 2 8 5 2" xfId="13801"/>
    <cellStyle name="Normal 4 2 2 8 6" xfId="13802"/>
    <cellStyle name="Normal 4 2 2 8 6 2" xfId="13803"/>
    <cellStyle name="Normal 4 2 2 8 7" xfId="13804"/>
    <cellStyle name="Normal 4 2 2 9" xfId="1889"/>
    <cellStyle name="Normal 4 2 2 9 2" xfId="13805"/>
    <cellStyle name="Normal 4 2 2 9 2 2" xfId="13806"/>
    <cellStyle name="Normal 4 2 2 9 2 2 2" xfId="13807"/>
    <cellStyle name="Normal 4 2 2 9 2 3" xfId="13808"/>
    <cellStyle name="Normal 4 2 2 9 3" xfId="13809"/>
    <cellStyle name="Normal 4 2 2 9 3 2" xfId="13810"/>
    <cellStyle name="Normal 4 2 2 9 4" xfId="13811"/>
    <cellStyle name="Normal 4 2 2 9 4 2" xfId="13812"/>
    <cellStyle name="Normal 4 2 2 9 5" xfId="13813"/>
    <cellStyle name="Normal 4 2 2 9 5 2" xfId="13814"/>
    <cellStyle name="Normal 4 2 2 9 6" xfId="13815"/>
    <cellStyle name="Normal 4 2 2 9 6 2" xfId="13816"/>
    <cellStyle name="Normal 4 2 2 9 7" xfId="13817"/>
    <cellStyle name="Normal 4 2 3" xfId="931"/>
    <cellStyle name="Normal 4 2 3 2" xfId="932"/>
    <cellStyle name="Normal 4 2 3 3" xfId="933"/>
    <cellStyle name="Normal 4 2 3 3 10" xfId="13818"/>
    <cellStyle name="Normal 4 2 3 3 10 2" xfId="13819"/>
    <cellStyle name="Normal 4 2 3 3 11" xfId="13820"/>
    <cellStyle name="Normal 4 2 3 3 11 2" xfId="13821"/>
    <cellStyle name="Normal 4 2 3 3 12" xfId="13822"/>
    <cellStyle name="Normal 4 2 3 3 12 2" xfId="13823"/>
    <cellStyle name="Normal 4 2 3 3 13" xfId="13824"/>
    <cellStyle name="Normal 4 2 3 3 2" xfId="934"/>
    <cellStyle name="Normal 4 2 3 3 2 2" xfId="1890"/>
    <cellStyle name="Normal 4 2 3 3 2 2 2" xfId="13825"/>
    <cellStyle name="Normal 4 2 3 3 2 2 2 2" xfId="13826"/>
    <cellStyle name="Normal 4 2 3 3 2 2 2 2 2" xfId="13827"/>
    <cellStyle name="Normal 4 2 3 3 2 2 2 3" xfId="13828"/>
    <cellStyle name="Normal 4 2 3 3 2 2 3" xfId="13829"/>
    <cellStyle name="Normal 4 2 3 3 2 2 3 2" xfId="13830"/>
    <cellStyle name="Normal 4 2 3 3 2 2 4" xfId="13831"/>
    <cellStyle name="Normal 4 2 3 3 2 2 4 2" xfId="13832"/>
    <cellStyle name="Normal 4 2 3 3 2 2 5" xfId="13833"/>
    <cellStyle name="Normal 4 2 3 3 2 2 5 2" xfId="13834"/>
    <cellStyle name="Normal 4 2 3 3 2 2 6" xfId="13835"/>
    <cellStyle name="Normal 4 2 3 3 2 2 6 2" xfId="13836"/>
    <cellStyle name="Normal 4 2 3 3 2 2 7" xfId="13837"/>
    <cellStyle name="Normal 4 2 3 3 2 3" xfId="13838"/>
    <cellStyle name="Normal 4 2 3 3 2 3 2" xfId="13839"/>
    <cellStyle name="Normal 4 2 3 3 2 3 2 2" xfId="13840"/>
    <cellStyle name="Normal 4 2 3 3 2 3 3" xfId="13841"/>
    <cellStyle name="Normal 4 2 3 3 2 4" xfId="13842"/>
    <cellStyle name="Normal 4 2 3 3 2 4 2" xfId="13843"/>
    <cellStyle name="Normal 4 2 3 3 2 5" xfId="13844"/>
    <cellStyle name="Normal 4 2 3 3 2 5 2" xfId="13845"/>
    <cellStyle name="Normal 4 2 3 3 2 6" xfId="13846"/>
    <cellStyle name="Normal 4 2 3 3 2 6 2" xfId="13847"/>
    <cellStyle name="Normal 4 2 3 3 2 7" xfId="13848"/>
    <cellStyle name="Normal 4 2 3 3 2 7 2" xfId="13849"/>
    <cellStyle name="Normal 4 2 3 3 2 8" xfId="13850"/>
    <cellStyle name="Normal 4 2 3 3 3" xfId="935"/>
    <cellStyle name="Normal 4 2 3 3 3 2" xfId="1891"/>
    <cellStyle name="Normal 4 2 3 3 3 2 2" xfId="13851"/>
    <cellStyle name="Normal 4 2 3 3 3 2 2 2" xfId="13852"/>
    <cellStyle name="Normal 4 2 3 3 3 2 2 2 2" xfId="13853"/>
    <cellStyle name="Normal 4 2 3 3 3 2 2 3" xfId="13854"/>
    <cellStyle name="Normal 4 2 3 3 3 2 3" xfId="13855"/>
    <cellStyle name="Normal 4 2 3 3 3 2 3 2" xfId="13856"/>
    <cellStyle name="Normal 4 2 3 3 3 2 4" xfId="13857"/>
    <cellStyle name="Normal 4 2 3 3 3 2 4 2" xfId="13858"/>
    <cellStyle name="Normal 4 2 3 3 3 2 5" xfId="13859"/>
    <cellStyle name="Normal 4 2 3 3 3 2 5 2" xfId="13860"/>
    <cellStyle name="Normal 4 2 3 3 3 2 6" xfId="13861"/>
    <cellStyle name="Normal 4 2 3 3 3 2 6 2" xfId="13862"/>
    <cellStyle name="Normal 4 2 3 3 3 2 7" xfId="13863"/>
    <cellStyle name="Normal 4 2 3 3 3 3" xfId="13864"/>
    <cellStyle name="Normal 4 2 3 3 3 3 2" xfId="13865"/>
    <cellStyle name="Normal 4 2 3 3 3 3 2 2" xfId="13866"/>
    <cellStyle name="Normal 4 2 3 3 3 3 3" xfId="13867"/>
    <cellStyle name="Normal 4 2 3 3 3 4" xfId="13868"/>
    <cellStyle name="Normal 4 2 3 3 3 4 2" xfId="13869"/>
    <cellStyle name="Normal 4 2 3 3 3 5" xfId="13870"/>
    <cellStyle name="Normal 4 2 3 3 3 5 2" xfId="13871"/>
    <cellStyle name="Normal 4 2 3 3 3 6" xfId="13872"/>
    <cellStyle name="Normal 4 2 3 3 3 6 2" xfId="13873"/>
    <cellStyle name="Normal 4 2 3 3 3 7" xfId="13874"/>
    <cellStyle name="Normal 4 2 3 3 3 7 2" xfId="13875"/>
    <cellStyle name="Normal 4 2 3 3 3 8" xfId="13876"/>
    <cellStyle name="Normal 4 2 3 3 4" xfId="936"/>
    <cellStyle name="Normal 4 2 3 3 4 2" xfId="1892"/>
    <cellStyle name="Normal 4 2 3 3 4 2 2" xfId="13877"/>
    <cellStyle name="Normal 4 2 3 3 4 2 2 2" xfId="13878"/>
    <cellStyle name="Normal 4 2 3 3 4 2 2 2 2" xfId="13879"/>
    <cellStyle name="Normal 4 2 3 3 4 2 2 3" xfId="13880"/>
    <cellStyle name="Normal 4 2 3 3 4 2 3" xfId="13881"/>
    <cellStyle name="Normal 4 2 3 3 4 2 3 2" xfId="13882"/>
    <cellStyle name="Normal 4 2 3 3 4 2 4" xfId="13883"/>
    <cellStyle name="Normal 4 2 3 3 4 2 4 2" xfId="13884"/>
    <cellStyle name="Normal 4 2 3 3 4 2 5" xfId="13885"/>
    <cellStyle name="Normal 4 2 3 3 4 2 5 2" xfId="13886"/>
    <cellStyle name="Normal 4 2 3 3 4 2 6" xfId="13887"/>
    <cellStyle name="Normal 4 2 3 3 4 2 6 2" xfId="13888"/>
    <cellStyle name="Normal 4 2 3 3 4 2 7" xfId="13889"/>
    <cellStyle name="Normal 4 2 3 3 4 3" xfId="13890"/>
    <cellStyle name="Normal 4 2 3 3 4 3 2" xfId="13891"/>
    <cellStyle name="Normal 4 2 3 3 4 3 2 2" xfId="13892"/>
    <cellStyle name="Normal 4 2 3 3 4 3 3" xfId="13893"/>
    <cellStyle name="Normal 4 2 3 3 4 4" xfId="13894"/>
    <cellStyle name="Normal 4 2 3 3 4 4 2" xfId="13895"/>
    <cellStyle name="Normal 4 2 3 3 4 5" xfId="13896"/>
    <cellStyle name="Normal 4 2 3 3 4 5 2" xfId="13897"/>
    <cellStyle name="Normal 4 2 3 3 4 6" xfId="13898"/>
    <cellStyle name="Normal 4 2 3 3 4 6 2" xfId="13899"/>
    <cellStyle name="Normal 4 2 3 3 4 7" xfId="13900"/>
    <cellStyle name="Normal 4 2 3 3 4 7 2" xfId="13901"/>
    <cellStyle name="Normal 4 2 3 3 4 8" xfId="13902"/>
    <cellStyle name="Normal 4 2 3 3 5" xfId="1893"/>
    <cellStyle name="Normal 4 2 3 3 5 2" xfId="13903"/>
    <cellStyle name="Normal 4 2 3 3 5 2 2" xfId="13904"/>
    <cellStyle name="Normal 4 2 3 3 5 2 2 2" xfId="13905"/>
    <cellStyle name="Normal 4 2 3 3 5 2 3" xfId="13906"/>
    <cellStyle name="Normal 4 2 3 3 5 3" xfId="13907"/>
    <cellStyle name="Normal 4 2 3 3 5 3 2" xfId="13908"/>
    <cellStyle name="Normal 4 2 3 3 5 4" xfId="13909"/>
    <cellStyle name="Normal 4 2 3 3 5 4 2" xfId="13910"/>
    <cellStyle name="Normal 4 2 3 3 5 5" xfId="13911"/>
    <cellStyle name="Normal 4 2 3 3 5 5 2" xfId="13912"/>
    <cellStyle name="Normal 4 2 3 3 5 6" xfId="13913"/>
    <cellStyle name="Normal 4 2 3 3 5 6 2" xfId="13914"/>
    <cellStyle name="Normal 4 2 3 3 5 7" xfId="13915"/>
    <cellStyle name="Normal 4 2 3 3 6" xfId="1894"/>
    <cellStyle name="Normal 4 2 3 3 6 2" xfId="13916"/>
    <cellStyle name="Normal 4 2 3 3 6 2 2" xfId="13917"/>
    <cellStyle name="Normal 4 2 3 3 6 2 2 2" xfId="13918"/>
    <cellStyle name="Normal 4 2 3 3 6 2 3" xfId="13919"/>
    <cellStyle name="Normal 4 2 3 3 6 3" xfId="13920"/>
    <cellStyle name="Normal 4 2 3 3 6 3 2" xfId="13921"/>
    <cellStyle name="Normal 4 2 3 3 6 4" xfId="13922"/>
    <cellStyle name="Normal 4 2 3 3 6 4 2" xfId="13923"/>
    <cellStyle name="Normal 4 2 3 3 6 5" xfId="13924"/>
    <cellStyle name="Normal 4 2 3 3 6 5 2" xfId="13925"/>
    <cellStyle name="Normal 4 2 3 3 6 6" xfId="13926"/>
    <cellStyle name="Normal 4 2 3 3 6 6 2" xfId="13927"/>
    <cellStyle name="Normal 4 2 3 3 6 7" xfId="13928"/>
    <cellStyle name="Normal 4 2 3 3 7" xfId="1895"/>
    <cellStyle name="Normal 4 2 3 3 7 2" xfId="13929"/>
    <cellStyle name="Normal 4 2 3 3 7 2 2" xfId="13930"/>
    <cellStyle name="Normal 4 2 3 3 7 2 2 2" xfId="13931"/>
    <cellStyle name="Normal 4 2 3 3 7 2 3" xfId="13932"/>
    <cellStyle name="Normal 4 2 3 3 7 3" xfId="13933"/>
    <cellStyle name="Normal 4 2 3 3 7 3 2" xfId="13934"/>
    <cellStyle name="Normal 4 2 3 3 7 4" xfId="13935"/>
    <cellStyle name="Normal 4 2 3 3 7 4 2" xfId="13936"/>
    <cellStyle name="Normal 4 2 3 3 7 5" xfId="13937"/>
    <cellStyle name="Normal 4 2 3 3 7 5 2" xfId="13938"/>
    <cellStyle name="Normal 4 2 3 3 7 6" xfId="13939"/>
    <cellStyle name="Normal 4 2 3 3 7 6 2" xfId="13940"/>
    <cellStyle name="Normal 4 2 3 3 7 7" xfId="13941"/>
    <cellStyle name="Normal 4 2 3 3 8" xfId="13942"/>
    <cellStyle name="Normal 4 2 3 3 8 2" xfId="13943"/>
    <cellStyle name="Normal 4 2 3 3 8 2 2" xfId="13944"/>
    <cellStyle name="Normal 4 2 3 3 8 3" xfId="13945"/>
    <cellStyle name="Normal 4 2 3 3 9" xfId="13946"/>
    <cellStyle name="Normal 4 2 3 3 9 2" xfId="13947"/>
    <cellStyle name="Normal 4 2 4" xfId="937"/>
    <cellStyle name="Normal 4 3" xfId="938"/>
    <cellStyle name="Normal 4 3 10" xfId="13948"/>
    <cellStyle name="Normal 4 3 10 2" xfId="13949"/>
    <cellStyle name="Normal 4 3 11" xfId="13950"/>
    <cellStyle name="Normal 4 3 11 2" xfId="13951"/>
    <cellStyle name="Normal 4 3 12" xfId="13952"/>
    <cellStyle name="Normal 4 3 12 2" xfId="13953"/>
    <cellStyle name="Normal 4 3 13" xfId="13954"/>
    <cellStyle name="Normal 4 3 13 2" xfId="13955"/>
    <cellStyle name="Normal 4 3 14" xfId="13956"/>
    <cellStyle name="Normal 4 3 2" xfId="939"/>
    <cellStyle name="Normal 4 3 2 10" xfId="13957"/>
    <cellStyle name="Normal 4 3 2 10 2" xfId="13958"/>
    <cellStyle name="Normal 4 3 2 11" xfId="13959"/>
    <cellStyle name="Normal 4 3 2 11 2" xfId="13960"/>
    <cellStyle name="Normal 4 3 2 12" xfId="13961"/>
    <cellStyle name="Normal 4 3 2 12 2" xfId="13962"/>
    <cellStyle name="Normal 4 3 2 13" xfId="13963"/>
    <cellStyle name="Normal 4 3 2 2" xfId="940"/>
    <cellStyle name="Normal 4 3 2 2 2" xfId="1896"/>
    <cellStyle name="Normal 4 3 2 2 2 2" xfId="13964"/>
    <cellStyle name="Normal 4 3 2 2 2 2 2" xfId="13965"/>
    <cellStyle name="Normal 4 3 2 2 2 2 2 2" xfId="13966"/>
    <cellStyle name="Normal 4 3 2 2 2 2 3" xfId="13967"/>
    <cellStyle name="Normal 4 3 2 2 2 3" xfId="13968"/>
    <cellStyle name="Normal 4 3 2 2 2 3 2" xfId="13969"/>
    <cellStyle name="Normal 4 3 2 2 2 4" xfId="13970"/>
    <cellStyle name="Normal 4 3 2 2 2 4 2" xfId="13971"/>
    <cellStyle name="Normal 4 3 2 2 2 5" xfId="13972"/>
    <cellStyle name="Normal 4 3 2 2 2 5 2" xfId="13973"/>
    <cellStyle name="Normal 4 3 2 2 2 6" xfId="13974"/>
    <cellStyle name="Normal 4 3 2 2 2 6 2" xfId="13975"/>
    <cellStyle name="Normal 4 3 2 2 2 7" xfId="13976"/>
    <cellStyle name="Normal 4 3 2 2 3" xfId="13977"/>
    <cellStyle name="Normal 4 3 2 2 3 2" xfId="13978"/>
    <cellStyle name="Normal 4 3 2 2 3 2 2" xfId="13979"/>
    <cellStyle name="Normal 4 3 2 2 3 3" xfId="13980"/>
    <cellStyle name="Normal 4 3 2 2 4" xfId="13981"/>
    <cellStyle name="Normal 4 3 2 2 4 2" xfId="13982"/>
    <cellStyle name="Normal 4 3 2 2 5" xfId="13983"/>
    <cellStyle name="Normal 4 3 2 2 5 2" xfId="13984"/>
    <cellStyle name="Normal 4 3 2 2 6" xfId="13985"/>
    <cellStyle name="Normal 4 3 2 2 6 2" xfId="13986"/>
    <cellStyle name="Normal 4 3 2 2 7" xfId="13987"/>
    <cellStyle name="Normal 4 3 2 2 7 2" xfId="13988"/>
    <cellStyle name="Normal 4 3 2 2 8" xfId="13989"/>
    <cellStyle name="Normal 4 3 2 3" xfId="941"/>
    <cellStyle name="Normal 4 3 2 3 2" xfId="1897"/>
    <cellStyle name="Normal 4 3 2 3 2 2" xfId="13990"/>
    <cellStyle name="Normal 4 3 2 3 2 2 2" xfId="13991"/>
    <cellStyle name="Normal 4 3 2 3 2 2 2 2" xfId="13992"/>
    <cellStyle name="Normal 4 3 2 3 2 2 3" xfId="13993"/>
    <cellStyle name="Normal 4 3 2 3 2 3" xfId="13994"/>
    <cellStyle name="Normal 4 3 2 3 2 3 2" xfId="13995"/>
    <cellStyle name="Normal 4 3 2 3 2 4" xfId="13996"/>
    <cellStyle name="Normal 4 3 2 3 2 4 2" xfId="13997"/>
    <cellStyle name="Normal 4 3 2 3 2 5" xfId="13998"/>
    <cellStyle name="Normal 4 3 2 3 2 5 2" xfId="13999"/>
    <cellStyle name="Normal 4 3 2 3 2 6" xfId="14000"/>
    <cellStyle name="Normal 4 3 2 3 2 6 2" xfId="14001"/>
    <cellStyle name="Normal 4 3 2 3 2 7" xfId="14002"/>
    <cellStyle name="Normal 4 3 2 3 3" xfId="14003"/>
    <cellStyle name="Normal 4 3 2 3 3 2" xfId="14004"/>
    <cellStyle name="Normal 4 3 2 3 3 2 2" xfId="14005"/>
    <cellStyle name="Normal 4 3 2 3 3 3" xfId="14006"/>
    <cellStyle name="Normal 4 3 2 3 4" xfId="14007"/>
    <cellStyle name="Normal 4 3 2 3 4 2" xfId="14008"/>
    <cellStyle name="Normal 4 3 2 3 5" xfId="14009"/>
    <cellStyle name="Normal 4 3 2 3 5 2" xfId="14010"/>
    <cellStyle name="Normal 4 3 2 3 6" xfId="14011"/>
    <cellStyle name="Normal 4 3 2 3 6 2" xfId="14012"/>
    <cellStyle name="Normal 4 3 2 3 7" xfId="14013"/>
    <cellStyle name="Normal 4 3 2 3 7 2" xfId="14014"/>
    <cellStyle name="Normal 4 3 2 3 8" xfId="14015"/>
    <cellStyle name="Normal 4 3 2 4" xfId="942"/>
    <cellStyle name="Normal 4 3 2 4 2" xfId="1898"/>
    <cellStyle name="Normal 4 3 2 4 2 2" xfId="14016"/>
    <cellStyle name="Normal 4 3 2 4 2 2 2" xfId="14017"/>
    <cellStyle name="Normal 4 3 2 4 2 2 2 2" xfId="14018"/>
    <cellStyle name="Normal 4 3 2 4 2 2 3" xfId="14019"/>
    <cellStyle name="Normal 4 3 2 4 2 3" xfId="14020"/>
    <cellStyle name="Normal 4 3 2 4 2 3 2" xfId="14021"/>
    <cellStyle name="Normal 4 3 2 4 2 4" xfId="14022"/>
    <cellStyle name="Normal 4 3 2 4 2 4 2" xfId="14023"/>
    <cellStyle name="Normal 4 3 2 4 2 5" xfId="14024"/>
    <cellStyle name="Normal 4 3 2 4 2 5 2" xfId="14025"/>
    <cellStyle name="Normal 4 3 2 4 2 6" xfId="14026"/>
    <cellStyle name="Normal 4 3 2 4 2 6 2" xfId="14027"/>
    <cellStyle name="Normal 4 3 2 4 2 7" xfId="14028"/>
    <cellStyle name="Normal 4 3 2 4 3" xfId="14029"/>
    <cellStyle name="Normal 4 3 2 4 3 2" xfId="14030"/>
    <cellStyle name="Normal 4 3 2 4 3 2 2" xfId="14031"/>
    <cellStyle name="Normal 4 3 2 4 3 3" xfId="14032"/>
    <cellStyle name="Normal 4 3 2 4 4" xfId="14033"/>
    <cellStyle name="Normal 4 3 2 4 4 2" xfId="14034"/>
    <cellStyle name="Normal 4 3 2 4 5" xfId="14035"/>
    <cellStyle name="Normal 4 3 2 4 5 2" xfId="14036"/>
    <cellStyle name="Normal 4 3 2 4 6" xfId="14037"/>
    <cellStyle name="Normal 4 3 2 4 6 2" xfId="14038"/>
    <cellStyle name="Normal 4 3 2 4 7" xfId="14039"/>
    <cellStyle name="Normal 4 3 2 4 7 2" xfId="14040"/>
    <cellStyle name="Normal 4 3 2 4 8" xfId="14041"/>
    <cellStyle name="Normal 4 3 2 5" xfId="1899"/>
    <cellStyle name="Normal 4 3 2 5 2" xfId="14042"/>
    <cellStyle name="Normal 4 3 2 5 2 2" xfId="14043"/>
    <cellStyle name="Normal 4 3 2 5 2 2 2" xfId="14044"/>
    <cellStyle name="Normal 4 3 2 5 2 3" xfId="14045"/>
    <cellStyle name="Normal 4 3 2 5 3" xfId="14046"/>
    <cellStyle name="Normal 4 3 2 5 3 2" xfId="14047"/>
    <cellStyle name="Normal 4 3 2 5 4" xfId="14048"/>
    <cellStyle name="Normal 4 3 2 5 4 2" xfId="14049"/>
    <cellStyle name="Normal 4 3 2 5 5" xfId="14050"/>
    <cellStyle name="Normal 4 3 2 5 5 2" xfId="14051"/>
    <cellStyle name="Normal 4 3 2 5 6" xfId="14052"/>
    <cellStyle name="Normal 4 3 2 5 6 2" xfId="14053"/>
    <cellStyle name="Normal 4 3 2 5 7" xfId="14054"/>
    <cellStyle name="Normal 4 3 2 6" xfId="1900"/>
    <cellStyle name="Normal 4 3 2 6 2" xfId="14055"/>
    <cellStyle name="Normal 4 3 2 6 2 2" xfId="14056"/>
    <cellStyle name="Normal 4 3 2 6 2 2 2" xfId="14057"/>
    <cellStyle name="Normal 4 3 2 6 2 3" xfId="14058"/>
    <cellStyle name="Normal 4 3 2 6 3" xfId="14059"/>
    <cellStyle name="Normal 4 3 2 6 3 2" xfId="14060"/>
    <cellStyle name="Normal 4 3 2 6 4" xfId="14061"/>
    <cellStyle name="Normal 4 3 2 6 4 2" xfId="14062"/>
    <cellStyle name="Normal 4 3 2 6 5" xfId="14063"/>
    <cellStyle name="Normal 4 3 2 6 5 2" xfId="14064"/>
    <cellStyle name="Normal 4 3 2 6 6" xfId="14065"/>
    <cellStyle name="Normal 4 3 2 6 6 2" xfId="14066"/>
    <cellStyle name="Normal 4 3 2 6 7" xfId="14067"/>
    <cellStyle name="Normal 4 3 2 7" xfId="1901"/>
    <cellStyle name="Normal 4 3 2 7 2" xfId="14068"/>
    <cellStyle name="Normal 4 3 2 7 2 2" xfId="14069"/>
    <cellStyle name="Normal 4 3 2 7 2 2 2" xfId="14070"/>
    <cellStyle name="Normal 4 3 2 7 2 3" xfId="14071"/>
    <cellStyle name="Normal 4 3 2 7 3" xfId="14072"/>
    <cellStyle name="Normal 4 3 2 7 3 2" xfId="14073"/>
    <cellStyle name="Normal 4 3 2 7 4" xfId="14074"/>
    <cellStyle name="Normal 4 3 2 7 4 2" xfId="14075"/>
    <cellStyle name="Normal 4 3 2 7 5" xfId="14076"/>
    <cellStyle name="Normal 4 3 2 7 5 2" xfId="14077"/>
    <cellStyle name="Normal 4 3 2 7 6" xfId="14078"/>
    <cellStyle name="Normal 4 3 2 7 6 2" xfId="14079"/>
    <cellStyle name="Normal 4 3 2 7 7" xfId="14080"/>
    <cellStyle name="Normal 4 3 2 8" xfId="14081"/>
    <cellStyle name="Normal 4 3 2 8 2" xfId="14082"/>
    <cellStyle name="Normal 4 3 2 8 2 2" xfId="14083"/>
    <cellStyle name="Normal 4 3 2 8 3" xfId="14084"/>
    <cellStyle name="Normal 4 3 2 9" xfId="14085"/>
    <cellStyle name="Normal 4 3 2 9 2" xfId="14086"/>
    <cellStyle name="Normal 4 3 3" xfId="943"/>
    <cellStyle name="Normal 4 3 3 2" xfId="1902"/>
    <cellStyle name="Normal 4 3 3 2 2" xfId="14087"/>
    <cellStyle name="Normal 4 3 3 2 2 2" xfId="14088"/>
    <cellStyle name="Normal 4 3 3 2 2 2 2" xfId="14089"/>
    <cellStyle name="Normal 4 3 3 2 2 3" xfId="14090"/>
    <cellStyle name="Normal 4 3 3 2 3" xfId="14091"/>
    <cellStyle name="Normal 4 3 3 2 3 2" xfId="14092"/>
    <cellStyle name="Normal 4 3 3 2 4" xfId="14093"/>
    <cellStyle name="Normal 4 3 3 2 4 2" xfId="14094"/>
    <cellStyle name="Normal 4 3 3 2 5" xfId="14095"/>
    <cellStyle name="Normal 4 3 3 2 5 2" xfId="14096"/>
    <cellStyle name="Normal 4 3 3 2 6" xfId="14097"/>
    <cellStyle name="Normal 4 3 3 2 6 2" xfId="14098"/>
    <cellStyle name="Normal 4 3 3 2 7" xfId="14099"/>
    <cellStyle name="Normal 4 3 3 3" xfId="14100"/>
    <cellStyle name="Normal 4 3 3 3 2" xfId="14101"/>
    <cellStyle name="Normal 4 3 3 3 2 2" xfId="14102"/>
    <cellStyle name="Normal 4 3 3 3 3" xfId="14103"/>
    <cellStyle name="Normal 4 3 3 4" xfId="14104"/>
    <cellStyle name="Normal 4 3 3 4 2" xfId="14105"/>
    <cellStyle name="Normal 4 3 3 5" xfId="14106"/>
    <cellStyle name="Normal 4 3 3 5 2" xfId="14107"/>
    <cellStyle name="Normal 4 3 3 6" xfId="14108"/>
    <cellStyle name="Normal 4 3 3 6 2" xfId="14109"/>
    <cellStyle name="Normal 4 3 3 7" xfId="14110"/>
    <cellStyle name="Normal 4 3 3 7 2" xfId="14111"/>
    <cellStyle name="Normal 4 3 3 8" xfId="14112"/>
    <cellStyle name="Normal 4 3 4" xfId="944"/>
    <cellStyle name="Normal 4 3 4 2" xfId="1903"/>
    <cellStyle name="Normal 4 3 4 2 2" xfId="14113"/>
    <cellStyle name="Normal 4 3 4 2 2 2" xfId="14114"/>
    <cellStyle name="Normal 4 3 4 2 2 2 2" xfId="14115"/>
    <cellStyle name="Normal 4 3 4 2 2 3" xfId="14116"/>
    <cellStyle name="Normal 4 3 4 2 3" xfId="14117"/>
    <cellStyle name="Normal 4 3 4 2 3 2" xfId="14118"/>
    <cellStyle name="Normal 4 3 4 2 4" xfId="14119"/>
    <cellStyle name="Normal 4 3 4 2 4 2" xfId="14120"/>
    <cellStyle name="Normal 4 3 4 2 5" xfId="14121"/>
    <cellStyle name="Normal 4 3 4 2 5 2" xfId="14122"/>
    <cellStyle name="Normal 4 3 4 2 6" xfId="14123"/>
    <cellStyle name="Normal 4 3 4 2 6 2" xfId="14124"/>
    <cellStyle name="Normal 4 3 4 2 7" xfId="14125"/>
    <cellStyle name="Normal 4 3 4 3" xfId="14126"/>
    <cellStyle name="Normal 4 3 4 3 2" xfId="14127"/>
    <cellStyle name="Normal 4 3 4 3 2 2" xfId="14128"/>
    <cellStyle name="Normal 4 3 4 3 3" xfId="14129"/>
    <cellStyle name="Normal 4 3 4 4" xfId="14130"/>
    <cellStyle name="Normal 4 3 4 4 2" xfId="14131"/>
    <cellStyle name="Normal 4 3 4 5" xfId="14132"/>
    <cellStyle name="Normal 4 3 4 5 2" xfId="14133"/>
    <cellStyle name="Normal 4 3 4 6" xfId="14134"/>
    <cellStyle name="Normal 4 3 4 6 2" xfId="14135"/>
    <cellStyle name="Normal 4 3 4 7" xfId="14136"/>
    <cellStyle name="Normal 4 3 4 7 2" xfId="14137"/>
    <cellStyle name="Normal 4 3 4 8" xfId="14138"/>
    <cellStyle name="Normal 4 3 5" xfId="945"/>
    <cellStyle name="Normal 4 3 5 2" xfId="1904"/>
    <cellStyle name="Normal 4 3 5 2 2" xfId="14139"/>
    <cellStyle name="Normal 4 3 5 2 2 2" xfId="14140"/>
    <cellStyle name="Normal 4 3 5 2 2 2 2" xfId="14141"/>
    <cellStyle name="Normal 4 3 5 2 2 3" xfId="14142"/>
    <cellStyle name="Normal 4 3 5 2 3" xfId="14143"/>
    <cellStyle name="Normal 4 3 5 2 3 2" xfId="14144"/>
    <cellStyle name="Normal 4 3 5 2 4" xfId="14145"/>
    <cellStyle name="Normal 4 3 5 2 4 2" xfId="14146"/>
    <cellStyle name="Normal 4 3 5 2 5" xfId="14147"/>
    <cellStyle name="Normal 4 3 5 2 5 2" xfId="14148"/>
    <cellStyle name="Normal 4 3 5 2 6" xfId="14149"/>
    <cellStyle name="Normal 4 3 5 2 6 2" xfId="14150"/>
    <cellStyle name="Normal 4 3 5 2 7" xfId="14151"/>
    <cellStyle name="Normal 4 3 5 3" xfId="14152"/>
    <cellStyle name="Normal 4 3 5 3 2" xfId="14153"/>
    <cellStyle name="Normal 4 3 5 3 2 2" xfId="14154"/>
    <cellStyle name="Normal 4 3 5 3 3" xfId="14155"/>
    <cellStyle name="Normal 4 3 5 4" xfId="14156"/>
    <cellStyle name="Normal 4 3 5 4 2" xfId="14157"/>
    <cellStyle name="Normal 4 3 5 5" xfId="14158"/>
    <cellStyle name="Normal 4 3 5 5 2" xfId="14159"/>
    <cellStyle name="Normal 4 3 5 6" xfId="14160"/>
    <cellStyle name="Normal 4 3 5 6 2" xfId="14161"/>
    <cellStyle name="Normal 4 3 5 7" xfId="14162"/>
    <cellStyle name="Normal 4 3 5 7 2" xfId="14163"/>
    <cellStyle name="Normal 4 3 5 8" xfId="14164"/>
    <cellStyle name="Normal 4 3 6" xfId="1905"/>
    <cellStyle name="Normal 4 3 6 2" xfId="14165"/>
    <cellStyle name="Normal 4 3 6 2 2" xfId="14166"/>
    <cellStyle name="Normal 4 3 6 2 2 2" xfId="14167"/>
    <cellStyle name="Normal 4 3 6 2 3" xfId="14168"/>
    <cellStyle name="Normal 4 3 6 3" xfId="14169"/>
    <cellStyle name="Normal 4 3 6 3 2" xfId="14170"/>
    <cellStyle name="Normal 4 3 6 4" xfId="14171"/>
    <cellStyle name="Normal 4 3 6 4 2" xfId="14172"/>
    <cellStyle name="Normal 4 3 6 5" xfId="14173"/>
    <cellStyle name="Normal 4 3 6 5 2" xfId="14174"/>
    <cellStyle name="Normal 4 3 6 6" xfId="14175"/>
    <cellStyle name="Normal 4 3 6 6 2" xfId="14176"/>
    <cellStyle name="Normal 4 3 6 7" xfId="14177"/>
    <cellStyle name="Normal 4 3 7" xfId="1906"/>
    <cellStyle name="Normal 4 3 7 2" xfId="14178"/>
    <cellStyle name="Normal 4 3 7 2 2" xfId="14179"/>
    <cellStyle name="Normal 4 3 7 2 2 2" xfId="14180"/>
    <cellStyle name="Normal 4 3 7 2 3" xfId="14181"/>
    <cellStyle name="Normal 4 3 7 3" xfId="14182"/>
    <cellStyle name="Normal 4 3 7 3 2" xfId="14183"/>
    <cellStyle name="Normal 4 3 7 4" xfId="14184"/>
    <cellStyle name="Normal 4 3 7 4 2" xfId="14185"/>
    <cellStyle name="Normal 4 3 7 5" xfId="14186"/>
    <cellStyle name="Normal 4 3 7 5 2" xfId="14187"/>
    <cellStyle name="Normal 4 3 7 6" xfId="14188"/>
    <cellStyle name="Normal 4 3 7 6 2" xfId="14189"/>
    <cellStyle name="Normal 4 3 7 7" xfId="14190"/>
    <cellStyle name="Normal 4 3 8" xfId="1907"/>
    <cellStyle name="Normal 4 3 8 2" xfId="14191"/>
    <cellStyle name="Normal 4 3 8 2 2" xfId="14192"/>
    <cellStyle name="Normal 4 3 8 2 2 2" xfId="14193"/>
    <cellStyle name="Normal 4 3 8 2 3" xfId="14194"/>
    <cellStyle name="Normal 4 3 8 3" xfId="14195"/>
    <cellStyle name="Normal 4 3 8 3 2" xfId="14196"/>
    <cellStyle name="Normal 4 3 8 4" xfId="14197"/>
    <cellStyle name="Normal 4 3 8 4 2" xfId="14198"/>
    <cellStyle name="Normal 4 3 8 5" xfId="14199"/>
    <cellStyle name="Normal 4 3 8 5 2" xfId="14200"/>
    <cellStyle name="Normal 4 3 8 6" xfId="14201"/>
    <cellStyle name="Normal 4 3 8 6 2" xfId="14202"/>
    <cellStyle name="Normal 4 3 8 7" xfId="14203"/>
    <cellStyle name="Normal 4 3 9" xfId="14204"/>
    <cellStyle name="Normal 4 3 9 2" xfId="14205"/>
    <cellStyle name="Normal 4 3 9 2 2" xfId="14206"/>
    <cellStyle name="Normal 4 3 9 3" xfId="14207"/>
    <cellStyle name="Normal 4 4" xfId="946"/>
    <cellStyle name="Normal 4 5" xfId="947"/>
    <cellStyle name="Normal 4 5 2" xfId="948"/>
    <cellStyle name="Normal 4 5 3" xfId="949"/>
    <cellStyle name="Normal 4 5 4" xfId="1343"/>
    <cellStyle name="Normal 4 5 5" xfId="1344"/>
    <cellStyle name="Normal 4 5 5 2" xfId="14208"/>
    <cellStyle name="Normal 4 5 6" xfId="14209"/>
    <cellStyle name="Normal 4 6" xfId="950"/>
    <cellStyle name="Normal 4 6 2" xfId="951"/>
    <cellStyle name="Normal 4 6 2 10" xfId="14210"/>
    <cellStyle name="Normal 4 6 2 10 2" xfId="14211"/>
    <cellStyle name="Normal 4 6 2 11" xfId="14212"/>
    <cellStyle name="Normal 4 6 2 11 2" xfId="14213"/>
    <cellStyle name="Normal 4 6 2 12" xfId="14214"/>
    <cellStyle name="Normal 4 6 2 12 2" xfId="14215"/>
    <cellStyle name="Normal 4 6 2 13" xfId="14216"/>
    <cellStyle name="Normal 4 6 2 2" xfId="952"/>
    <cellStyle name="Normal 4 6 2 2 2" xfId="1908"/>
    <cellStyle name="Normal 4 6 2 2 2 2" xfId="14217"/>
    <cellStyle name="Normal 4 6 2 2 2 2 2" xfId="14218"/>
    <cellStyle name="Normal 4 6 2 2 2 2 2 2" xfId="14219"/>
    <cellStyle name="Normal 4 6 2 2 2 2 3" xfId="14220"/>
    <cellStyle name="Normal 4 6 2 2 2 3" xfId="14221"/>
    <cellStyle name="Normal 4 6 2 2 2 3 2" xfId="14222"/>
    <cellStyle name="Normal 4 6 2 2 2 4" xfId="14223"/>
    <cellStyle name="Normal 4 6 2 2 2 4 2" xfId="14224"/>
    <cellStyle name="Normal 4 6 2 2 2 5" xfId="14225"/>
    <cellStyle name="Normal 4 6 2 2 2 5 2" xfId="14226"/>
    <cellStyle name="Normal 4 6 2 2 2 6" xfId="14227"/>
    <cellStyle name="Normal 4 6 2 2 2 6 2" xfId="14228"/>
    <cellStyle name="Normal 4 6 2 2 2 7" xfId="14229"/>
    <cellStyle name="Normal 4 6 2 2 3" xfId="14230"/>
    <cellStyle name="Normal 4 6 2 2 3 2" xfId="14231"/>
    <cellStyle name="Normal 4 6 2 2 3 2 2" xfId="14232"/>
    <cellStyle name="Normal 4 6 2 2 3 3" xfId="14233"/>
    <cellStyle name="Normal 4 6 2 2 4" xfId="14234"/>
    <cellStyle name="Normal 4 6 2 2 4 2" xfId="14235"/>
    <cellStyle name="Normal 4 6 2 2 5" xfId="14236"/>
    <cellStyle name="Normal 4 6 2 2 5 2" xfId="14237"/>
    <cellStyle name="Normal 4 6 2 2 6" xfId="14238"/>
    <cellStyle name="Normal 4 6 2 2 6 2" xfId="14239"/>
    <cellStyle name="Normal 4 6 2 2 7" xfId="14240"/>
    <cellStyle name="Normal 4 6 2 2 7 2" xfId="14241"/>
    <cellStyle name="Normal 4 6 2 2 8" xfId="14242"/>
    <cellStyle name="Normal 4 6 2 3" xfId="953"/>
    <cellStyle name="Normal 4 6 2 3 2" xfId="1909"/>
    <cellStyle name="Normal 4 6 2 3 2 2" xfId="14243"/>
    <cellStyle name="Normal 4 6 2 3 2 2 2" xfId="14244"/>
    <cellStyle name="Normal 4 6 2 3 2 2 2 2" xfId="14245"/>
    <cellStyle name="Normal 4 6 2 3 2 2 3" xfId="14246"/>
    <cellStyle name="Normal 4 6 2 3 2 3" xfId="14247"/>
    <cellStyle name="Normal 4 6 2 3 2 3 2" xfId="14248"/>
    <cellStyle name="Normal 4 6 2 3 2 4" xfId="14249"/>
    <cellStyle name="Normal 4 6 2 3 2 4 2" xfId="14250"/>
    <cellStyle name="Normal 4 6 2 3 2 5" xfId="14251"/>
    <cellStyle name="Normal 4 6 2 3 2 5 2" xfId="14252"/>
    <cellStyle name="Normal 4 6 2 3 2 6" xfId="14253"/>
    <cellStyle name="Normal 4 6 2 3 2 6 2" xfId="14254"/>
    <cellStyle name="Normal 4 6 2 3 2 7" xfId="14255"/>
    <cellStyle name="Normal 4 6 2 3 3" xfId="14256"/>
    <cellStyle name="Normal 4 6 2 3 3 2" xfId="14257"/>
    <cellStyle name="Normal 4 6 2 3 3 2 2" xfId="14258"/>
    <cellStyle name="Normal 4 6 2 3 3 3" xfId="14259"/>
    <cellStyle name="Normal 4 6 2 3 4" xfId="14260"/>
    <cellStyle name="Normal 4 6 2 3 4 2" xfId="14261"/>
    <cellStyle name="Normal 4 6 2 3 5" xfId="14262"/>
    <cellStyle name="Normal 4 6 2 3 5 2" xfId="14263"/>
    <cellStyle name="Normal 4 6 2 3 6" xfId="14264"/>
    <cellStyle name="Normal 4 6 2 3 6 2" xfId="14265"/>
    <cellStyle name="Normal 4 6 2 3 7" xfId="14266"/>
    <cellStyle name="Normal 4 6 2 3 7 2" xfId="14267"/>
    <cellStyle name="Normal 4 6 2 3 8" xfId="14268"/>
    <cellStyle name="Normal 4 6 2 4" xfId="954"/>
    <cellStyle name="Normal 4 6 2 4 2" xfId="1910"/>
    <cellStyle name="Normal 4 6 2 4 2 2" xfId="14269"/>
    <cellStyle name="Normal 4 6 2 4 2 2 2" xfId="14270"/>
    <cellStyle name="Normal 4 6 2 4 2 2 2 2" xfId="14271"/>
    <cellStyle name="Normal 4 6 2 4 2 2 3" xfId="14272"/>
    <cellStyle name="Normal 4 6 2 4 2 3" xfId="14273"/>
    <cellStyle name="Normal 4 6 2 4 2 3 2" xfId="14274"/>
    <cellStyle name="Normal 4 6 2 4 2 4" xfId="14275"/>
    <cellStyle name="Normal 4 6 2 4 2 4 2" xfId="14276"/>
    <cellStyle name="Normal 4 6 2 4 2 5" xfId="14277"/>
    <cellStyle name="Normal 4 6 2 4 2 5 2" xfId="14278"/>
    <cellStyle name="Normal 4 6 2 4 2 6" xfId="14279"/>
    <cellStyle name="Normal 4 6 2 4 2 6 2" xfId="14280"/>
    <cellStyle name="Normal 4 6 2 4 2 7" xfId="14281"/>
    <cellStyle name="Normal 4 6 2 4 3" xfId="14282"/>
    <cellStyle name="Normal 4 6 2 4 3 2" xfId="14283"/>
    <cellStyle name="Normal 4 6 2 4 3 2 2" xfId="14284"/>
    <cellStyle name="Normal 4 6 2 4 3 3" xfId="14285"/>
    <cellStyle name="Normal 4 6 2 4 4" xfId="14286"/>
    <cellStyle name="Normal 4 6 2 4 4 2" xfId="14287"/>
    <cellStyle name="Normal 4 6 2 4 5" xfId="14288"/>
    <cellStyle name="Normal 4 6 2 4 5 2" xfId="14289"/>
    <cellStyle name="Normal 4 6 2 4 6" xfId="14290"/>
    <cellStyle name="Normal 4 6 2 4 6 2" xfId="14291"/>
    <cellStyle name="Normal 4 6 2 4 7" xfId="14292"/>
    <cellStyle name="Normal 4 6 2 4 7 2" xfId="14293"/>
    <cellStyle name="Normal 4 6 2 4 8" xfId="14294"/>
    <cellStyle name="Normal 4 6 2 5" xfId="1911"/>
    <cellStyle name="Normal 4 6 2 5 2" xfId="14295"/>
    <cellStyle name="Normal 4 6 2 5 2 2" xfId="14296"/>
    <cellStyle name="Normal 4 6 2 5 2 2 2" xfId="14297"/>
    <cellStyle name="Normal 4 6 2 5 2 3" xfId="14298"/>
    <cellStyle name="Normal 4 6 2 5 3" xfId="14299"/>
    <cellStyle name="Normal 4 6 2 5 3 2" xfId="14300"/>
    <cellStyle name="Normal 4 6 2 5 4" xfId="14301"/>
    <cellStyle name="Normal 4 6 2 5 4 2" xfId="14302"/>
    <cellStyle name="Normal 4 6 2 5 5" xfId="14303"/>
    <cellStyle name="Normal 4 6 2 5 5 2" xfId="14304"/>
    <cellStyle name="Normal 4 6 2 5 6" xfId="14305"/>
    <cellStyle name="Normal 4 6 2 5 6 2" xfId="14306"/>
    <cellStyle name="Normal 4 6 2 5 7" xfId="14307"/>
    <cellStyle name="Normal 4 6 2 6" xfId="1912"/>
    <cellStyle name="Normal 4 6 2 6 2" xfId="14308"/>
    <cellStyle name="Normal 4 6 2 6 2 2" xfId="14309"/>
    <cellStyle name="Normal 4 6 2 6 2 2 2" xfId="14310"/>
    <cellStyle name="Normal 4 6 2 6 2 3" xfId="14311"/>
    <cellStyle name="Normal 4 6 2 6 3" xfId="14312"/>
    <cellStyle name="Normal 4 6 2 6 3 2" xfId="14313"/>
    <cellStyle name="Normal 4 6 2 6 4" xfId="14314"/>
    <cellStyle name="Normal 4 6 2 6 4 2" xfId="14315"/>
    <cellStyle name="Normal 4 6 2 6 5" xfId="14316"/>
    <cellStyle name="Normal 4 6 2 6 5 2" xfId="14317"/>
    <cellStyle name="Normal 4 6 2 6 6" xfId="14318"/>
    <cellStyle name="Normal 4 6 2 6 6 2" xfId="14319"/>
    <cellStyle name="Normal 4 6 2 6 7" xfId="14320"/>
    <cellStyle name="Normal 4 6 2 7" xfId="1913"/>
    <cellStyle name="Normal 4 6 2 7 2" xfId="14321"/>
    <cellStyle name="Normal 4 6 2 7 2 2" xfId="14322"/>
    <cellStyle name="Normal 4 6 2 7 2 2 2" xfId="14323"/>
    <cellStyle name="Normal 4 6 2 7 2 3" xfId="14324"/>
    <cellStyle name="Normal 4 6 2 7 3" xfId="14325"/>
    <cellStyle name="Normal 4 6 2 7 3 2" xfId="14326"/>
    <cellStyle name="Normal 4 6 2 7 4" xfId="14327"/>
    <cellStyle name="Normal 4 6 2 7 4 2" xfId="14328"/>
    <cellStyle name="Normal 4 6 2 7 5" xfId="14329"/>
    <cellStyle name="Normal 4 6 2 7 5 2" xfId="14330"/>
    <cellStyle name="Normal 4 6 2 7 6" xfId="14331"/>
    <cellStyle name="Normal 4 6 2 7 6 2" xfId="14332"/>
    <cellStyle name="Normal 4 6 2 7 7" xfId="14333"/>
    <cellStyle name="Normal 4 6 2 8" xfId="14334"/>
    <cellStyle name="Normal 4 6 2 8 2" xfId="14335"/>
    <cellStyle name="Normal 4 6 2 8 2 2" xfId="14336"/>
    <cellStyle name="Normal 4 6 2 8 3" xfId="14337"/>
    <cellStyle name="Normal 4 6 2 9" xfId="14338"/>
    <cellStyle name="Normal 4 6 2 9 2" xfId="14339"/>
    <cellStyle name="Normal 4 6 3" xfId="955"/>
    <cellStyle name="Normal 4 7" xfId="956"/>
    <cellStyle name="Normal 4 7 10" xfId="14340"/>
    <cellStyle name="Normal 4 7 10 2" xfId="14341"/>
    <cellStyle name="Normal 4 7 11" xfId="14342"/>
    <cellStyle name="Normal 4 7 11 2" xfId="14343"/>
    <cellStyle name="Normal 4 7 12" xfId="14344"/>
    <cellStyle name="Normal 4 7 12 2" xfId="14345"/>
    <cellStyle name="Normal 4 7 13" xfId="14346"/>
    <cellStyle name="Normal 4 7 2" xfId="957"/>
    <cellStyle name="Normal 4 7 2 2" xfId="1914"/>
    <cellStyle name="Normal 4 7 2 2 2" xfId="14347"/>
    <cellStyle name="Normal 4 7 2 2 2 2" xfId="14348"/>
    <cellStyle name="Normal 4 7 2 2 2 2 2" xfId="14349"/>
    <cellStyle name="Normal 4 7 2 2 2 3" xfId="14350"/>
    <cellStyle name="Normal 4 7 2 2 3" xfId="14351"/>
    <cellStyle name="Normal 4 7 2 2 3 2" xfId="14352"/>
    <cellStyle name="Normal 4 7 2 2 4" xfId="14353"/>
    <cellStyle name="Normal 4 7 2 2 4 2" xfId="14354"/>
    <cellStyle name="Normal 4 7 2 2 5" xfId="14355"/>
    <cellStyle name="Normal 4 7 2 2 5 2" xfId="14356"/>
    <cellStyle name="Normal 4 7 2 2 6" xfId="14357"/>
    <cellStyle name="Normal 4 7 2 2 6 2" xfId="14358"/>
    <cellStyle name="Normal 4 7 2 2 7" xfId="14359"/>
    <cellStyle name="Normal 4 7 2 3" xfId="14360"/>
    <cellStyle name="Normal 4 7 2 3 2" xfId="14361"/>
    <cellStyle name="Normal 4 7 2 3 2 2" xfId="14362"/>
    <cellStyle name="Normal 4 7 2 3 3" xfId="14363"/>
    <cellStyle name="Normal 4 7 2 4" xfId="14364"/>
    <cellStyle name="Normal 4 7 2 4 2" xfId="14365"/>
    <cellStyle name="Normal 4 7 2 5" xfId="14366"/>
    <cellStyle name="Normal 4 7 2 5 2" xfId="14367"/>
    <cellStyle name="Normal 4 7 2 6" xfId="14368"/>
    <cellStyle name="Normal 4 7 2 6 2" xfId="14369"/>
    <cellStyle name="Normal 4 7 2 7" xfId="14370"/>
    <cellStyle name="Normal 4 7 2 7 2" xfId="14371"/>
    <cellStyle name="Normal 4 7 2 8" xfId="14372"/>
    <cellStyle name="Normal 4 7 3" xfId="958"/>
    <cellStyle name="Normal 4 7 3 2" xfId="1915"/>
    <cellStyle name="Normal 4 7 3 2 2" xfId="14373"/>
    <cellStyle name="Normal 4 7 3 2 2 2" xfId="14374"/>
    <cellStyle name="Normal 4 7 3 2 2 2 2" xfId="14375"/>
    <cellStyle name="Normal 4 7 3 2 2 3" xfId="14376"/>
    <cellStyle name="Normal 4 7 3 2 3" xfId="14377"/>
    <cellStyle name="Normal 4 7 3 2 3 2" xfId="14378"/>
    <cellStyle name="Normal 4 7 3 2 4" xfId="14379"/>
    <cellStyle name="Normal 4 7 3 2 4 2" xfId="14380"/>
    <cellStyle name="Normal 4 7 3 2 5" xfId="14381"/>
    <cellStyle name="Normal 4 7 3 2 5 2" xfId="14382"/>
    <cellStyle name="Normal 4 7 3 2 6" xfId="14383"/>
    <cellStyle name="Normal 4 7 3 2 6 2" xfId="14384"/>
    <cellStyle name="Normal 4 7 3 2 7" xfId="14385"/>
    <cellStyle name="Normal 4 7 3 3" xfId="14386"/>
    <cellStyle name="Normal 4 7 3 3 2" xfId="14387"/>
    <cellStyle name="Normal 4 7 3 3 2 2" xfId="14388"/>
    <cellStyle name="Normal 4 7 3 3 3" xfId="14389"/>
    <cellStyle name="Normal 4 7 3 4" xfId="14390"/>
    <cellStyle name="Normal 4 7 3 4 2" xfId="14391"/>
    <cellStyle name="Normal 4 7 3 5" xfId="14392"/>
    <cellStyle name="Normal 4 7 3 5 2" xfId="14393"/>
    <cellStyle name="Normal 4 7 3 6" xfId="14394"/>
    <cellStyle name="Normal 4 7 3 6 2" xfId="14395"/>
    <cellStyle name="Normal 4 7 3 7" xfId="14396"/>
    <cellStyle name="Normal 4 7 3 7 2" xfId="14397"/>
    <cellStyle name="Normal 4 7 3 8" xfId="14398"/>
    <cellStyle name="Normal 4 7 4" xfId="959"/>
    <cellStyle name="Normal 4 7 4 2" xfId="1916"/>
    <cellStyle name="Normal 4 7 4 2 2" xfId="14399"/>
    <cellStyle name="Normal 4 7 4 2 2 2" xfId="14400"/>
    <cellStyle name="Normal 4 7 4 2 2 2 2" xfId="14401"/>
    <cellStyle name="Normal 4 7 4 2 2 3" xfId="14402"/>
    <cellStyle name="Normal 4 7 4 2 3" xfId="14403"/>
    <cellStyle name="Normal 4 7 4 2 3 2" xfId="14404"/>
    <cellStyle name="Normal 4 7 4 2 4" xfId="14405"/>
    <cellStyle name="Normal 4 7 4 2 4 2" xfId="14406"/>
    <cellStyle name="Normal 4 7 4 2 5" xfId="14407"/>
    <cellStyle name="Normal 4 7 4 2 5 2" xfId="14408"/>
    <cellStyle name="Normal 4 7 4 2 6" xfId="14409"/>
    <cellStyle name="Normal 4 7 4 2 6 2" xfId="14410"/>
    <cellStyle name="Normal 4 7 4 2 7" xfId="14411"/>
    <cellStyle name="Normal 4 7 4 3" xfId="14412"/>
    <cellStyle name="Normal 4 7 4 3 2" xfId="14413"/>
    <cellStyle name="Normal 4 7 4 3 2 2" xfId="14414"/>
    <cellStyle name="Normal 4 7 4 3 3" xfId="14415"/>
    <cellStyle name="Normal 4 7 4 4" xfId="14416"/>
    <cellStyle name="Normal 4 7 4 4 2" xfId="14417"/>
    <cellStyle name="Normal 4 7 4 5" xfId="14418"/>
    <cellStyle name="Normal 4 7 4 5 2" xfId="14419"/>
    <cellStyle name="Normal 4 7 4 6" xfId="14420"/>
    <cellStyle name="Normal 4 7 4 6 2" xfId="14421"/>
    <cellStyle name="Normal 4 7 4 7" xfId="14422"/>
    <cellStyle name="Normal 4 7 4 7 2" xfId="14423"/>
    <cellStyle name="Normal 4 7 4 8" xfId="14424"/>
    <cellStyle name="Normal 4 7 5" xfId="1917"/>
    <cellStyle name="Normal 4 7 5 2" xfId="14425"/>
    <cellStyle name="Normal 4 7 5 2 2" xfId="14426"/>
    <cellStyle name="Normal 4 7 5 2 2 2" xfId="14427"/>
    <cellStyle name="Normal 4 7 5 2 3" xfId="14428"/>
    <cellStyle name="Normal 4 7 5 3" xfId="14429"/>
    <cellStyle name="Normal 4 7 5 3 2" xfId="14430"/>
    <cellStyle name="Normal 4 7 5 4" xfId="14431"/>
    <cellStyle name="Normal 4 7 5 4 2" xfId="14432"/>
    <cellStyle name="Normal 4 7 5 5" xfId="14433"/>
    <cellStyle name="Normal 4 7 5 5 2" xfId="14434"/>
    <cellStyle name="Normal 4 7 5 6" xfId="14435"/>
    <cellStyle name="Normal 4 7 5 6 2" xfId="14436"/>
    <cellStyle name="Normal 4 7 5 7" xfId="14437"/>
    <cellStyle name="Normal 4 7 6" xfId="1918"/>
    <cellStyle name="Normal 4 7 6 2" xfId="14438"/>
    <cellStyle name="Normal 4 7 6 2 2" xfId="14439"/>
    <cellStyle name="Normal 4 7 6 2 2 2" xfId="14440"/>
    <cellStyle name="Normal 4 7 6 2 3" xfId="14441"/>
    <cellStyle name="Normal 4 7 6 3" xfId="14442"/>
    <cellStyle name="Normal 4 7 6 3 2" xfId="14443"/>
    <cellStyle name="Normal 4 7 6 4" xfId="14444"/>
    <cellStyle name="Normal 4 7 6 4 2" xfId="14445"/>
    <cellStyle name="Normal 4 7 6 5" xfId="14446"/>
    <cellStyle name="Normal 4 7 6 5 2" xfId="14447"/>
    <cellStyle name="Normal 4 7 6 6" xfId="14448"/>
    <cellStyle name="Normal 4 7 6 6 2" xfId="14449"/>
    <cellStyle name="Normal 4 7 6 7" xfId="14450"/>
    <cellStyle name="Normal 4 7 7" xfId="1919"/>
    <cellStyle name="Normal 4 7 7 2" xfId="14451"/>
    <cellStyle name="Normal 4 7 7 2 2" xfId="14452"/>
    <cellStyle name="Normal 4 7 7 2 2 2" xfId="14453"/>
    <cellStyle name="Normal 4 7 7 2 3" xfId="14454"/>
    <cellStyle name="Normal 4 7 7 3" xfId="14455"/>
    <cellStyle name="Normal 4 7 7 3 2" xfId="14456"/>
    <cellStyle name="Normal 4 7 7 4" xfId="14457"/>
    <cellStyle name="Normal 4 7 7 4 2" xfId="14458"/>
    <cellStyle name="Normal 4 7 7 5" xfId="14459"/>
    <cellStyle name="Normal 4 7 7 5 2" xfId="14460"/>
    <cellStyle name="Normal 4 7 7 6" xfId="14461"/>
    <cellStyle name="Normal 4 7 7 6 2" xfId="14462"/>
    <cellStyle name="Normal 4 7 7 7" xfId="14463"/>
    <cellStyle name="Normal 4 7 8" xfId="14464"/>
    <cellStyle name="Normal 4 7 8 2" xfId="14465"/>
    <cellStyle name="Normal 4 7 8 2 2" xfId="14466"/>
    <cellStyle name="Normal 4 7 8 3" xfId="14467"/>
    <cellStyle name="Normal 4 7 9" xfId="14468"/>
    <cellStyle name="Normal 4 7 9 2" xfId="14469"/>
    <cellStyle name="Normal 4 8" xfId="960"/>
    <cellStyle name="Normal 4 8 10" xfId="14470"/>
    <cellStyle name="Normal 4 8 10 2" xfId="14471"/>
    <cellStyle name="Normal 4 8 11" xfId="14472"/>
    <cellStyle name="Normal 4 8 11 2" xfId="14473"/>
    <cellStyle name="Normal 4 8 12" xfId="14474"/>
    <cellStyle name="Normal 4 8 12 2" xfId="14475"/>
    <cellStyle name="Normal 4 8 13" xfId="14476"/>
    <cellStyle name="Normal 4 8 2" xfId="961"/>
    <cellStyle name="Normal 4 8 2 2" xfId="1920"/>
    <cellStyle name="Normal 4 8 2 2 2" xfId="14477"/>
    <cellStyle name="Normal 4 8 2 2 2 2" xfId="14478"/>
    <cellStyle name="Normal 4 8 2 2 2 2 2" xfId="14479"/>
    <cellStyle name="Normal 4 8 2 2 2 3" xfId="14480"/>
    <cellStyle name="Normal 4 8 2 2 3" xfId="14481"/>
    <cellStyle name="Normal 4 8 2 2 3 2" xfId="14482"/>
    <cellStyle name="Normal 4 8 2 2 4" xfId="14483"/>
    <cellStyle name="Normal 4 8 2 2 4 2" xfId="14484"/>
    <cellStyle name="Normal 4 8 2 2 5" xfId="14485"/>
    <cellStyle name="Normal 4 8 2 2 5 2" xfId="14486"/>
    <cellStyle name="Normal 4 8 2 2 6" xfId="14487"/>
    <cellStyle name="Normal 4 8 2 2 6 2" xfId="14488"/>
    <cellStyle name="Normal 4 8 2 2 7" xfId="14489"/>
    <cellStyle name="Normal 4 8 2 3" xfId="14490"/>
    <cellStyle name="Normal 4 8 2 3 2" xfId="14491"/>
    <cellStyle name="Normal 4 8 2 3 2 2" xfId="14492"/>
    <cellStyle name="Normal 4 8 2 3 3" xfId="14493"/>
    <cellStyle name="Normal 4 8 2 4" xfId="14494"/>
    <cellStyle name="Normal 4 8 2 4 2" xfId="14495"/>
    <cellStyle name="Normal 4 8 2 5" xfId="14496"/>
    <cellStyle name="Normal 4 8 2 5 2" xfId="14497"/>
    <cellStyle name="Normal 4 8 2 6" xfId="14498"/>
    <cellStyle name="Normal 4 8 2 6 2" xfId="14499"/>
    <cellStyle name="Normal 4 8 2 7" xfId="14500"/>
    <cellStyle name="Normal 4 8 2 7 2" xfId="14501"/>
    <cellStyle name="Normal 4 8 2 8" xfId="14502"/>
    <cellStyle name="Normal 4 8 3" xfId="962"/>
    <cellStyle name="Normal 4 8 3 2" xfId="1921"/>
    <cellStyle name="Normal 4 8 3 2 2" xfId="14503"/>
    <cellStyle name="Normal 4 8 3 2 2 2" xfId="14504"/>
    <cellStyle name="Normal 4 8 3 2 2 2 2" xfId="14505"/>
    <cellStyle name="Normal 4 8 3 2 2 3" xfId="14506"/>
    <cellStyle name="Normal 4 8 3 2 3" xfId="14507"/>
    <cellStyle name="Normal 4 8 3 2 3 2" xfId="14508"/>
    <cellStyle name="Normal 4 8 3 2 4" xfId="14509"/>
    <cellStyle name="Normal 4 8 3 2 4 2" xfId="14510"/>
    <cellStyle name="Normal 4 8 3 2 5" xfId="14511"/>
    <cellStyle name="Normal 4 8 3 2 5 2" xfId="14512"/>
    <cellStyle name="Normal 4 8 3 2 6" xfId="14513"/>
    <cellStyle name="Normal 4 8 3 2 6 2" xfId="14514"/>
    <cellStyle name="Normal 4 8 3 2 7" xfId="14515"/>
    <cellStyle name="Normal 4 8 3 3" xfId="14516"/>
    <cellStyle name="Normal 4 8 3 3 2" xfId="14517"/>
    <cellStyle name="Normal 4 8 3 3 2 2" xfId="14518"/>
    <cellStyle name="Normal 4 8 3 3 3" xfId="14519"/>
    <cellStyle name="Normal 4 8 3 4" xfId="14520"/>
    <cellStyle name="Normal 4 8 3 4 2" xfId="14521"/>
    <cellStyle name="Normal 4 8 3 5" xfId="14522"/>
    <cellStyle name="Normal 4 8 3 5 2" xfId="14523"/>
    <cellStyle name="Normal 4 8 3 6" xfId="14524"/>
    <cellStyle name="Normal 4 8 3 6 2" xfId="14525"/>
    <cellStyle name="Normal 4 8 3 7" xfId="14526"/>
    <cellStyle name="Normal 4 8 3 7 2" xfId="14527"/>
    <cellStyle name="Normal 4 8 3 8" xfId="14528"/>
    <cellStyle name="Normal 4 8 4" xfId="963"/>
    <cellStyle name="Normal 4 8 4 2" xfId="1922"/>
    <cellStyle name="Normal 4 8 4 2 2" xfId="14529"/>
    <cellStyle name="Normal 4 8 4 2 2 2" xfId="14530"/>
    <cellStyle name="Normal 4 8 4 2 2 2 2" xfId="14531"/>
    <cellStyle name="Normal 4 8 4 2 2 3" xfId="14532"/>
    <cellStyle name="Normal 4 8 4 2 3" xfId="14533"/>
    <cellStyle name="Normal 4 8 4 2 3 2" xfId="14534"/>
    <cellStyle name="Normal 4 8 4 2 4" xfId="14535"/>
    <cellStyle name="Normal 4 8 4 2 4 2" xfId="14536"/>
    <cellStyle name="Normal 4 8 4 2 5" xfId="14537"/>
    <cellStyle name="Normal 4 8 4 2 5 2" xfId="14538"/>
    <cellStyle name="Normal 4 8 4 2 6" xfId="14539"/>
    <cellStyle name="Normal 4 8 4 2 6 2" xfId="14540"/>
    <cellStyle name="Normal 4 8 4 2 7" xfId="14541"/>
    <cellStyle name="Normal 4 8 4 3" xfId="14542"/>
    <cellStyle name="Normal 4 8 4 3 2" xfId="14543"/>
    <cellStyle name="Normal 4 8 4 3 2 2" xfId="14544"/>
    <cellStyle name="Normal 4 8 4 3 3" xfId="14545"/>
    <cellStyle name="Normal 4 8 4 4" xfId="14546"/>
    <cellStyle name="Normal 4 8 4 4 2" xfId="14547"/>
    <cellStyle name="Normal 4 8 4 5" xfId="14548"/>
    <cellStyle name="Normal 4 8 4 5 2" xfId="14549"/>
    <cellStyle name="Normal 4 8 4 6" xfId="14550"/>
    <cellStyle name="Normal 4 8 4 6 2" xfId="14551"/>
    <cellStyle name="Normal 4 8 4 7" xfId="14552"/>
    <cellStyle name="Normal 4 8 4 7 2" xfId="14553"/>
    <cellStyle name="Normal 4 8 4 8" xfId="14554"/>
    <cellStyle name="Normal 4 8 5" xfId="1923"/>
    <cellStyle name="Normal 4 8 5 2" xfId="14555"/>
    <cellStyle name="Normal 4 8 5 2 2" xfId="14556"/>
    <cellStyle name="Normal 4 8 5 2 2 2" xfId="14557"/>
    <cellStyle name="Normal 4 8 5 2 3" xfId="14558"/>
    <cellStyle name="Normal 4 8 5 3" xfId="14559"/>
    <cellStyle name="Normal 4 8 5 3 2" xfId="14560"/>
    <cellStyle name="Normal 4 8 5 4" xfId="14561"/>
    <cellStyle name="Normal 4 8 5 4 2" xfId="14562"/>
    <cellStyle name="Normal 4 8 5 5" xfId="14563"/>
    <cellStyle name="Normal 4 8 5 5 2" xfId="14564"/>
    <cellStyle name="Normal 4 8 5 6" xfId="14565"/>
    <cellStyle name="Normal 4 8 5 6 2" xfId="14566"/>
    <cellStyle name="Normal 4 8 5 7" xfId="14567"/>
    <cellStyle name="Normal 4 8 6" xfId="1924"/>
    <cellStyle name="Normal 4 8 6 2" xfId="14568"/>
    <cellStyle name="Normal 4 8 6 2 2" xfId="14569"/>
    <cellStyle name="Normal 4 8 6 2 2 2" xfId="14570"/>
    <cellStyle name="Normal 4 8 6 2 3" xfId="14571"/>
    <cellStyle name="Normal 4 8 6 3" xfId="14572"/>
    <cellStyle name="Normal 4 8 6 3 2" xfId="14573"/>
    <cellStyle name="Normal 4 8 6 4" xfId="14574"/>
    <cellStyle name="Normal 4 8 6 4 2" xfId="14575"/>
    <cellStyle name="Normal 4 8 6 5" xfId="14576"/>
    <cellStyle name="Normal 4 8 6 5 2" xfId="14577"/>
    <cellStyle name="Normal 4 8 6 6" xfId="14578"/>
    <cellStyle name="Normal 4 8 6 6 2" xfId="14579"/>
    <cellStyle name="Normal 4 8 6 7" xfId="14580"/>
    <cellStyle name="Normal 4 8 7" xfId="1925"/>
    <cellStyle name="Normal 4 8 7 2" xfId="14581"/>
    <cellStyle name="Normal 4 8 7 2 2" xfId="14582"/>
    <cellStyle name="Normal 4 8 7 2 2 2" xfId="14583"/>
    <cellStyle name="Normal 4 8 7 2 3" xfId="14584"/>
    <cellStyle name="Normal 4 8 7 3" xfId="14585"/>
    <cellStyle name="Normal 4 8 7 3 2" xfId="14586"/>
    <cellStyle name="Normal 4 8 7 4" xfId="14587"/>
    <cellStyle name="Normal 4 8 7 4 2" xfId="14588"/>
    <cellStyle name="Normal 4 8 7 5" xfId="14589"/>
    <cellStyle name="Normal 4 8 7 5 2" xfId="14590"/>
    <cellStyle name="Normal 4 8 7 6" xfId="14591"/>
    <cellStyle name="Normal 4 8 7 6 2" xfId="14592"/>
    <cellStyle name="Normal 4 8 7 7" xfId="14593"/>
    <cellStyle name="Normal 4 8 8" xfId="14594"/>
    <cellStyle name="Normal 4 8 8 2" xfId="14595"/>
    <cellStyle name="Normal 4 8 8 2 2" xfId="14596"/>
    <cellStyle name="Normal 4 8 8 3" xfId="14597"/>
    <cellStyle name="Normal 4 8 9" xfId="14598"/>
    <cellStyle name="Normal 4 8 9 2" xfId="14599"/>
    <cellStyle name="Normal 4 9" xfId="964"/>
    <cellStyle name="Normal 4 9 10" xfId="14600"/>
    <cellStyle name="Normal 4 9 10 2" xfId="14601"/>
    <cellStyle name="Normal 4 9 11" xfId="14602"/>
    <cellStyle name="Normal 4 9 11 2" xfId="14603"/>
    <cellStyle name="Normal 4 9 12" xfId="14604"/>
    <cellStyle name="Normal 4 9 12 2" xfId="14605"/>
    <cellStyle name="Normal 4 9 13" xfId="14606"/>
    <cellStyle name="Normal 4 9 2" xfId="965"/>
    <cellStyle name="Normal 4 9 2 2" xfId="1926"/>
    <cellStyle name="Normal 4 9 2 2 2" xfId="14607"/>
    <cellStyle name="Normal 4 9 2 2 2 2" xfId="14608"/>
    <cellStyle name="Normal 4 9 2 2 2 2 2" xfId="14609"/>
    <cellStyle name="Normal 4 9 2 2 2 3" xfId="14610"/>
    <cellStyle name="Normal 4 9 2 2 3" xfId="14611"/>
    <cellStyle name="Normal 4 9 2 2 3 2" xfId="14612"/>
    <cellStyle name="Normal 4 9 2 2 4" xfId="14613"/>
    <cellStyle name="Normal 4 9 2 2 4 2" xfId="14614"/>
    <cellStyle name="Normal 4 9 2 2 5" xfId="14615"/>
    <cellStyle name="Normal 4 9 2 2 5 2" xfId="14616"/>
    <cellStyle name="Normal 4 9 2 2 6" xfId="14617"/>
    <cellStyle name="Normal 4 9 2 2 6 2" xfId="14618"/>
    <cellStyle name="Normal 4 9 2 2 7" xfId="14619"/>
    <cellStyle name="Normal 4 9 2 3" xfId="14620"/>
    <cellStyle name="Normal 4 9 2 3 2" xfId="14621"/>
    <cellStyle name="Normal 4 9 2 3 2 2" xfId="14622"/>
    <cellStyle name="Normal 4 9 2 3 3" xfId="14623"/>
    <cellStyle name="Normal 4 9 2 4" xfId="14624"/>
    <cellStyle name="Normal 4 9 2 4 2" xfId="14625"/>
    <cellStyle name="Normal 4 9 2 5" xfId="14626"/>
    <cellStyle name="Normal 4 9 2 5 2" xfId="14627"/>
    <cellStyle name="Normal 4 9 2 6" xfId="14628"/>
    <cellStyle name="Normal 4 9 2 6 2" xfId="14629"/>
    <cellStyle name="Normal 4 9 2 7" xfId="14630"/>
    <cellStyle name="Normal 4 9 2 7 2" xfId="14631"/>
    <cellStyle name="Normal 4 9 2 8" xfId="14632"/>
    <cellStyle name="Normal 4 9 3" xfId="966"/>
    <cellStyle name="Normal 4 9 3 2" xfId="1927"/>
    <cellStyle name="Normal 4 9 3 2 2" xfId="14633"/>
    <cellStyle name="Normal 4 9 3 2 2 2" xfId="14634"/>
    <cellStyle name="Normal 4 9 3 2 2 2 2" xfId="14635"/>
    <cellStyle name="Normal 4 9 3 2 2 3" xfId="14636"/>
    <cellStyle name="Normal 4 9 3 2 3" xfId="14637"/>
    <cellStyle name="Normal 4 9 3 2 3 2" xfId="14638"/>
    <cellStyle name="Normal 4 9 3 2 4" xfId="14639"/>
    <cellStyle name="Normal 4 9 3 2 4 2" xfId="14640"/>
    <cellStyle name="Normal 4 9 3 2 5" xfId="14641"/>
    <cellStyle name="Normal 4 9 3 2 5 2" xfId="14642"/>
    <cellStyle name="Normal 4 9 3 2 6" xfId="14643"/>
    <cellStyle name="Normal 4 9 3 2 6 2" xfId="14644"/>
    <cellStyle name="Normal 4 9 3 2 7" xfId="14645"/>
    <cellStyle name="Normal 4 9 3 3" xfId="14646"/>
    <cellStyle name="Normal 4 9 3 3 2" xfId="14647"/>
    <cellStyle name="Normal 4 9 3 3 2 2" xfId="14648"/>
    <cellStyle name="Normal 4 9 3 3 3" xfId="14649"/>
    <cellStyle name="Normal 4 9 3 4" xfId="14650"/>
    <cellStyle name="Normal 4 9 3 4 2" xfId="14651"/>
    <cellStyle name="Normal 4 9 3 5" xfId="14652"/>
    <cellStyle name="Normal 4 9 3 5 2" xfId="14653"/>
    <cellStyle name="Normal 4 9 3 6" xfId="14654"/>
    <cellStyle name="Normal 4 9 3 6 2" xfId="14655"/>
    <cellStyle name="Normal 4 9 3 7" xfId="14656"/>
    <cellStyle name="Normal 4 9 3 7 2" xfId="14657"/>
    <cellStyle name="Normal 4 9 3 8" xfId="14658"/>
    <cellStyle name="Normal 4 9 4" xfId="967"/>
    <cellStyle name="Normal 4 9 4 2" xfId="1928"/>
    <cellStyle name="Normal 4 9 4 2 2" xfId="14659"/>
    <cellStyle name="Normal 4 9 4 2 2 2" xfId="14660"/>
    <cellStyle name="Normal 4 9 4 2 2 2 2" xfId="14661"/>
    <cellStyle name="Normal 4 9 4 2 2 3" xfId="14662"/>
    <cellStyle name="Normal 4 9 4 2 3" xfId="14663"/>
    <cellStyle name="Normal 4 9 4 2 3 2" xfId="14664"/>
    <cellStyle name="Normal 4 9 4 2 4" xfId="14665"/>
    <cellStyle name="Normal 4 9 4 2 4 2" xfId="14666"/>
    <cellStyle name="Normal 4 9 4 2 5" xfId="14667"/>
    <cellStyle name="Normal 4 9 4 2 5 2" xfId="14668"/>
    <cellStyle name="Normal 4 9 4 2 6" xfId="14669"/>
    <cellStyle name="Normal 4 9 4 2 6 2" xfId="14670"/>
    <cellStyle name="Normal 4 9 4 2 7" xfId="14671"/>
    <cellStyle name="Normal 4 9 4 3" xfId="14672"/>
    <cellStyle name="Normal 4 9 4 3 2" xfId="14673"/>
    <cellStyle name="Normal 4 9 4 3 2 2" xfId="14674"/>
    <cellStyle name="Normal 4 9 4 3 3" xfId="14675"/>
    <cellStyle name="Normal 4 9 4 4" xfId="14676"/>
    <cellStyle name="Normal 4 9 4 4 2" xfId="14677"/>
    <cellStyle name="Normal 4 9 4 5" xfId="14678"/>
    <cellStyle name="Normal 4 9 4 5 2" xfId="14679"/>
    <cellStyle name="Normal 4 9 4 6" xfId="14680"/>
    <cellStyle name="Normal 4 9 4 6 2" xfId="14681"/>
    <cellStyle name="Normal 4 9 4 7" xfId="14682"/>
    <cellStyle name="Normal 4 9 4 7 2" xfId="14683"/>
    <cellStyle name="Normal 4 9 4 8" xfId="14684"/>
    <cellStyle name="Normal 4 9 5" xfId="1929"/>
    <cellStyle name="Normal 4 9 5 2" xfId="14685"/>
    <cellStyle name="Normal 4 9 5 2 2" xfId="14686"/>
    <cellStyle name="Normal 4 9 5 2 2 2" xfId="14687"/>
    <cellStyle name="Normal 4 9 5 2 3" xfId="14688"/>
    <cellStyle name="Normal 4 9 5 3" xfId="14689"/>
    <cellStyle name="Normal 4 9 5 3 2" xfId="14690"/>
    <cellStyle name="Normal 4 9 5 4" xfId="14691"/>
    <cellStyle name="Normal 4 9 5 4 2" xfId="14692"/>
    <cellStyle name="Normal 4 9 5 5" xfId="14693"/>
    <cellStyle name="Normal 4 9 5 5 2" xfId="14694"/>
    <cellStyle name="Normal 4 9 5 6" xfId="14695"/>
    <cellStyle name="Normal 4 9 5 6 2" xfId="14696"/>
    <cellStyle name="Normal 4 9 5 7" xfId="14697"/>
    <cellStyle name="Normal 4 9 6" xfId="1930"/>
    <cellStyle name="Normal 4 9 6 2" xfId="14698"/>
    <cellStyle name="Normal 4 9 6 2 2" xfId="14699"/>
    <cellStyle name="Normal 4 9 6 2 2 2" xfId="14700"/>
    <cellStyle name="Normal 4 9 6 2 3" xfId="14701"/>
    <cellStyle name="Normal 4 9 6 3" xfId="14702"/>
    <cellStyle name="Normal 4 9 6 3 2" xfId="14703"/>
    <cellStyle name="Normal 4 9 6 4" xfId="14704"/>
    <cellStyle name="Normal 4 9 6 4 2" xfId="14705"/>
    <cellStyle name="Normal 4 9 6 5" xfId="14706"/>
    <cellStyle name="Normal 4 9 6 5 2" xfId="14707"/>
    <cellStyle name="Normal 4 9 6 6" xfId="14708"/>
    <cellStyle name="Normal 4 9 6 6 2" xfId="14709"/>
    <cellStyle name="Normal 4 9 6 7" xfId="14710"/>
    <cellStyle name="Normal 4 9 7" xfId="1931"/>
    <cellStyle name="Normal 4 9 7 2" xfId="14711"/>
    <cellStyle name="Normal 4 9 7 2 2" xfId="14712"/>
    <cellStyle name="Normal 4 9 7 2 2 2" xfId="14713"/>
    <cellStyle name="Normal 4 9 7 2 3" xfId="14714"/>
    <cellStyle name="Normal 4 9 7 3" xfId="14715"/>
    <cellStyle name="Normal 4 9 7 3 2" xfId="14716"/>
    <cellStyle name="Normal 4 9 7 4" xfId="14717"/>
    <cellStyle name="Normal 4 9 7 4 2" xfId="14718"/>
    <cellStyle name="Normal 4 9 7 5" xfId="14719"/>
    <cellStyle name="Normal 4 9 7 5 2" xfId="14720"/>
    <cellStyle name="Normal 4 9 7 6" xfId="14721"/>
    <cellStyle name="Normal 4 9 7 6 2" xfId="14722"/>
    <cellStyle name="Normal 4 9 7 7" xfId="14723"/>
    <cellStyle name="Normal 4 9 8" xfId="14724"/>
    <cellStyle name="Normal 4 9 8 2" xfId="14725"/>
    <cellStyle name="Normal 4 9 8 2 2" xfId="14726"/>
    <cellStyle name="Normal 4 9 8 3" xfId="14727"/>
    <cellStyle name="Normal 4 9 9" xfId="14728"/>
    <cellStyle name="Normal 4 9 9 2" xfId="14729"/>
    <cellStyle name="Normal 4_7-4" xfId="968"/>
    <cellStyle name="Normal 5" xfId="969"/>
    <cellStyle name="Normal 5 2" xfId="970"/>
    <cellStyle name="Normal 5 2 2" xfId="971"/>
    <cellStyle name="Normal 5 2 2 2" xfId="972"/>
    <cellStyle name="Normal 5 2 2 2 2" xfId="973"/>
    <cellStyle name="Normal 5 2 2 3" xfId="974"/>
    <cellStyle name="Normal 5 2 2 4" xfId="975"/>
    <cellStyle name="Normal 5 2 2 5" xfId="976"/>
    <cellStyle name="Normal 5 2 3" xfId="977"/>
    <cellStyle name="Normal 5 2 4" xfId="978"/>
    <cellStyle name="Normal 5 2 4 2" xfId="979"/>
    <cellStyle name="Normal 5 3" xfId="980"/>
    <cellStyle name="Normal 5 3 2" xfId="981"/>
    <cellStyle name="Normal 5 3 2 2" xfId="982"/>
    <cellStyle name="Normal 5 3 3" xfId="983"/>
    <cellStyle name="Normal 5 3 4" xfId="984"/>
    <cellStyle name="Normal 5 3 5" xfId="985"/>
    <cellStyle name="Normal 5 4" xfId="986"/>
    <cellStyle name="Normal 5 4 2" xfId="987"/>
    <cellStyle name="Normal 5 4 3" xfId="1345"/>
    <cellStyle name="Normal 5 5" xfId="988"/>
    <cellStyle name="Normal 5 5 2" xfId="989"/>
    <cellStyle name="Normal 5 5 2 2" xfId="990"/>
    <cellStyle name="Normal 5 6" xfId="991"/>
    <cellStyle name="Normal 5 7" xfId="992"/>
    <cellStyle name="Normal 5 8" xfId="993"/>
    <cellStyle name="Normal 5 8 2" xfId="994"/>
    <cellStyle name="Normal 5 9" xfId="995"/>
    <cellStyle name="Normal 6" xfId="996"/>
    <cellStyle name="Normal 6 10" xfId="14730"/>
    <cellStyle name="Normal 6 10 2" xfId="14731"/>
    <cellStyle name="Normal 6 11" xfId="14732"/>
    <cellStyle name="Normal 6 11 2" xfId="14733"/>
    <cellStyle name="Normal 6 12" xfId="14734"/>
    <cellStyle name="Normal 6 12 2" xfId="14735"/>
    <cellStyle name="Normal 6 13" xfId="14736"/>
    <cellStyle name="Normal 6 13 2" xfId="14737"/>
    <cellStyle name="Normal 6 2" xfId="997"/>
    <cellStyle name="Normal 6 2 2" xfId="998"/>
    <cellStyle name="Normal 6 2 3" xfId="999"/>
    <cellStyle name="Normal 6 2 3 2" xfId="1000"/>
    <cellStyle name="Normal 6 2 4" xfId="1001"/>
    <cellStyle name="Normal 6 2 5" xfId="1002"/>
    <cellStyle name="Normal 6 2 6" xfId="1003"/>
    <cellStyle name="Normal 6 3" xfId="1004"/>
    <cellStyle name="Normal 6 3 2" xfId="14738"/>
    <cellStyle name="Normal 6 3 2 2" xfId="14739"/>
    <cellStyle name="Normal 6 3 2 2 2" xfId="14740"/>
    <cellStyle name="Normal 6 3 2 2 2 2" xfId="14741"/>
    <cellStyle name="Normal 6 3 2 2 3" xfId="14742"/>
    <cellStyle name="Normal 6 3 2 3" xfId="14743"/>
    <cellStyle name="Normal 6 3 2 3 2" xfId="14744"/>
    <cellStyle name="Normal 6 3 2 4" xfId="14745"/>
    <cellStyle name="Normal 6 3 2 4 2" xfId="14746"/>
    <cellStyle name="Normal 6 3 2 5" xfId="14747"/>
    <cellStyle name="Normal 6 3 2 5 2" xfId="14748"/>
    <cellStyle name="Normal 6 3 2 6" xfId="14749"/>
    <cellStyle name="Normal 6 3 3" xfId="14750"/>
    <cellStyle name="Normal 6 3 3 2" xfId="14751"/>
    <cellStyle name="Normal 6 3 3 2 2" xfId="14752"/>
    <cellStyle name="Normal 6 3 3 2 2 2" xfId="14753"/>
    <cellStyle name="Normal 6 3 3 2 3" xfId="14754"/>
    <cellStyle name="Normal 6 3 3 3" xfId="14755"/>
    <cellStyle name="Normal 6 3 3 3 2" xfId="14756"/>
    <cellStyle name="Normal 6 3 3 4" xfId="14757"/>
    <cellStyle name="Normal 6 3 3 4 2" xfId="14758"/>
    <cellStyle name="Normal 6 3 3 5" xfId="14759"/>
    <cellStyle name="Normal 6 3 3 5 2" xfId="14760"/>
    <cellStyle name="Normal 6 3 3 6" xfId="14761"/>
    <cellStyle name="Normal 6 3 4" xfId="14762"/>
    <cellStyle name="Normal 6 3 4 2" xfId="14763"/>
    <cellStyle name="Normal 6 3 4 2 2" xfId="14764"/>
    <cellStyle name="Normal 6 3 4 3" xfId="14765"/>
    <cellStyle name="Normal 6 3 5" xfId="14766"/>
    <cellStyle name="Normal 6 3 5 2" xfId="14767"/>
    <cellStyle name="Normal 6 3 5 2 2" xfId="14768"/>
    <cellStyle name="Normal 6 3 5 3" xfId="14769"/>
    <cellStyle name="Normal 6 3 6" xfId="14770"/>
    <cellStyle name="Normal 6 3 6 2" xfId="14771"/>
    <cellStyle name="Normal 6 3 7" xfId="14772"/>
    <cellStyle name="Normal 6 3 7 2" xfId="14773"/>
    <cellStyle name="Normal 6 3 8" xfId="14774"/>
    <cellStyle name="Normal 6 3 8 2" xfId="14775"/>
    <cellStyle name="Normal 6 3 9" xfId="14776"/>
    <cellStyle name="Normal 6 3 9 2" xfId="14777"/>
    <cellStyle name="Normal 6 4" xfId="14778"/>
    <cellStyle name="Normal 6 4 2" xfId="14779"/>
    <cellStyle name="Normal 6 4 2 2" xfId="14780"/>
    <cellStyle name="Normal 6 4 2 2 2" xfId="14781"/>
    <cellStyle name="Normal 6 4 2 3" xfId="14782"/>
    <cellStyle name="Normal 6 4 2 3 2" xfId="14783"/>
    <cellStyle name="Normal 6 4 2 4" xfId="14784"/>
    <cellStyle name="Normal 6 4 2 4 2" xfId="14785"/>
    <cellStyle name="Normal 6 4 2 5" xfId="14786"/>
    <cellStyle name="Normal 6 4 3" xfId="14787"/>
    <cellStyle name="Normal 6 4 3 2" xfId="14788"/>
    <cellStyle name="Normal 6 4 3 2 2" xfId="14789"/>
    <cellStyle name="Normal 6 4 3 3" xfId="14790"/>
    <cellStyle name="Normal 6 4 4" xfId="14791"/>
    <cellStyle name="Normal 6 4 4 2" xfId="14792"/>
    <cellStyle name="Normal 6 4 5" xfId="14793"/>
    <cellStyle name="Normal 6 4 5 2" xfId="14794"/>
    <cellStyle name="Normal 6 4 6" xfId="14795"/>
    <cellStyle name="Normal 6 4 6 2" xfId="14796"/>
    <cellStyle name="Normal 6 4 7" xfId="14797"/>
    <cellStyle name="Normal 6 5" xfId="14798"/>
    <cellStyle name="Normal 6 5 2" xfId="14799"/>
    <cellStyle name="Normal 6 5 2 2" xfId="14800"/>
    <cellStyle name="Normal 6 5 2 2 2" xfId="14801"/>
    <cellStyle name="Normal 6 5 2 3" xfId="14802"/>
    <cellStyle name="Normal 6 5 2 3 2" xfId="14803"/>
    <cellStyle name="Normal 6 5 2 4" xfId="14804"/>
    <cellStyle name="Normal 6 5 2 4 2" xfId="14805"/>
    <cellStyle name="Normal 6 5 2 5" xfId="14806"/>
    <cellStyle name="Normal 6 5 3" xfId="14807"/>
    <cellStyle name="Normal 6 5 3 2" xfId="14808"/>
    <cellStyle name="Normal 6 5 3 2 2" xfId="14809"/>
    <cellStyle name="Normal 6 5 3 3" xfId="14810"/>
    <cellStyle name="Normal 6 5 4" xfId="14811"/>
    <cellStyle name="Normal 6 5 4 2" xfId="14812"/>
    <cellStyle name="Normal 6 5 5" xfId="14813"/>
    <cellStyle name="Normal 6 5 5 2" xfId="14814"/>
    <cellStyle name="Normal 6 5 6" xfId="14815"/>
    <cellStyle name="Normal 6 5 6 2" xfId="14816"/>
    <cellStyle name="Normal 6 5 7" xfId="14817"/>
    <cellStyle name="Normal 6 6" xfId="14818"/>
    <cellStyle name="Normal 6 6 2" xfId="14819"/>
    <cellStyle name="Normal 6 6 2 2" xfId="14820"/>
    <cellStyle name="Normal 6 6 2 2 2" xfId="14821"/>
    <cellStyle name="Normal 6 6 2 3" xfId="14822"/>
    <cellStyle name="Normal 6 6 3" xfId="14823"/>
    <cellStyle name="Normal 6 6 3 2" xfId="14824"/>
    <cellStyle name="Normal 6 6 4" xfId="14825"/>
    <cellStyle name="Normal 6 6 4 2" xfId="14826"/>
    <cellStyle name="Normal 6 6 5" xfId="14827"/>
    <cellStyle name="Normal 6 6 5 2" xfId="14828"/>
    <cellStyle name="Normal 6 6 6" xfId="14829"/>
    <cellStyle name="Normal 6 7" xfId="14830"/>
    <cellStyle name="Normal 6 7 2" xfId="14831"/>
    <cellStyle name="Normal 6 7 2 2" xfId="14832"/>
    <cellStyle name="Normal 6 7 3" xfId="14833"/>
    <cellStyle name="Normal 6 8" xfId="14834"/>
    <cellStyle name="Normal 6 8 2" xfId="14835"/>
    <cellStyle name="Normal 6 8 2 2" xfId="14836"/>
    <cellStyle name="Normal 6 8 3" xfId="14837"/>
    <cellStyle name="Normal 6 9" xfId="14838"/>
    <cellStyle name="Normal 6 9 2" xfId="14839"/>
    <cellStyle name="Normal 6 9 2 2" xfId="14840"/>
    <cellStyle name="Normal 6 9 3" xfId="14841"/>
    <cellStyle name="Normal 6_Algu fonds samazinātais 2013" xfId="1005"/>
    <cellStyle name="Normal 7" xfId="1006"/>
    <cellStyle name="Normal 7 10" xfId="14842"/>
    <cellStyle name="Normal 7 10 2" xfId="14843"/>
    <cellStyle name="Normal 7 11" xfId="14844"/>
    <cellStyle name="Normal 7 11 2" xfId="14845"/>
    <cellStyle name="Normal 7 12" xfId="14846"/>
    <cellStyle name="Normal 7 12 2" xfId="14847"/>
    <cellStyle name="Normal 7 13" xfId="14848"/>
    <cellStyle name="Normal 7 13 2" xfId="14849"/>
    <cellStyle name="Normal 7 2" xfId="1007"/>
    <cellStyle name="Normal 7 2 2" xfId="1008"/>
    <cellStyle name="Normal 7 2 3" xfId="14850"/>
    <cellStyle name="Normal 7 2 3 2" xfId="14851"/>
    <cellStyle name="Normal 7 2 3 2 2" xfId="14852"/>
    <cellStyle name="Normal 7 2 3 3" xfId="14853"/>
    <cellStyle name="Normal 7 2 3 3 2" xfId="14854"/>
    <cellStyle name="Normal 7 2 3 4" xfId="14855"/>
    <cellStyle name="Normal 7 2 3 4 2" xfId="14856"/>
    <cellStyle name="Normal 7 2 3 5" xfId="14857"/>
    <cellStyle name="Normal 7 2 4" xfId="14858"/>
    <cellStyle name="Normal 7 2 4 2" xfId="14859"/>
    <cellStyle name="Normal 7 2 4 2 2" xfId="14860"/>
    <cellStyle name="Normal 7 2 4 3" xfId="14861"/>
    <cellStyle name="Normal 7 2 5" xfId="14862"/>
    <cellStyle name="Normal 7 2 5 2" xfId="14863"/>
    <cellStyle name="Normal 7 2 6" xfId="14864"/>
    <cellStyle name="Normal 7 2 6 2" xfId="14865"/>
    <cellStyle name="Normal 7 2 7" xfId="14866"/>
    <cellStyle name="Normal 7 2 7 2" xfId="14867"/>
    <cellStyle name="Normal 7 2 8" xfId="14868"/>
    <cellStyle name="Normal 7 2 8 2" xfId="14869"/>
    <cellStyle name="Normal 7 3" xfId="1009"/>
    <cellStyle name="Normal 7 3 2" xfId="1010"/>
    <cellStyle name="Normal 7 3 3" xfId="1011"/>
    <cellStyle name="Normal 7 3 4" xfId="1346"/>
    <cellStyle name="Normal 7 3 4 2" xfId="14870"/>
    <cellStyle name="Normal 7 3 4 2 2" xfId="14871"/>
    <cellStyle name="Normal 7 4" xfId="1012"/>
    <cellStyle name="Normal 7 4 2" xfId="1013"/>
    <cellStyle name="Normal 7 4 2 2" xfId="1014"/>
    <cellStyle name="Normal 7 4 3" xfId="1015"/>
    <cellStyle name="Normal 7 5" xfId="14872"/>
    <cellStyle name="Normal 7 5 2" xfId="14873"/>
    <cellStyle name="Normal 7 5 2 2" xfId="14874"/>
    <cellStyle name="Normal 7 5 2 2 2" xfId="14875"/>
    <cellStyle name="Normal 7 5 2 3" xfId="14876"/>
    <cellStyle name="Normal 7 5 3" xfId="14877"/>
    <cellStyle name="Normal 7 5 3 2" xfId="14878"/>
    <cellStyle name="Normal 7 5 4" xfId="14879"/>
    <cellStyle name="Normal 7 5 4 2" xfId="14880"/>
    <cellStyle name="Normal 7 5 5" xfId="14881"/>
    <cellStyle name="Normal 7 5 5 2" xfId="14882"/>
    <cellStyle name="Normal 7 5 6" xfId="14883"/>
    <cellStyle name="Normal 7 6" xfId="14884"/>
    <cellStyle name="Normal 7 6 2" xfId="14885"/>
    <cellStyle name="Normal 7 6 2 2" xfId="14886"/>
    <cellStyle name="Normal 7 6 2 2 2" xfId="14887"/>
    <cellStyle name="Normal 7 6 2 3" xfId="14888"/>
    <cellStyle name="Normal 7 6 3" xfId="14889"/>
    <cellStyle name="Normal 7 6 3 2" xfId="14890"/>
    <cellStyle name="Normal 7 6 4" xfId="14891"/>
    <cellStyle name="Normal 7 6 4 2" xfId="14892"/>
    <cellStyle name="Normal 7 6 5" xfId="14893"/>
    <cellStyle name="Normal 7 6 5 2" xfId="14894"/>
    <cellStyle name="Normal 7 6 6" xfId="14895"/>
    <cellStyle name="Normal 7 7" xfId="14896"/>
    <cellStyle name="Normal 7 7 2" xfId="14897"/>
    <cellStyle name="Normal 7 7 2 2" xfId="14898"/>
    <cellStyle name="Normal 7 7 3" xfId="14899"/>
    <cellStyle name="Normal 7 8" xfId="14900"/>
    <cellStyle name="Normal 7 8 2" xfId="14901"/>
    <cellStyle name="Normal 7 8 2 2" xfId="14902"/>
    <cellStyle name="Normal 7 8 3" xfId="14903"/>
    <cellStyle name="Normal 7 9" xfId="14904"/>
    <cellStyle name="Normal 7 9 2" xfId="14905"/>
    <cellStyle name="Normal 7 9 2 2" xfId="14906"/>
    <cellStyle name="Normal 7 9 3" xfId="14907"/>
    <cellStyle name="Normal 8" xfId="1016"/>
    <cellStyle name="Normal 8 10" xfId="14908"/>
    <cellStyle name="Normal 8 10 2" xfId="14909"/>
    <cellStyle name="Normal 8 10 2 2" xfId="14910"/>
    <cellStyle name="Normal 8 10 2 2 2" xfId="14911"/>
    <cellStyle name="Normal 8 10 2 3" xfId="14912"/>
    <cellStyle name="Normal 8 10 3" xfId="14913"/>
    <cellStyle name="Normal 8 10 3 2" xfId="14914"/>
    <cellStyle name="Normal 8 10 4" xfId="14915"/>
    <cellStyle name="Normal 8 10 4 2" xfId="14916"/>
    <cellStyle name="Normal 8 10 5" xfId="14917"/>
    <cellStyle name="Normal 8 10 5 2" xfId="14918"/>
    <cellStyle name="Normal 8 10 6" xfId="14919"/>
    <cellStyle name="Normal 8 11" xfId="14920"/>
    <cellStyle name="Normal 8 11 2" xfId="14921"/>
    <cellStyle name="Normal 8 11 2 2" xfId="14922"/>
    <cellStyle name="Normal 8 11 3" xfId="14923"/>
    <cellStyle name="Normal 8 12" xfId="14924"/>
    <cellStyle name="Normal 8 12 2" xfId="14925"/>
    <cellStyle name="Normal 8 12 2 2" xfId="14926"/>
    <cellStyle name="Normal 8 12 3" xfId="14927"/>
    <cellStyle name="Normal 8 13" xfId="14928"/>
    <cellStyle name="Normal 8 13 2" xfId="14929"/>
    <cellStyle name="Normal 8 13 2 2" xfId="14930"/>
    <cellStyle name="Normal 8 13 3" xfId="14931"/>
    <cellStyle name="Normal 8 14" xfId="14932"/>
    <cellStyle name="Normal 8 14 2" xfId="14933"/>
    <cellStyle name="Normal 8 15" xfId="14934"/>
    <cellStyle name="Normal 8 15 2" xfId="14935"/>
    <cellStyle name="Normal 8 16" xfId="14936"/>
    <cellStyle name="Normal 8 16 2" xfId="14937"/>
    <cellStyle name="Normal 8 17" xfId="14938"/>
    <cellStyle name="Normal 8 17 2" xfId="14939"/>
    <cellStyle name="Normal 8 2" xfId="1017"/>
    <cellStyle name="Normal 8 2 2" xfId="1018"/>
    <cellStyle name="Normal 8 2 2 2" xfId="1019"/>
    <cellStyle name="Normal 8 2 3" xfId="1020"/>
    <cellStyle name="Normal 8 2 4" xfId="14940"/>
    <cellStyle name="Normal 8 2 4 2" xfId="14941"/>
    <cellStyle name="Normal 8 2 4 2 2" xfId="14942"/>
    <cellStyle name="Normal 8 2 4 3" xfId="14943"/>
    <cellStyle name="Normal 8 2 4 3 2" xfId="14944"/>
    <cellStyle name="Normal 8 2 4 4" xfId="14945"/>
    <cellStyle name="Normal 8 2 4 4 2" xfId="14946"/>
    <cellStyle name="Normal 8 2 4 5" xfId="14947"/>
    <cellStyle name="Normal 8 2 5" xfId="14948"/>
    <cellStyle name="Normal 8 2 5 2" xfId="14949"/>
    <cellStyle name="Normal 8 2 5 2 2" xfId="14950"/>
    <cellStyle name="Normal 8 2 5 3" xfId="14951"/>
    <cellStyle name="Normal 8 2 6" xfId="14952"/>
    <cellStyle name="Normal 8 2 6 2" xfId="14953"/>
    <cellStyle name="Normal 8 2 7" xfId="14954"/>
    <cellStyle name="Normal 8 2 7 2" xfId="14955"/>
    <cellStyle name="Normal 8 2 8" xfId="14956"/>
    <cellStyle name="Normal 8 2 8 2" xfId="14957"/>
    <cellStyle name="Normal 8 2 9" xfId="14958"/>
    <cellStyle name="Normal 8 2 9 2" xfId="14959"/>
    <cellStyle name="Normal 8 3" xfId="1021"/>
    <cellStyle name="Normal 8 3 2" xfId="1022"/>
    <cellStyle name="Normal 8 3 2 2" xfId="14960"/>
    <cellStyle name="Normal 8 3 2 2 2" xfId="14961"/>
    <cellStyle name="Normal 8 4" xfId="1023"/>
    <cellStyle name="Normal 8 4 2" xfId="1024"/>
    <cellStyle name="Normal 8 4 2 2" xfId="1025"/>
    <cellStyle name="Normal 8 5" xfId="1026"/>
    <cellStyle name="Normal 8 5 2" xfId="1027"/>
    <cellStyle name="Normal 8 5 3" xfId="1028"/>
    <cellStyle name="Normal 8 5 3 2" xfId="1029"/>
    <cellStyle name="Normal 8 5 3 2 2" xfId="1030"/>
    <cellStyle name="Normal 8 5 3 2 2 2" xfId="1990"/>
    <cellStyle name="Normal 8 5 3 2 3" xfId="1991"/>
    <cellStyle name="Normal 8 5 3 3" xfId="1031"/>
    <cellStyle name="Normal 8 5 3 3 2" xfId="1992"/>
    <cellStyle name="Normal 8 5 3 4" xfId="1993"/>
    <cellStyle name="Normal 8 6" xfId="1032"/>
    <cellStyle name="Normal 8 7" xfId="1033"/>
    <cellStyle name="Normal 8 8" xfId="1034"/>
    <cellStyle name="Normal 8 9" xfId="1035"/>
    <cellStyle name="Normal 8 9 2" xfId="14962"/>
    <cellStyle name="Normal 8 9 2 2" xfId="14963"/>
    <cellStyle name="Normal 8 9 2 2 2" xfId="14964"/>
    <cellStyle name="Normal 8 9 2 3" xfId="14965"/>
    <cellStyle name="Normal 8 9 3" xfId="14966"/>
    <cellStyle name="Normal 8 9 3 2" xfId="14967"/>
    <cellStyle name="Normal 8 9 4" xfId="14968"/>
    <cellStyle name="Normal 8 9 4 2" xfId="14969"/>
    <cellStyle name="Normal 8 9 5" xfId="14970"/>
    <cellStyle name="Normal 8 9 5 2" xfId="14971"/>
    <cellStyle name="Normal 8 9 6" xfId="14972"/>
    <cellStyle name="Normal 8 9 6 2" xfId="14973"/>
    <cellStyle name="Normal 9" xfId="1036"/>
    <cellStyle name="Normal 9 10" xfId="1037"/>
    <cellStyle name="Normal 9 10 2" xfId="1038"/>
    <cellStyle name="Normal 9 11" xfId="1039"/>
    <cellStyle name="Normal 9 11 2" xfId="1040"/>
    <cellStyle name="Normal 9 11 2 2" xfId="1994"/>
    <cellStyle name="Normal 9 11 2 2 2" xfId="14974"/>
    <cellStyle name="Normal 9 11 2 3" xfId="14975"/>
    <cellStyle name="Normal 9 11 2 3 2" xfId="14976"/>
    <cellStyle name="Normal 9 11 3" xfId="1995"/>
    <cellStyle name="Normal 9 11 3 2" xfId="14977"/>
    <cellStyle name="Normal 9 11 4" xfId="14978"/>
    <cellStyle name="Normal 9 11 4 2" xfId="14979"/>
    <cellStyle name="Normal 9 11 5" xfId="14980"/>
    <cellStyle name="Normal 9 11 5 2" xfId="14981"/>
    <cellStyle name="Normal 9 11 6" xfId="14982"/>
    <cellStyle name="Normal 9 11 6 2" xfId="14983"/>
    <cellStyle name="Normal 9 12" xfId="1041"/>
    <cellStyle name="Normal 9 12 2" xfId="1996"/>
    <cellStyle name="Normal 9 12 2 2" xfId="14984"/>
    <cellStyle name="Normal 9 12 2 2 2" xfId="14985"/>
    <cellStyle name="Normal 9 12 2 3" xfId="14986"/>
    <cellStyle name="Normal 9 12 3" xfId="14987"/>
    <cellStyle name="Normal 9 12 3 2" xfId="14988"/>
    <cellStyle name="Normal 9 12 4" xfId="14989"/>
    <cellStyle name="Normal 9 12 4 2" xfId="14990"/>
    <cellStyle name="Normal 9 12 5" xfId="14991"/>
    <cellStyle name="Normal 9 12 5 2" xfId="14992"/>
    <cellStyle name="Normal 9 12 6" xfId="14993"/>
    <cellStyle name="Normal 9 12 6 2" xfId="14994"/>
    <cellStyle name="Normal 9 13" xfId="14995"/>
    <cellStyle name="Normal 9 13 2" xfId="14996"/>
    <cellStyle name="Normal 9 13 2 2" xfId="14997"/>
    <cellStyle name="Normal 9 13 3" xfId="14998"/>
    <cellStyle name="Normal 9 14" xfId="14999"/>
    <cellStyle name="Normal 9 14 2" xfId="15000"/>
    <cellStyle name="Normal 9 14 2 2" xfId="15001"/>
    <cellStyle name="Normal 9 14 3" xfId="15002"/>
    <cellStyle name="Normal 9 15" xfId="15003"/>
    <cellStyle name="Normal 9 15 2" xfId="15004"/>
    <cellStyle name="Normal 9 15 2 2" xfId="15005"/>
    <cellStyle name="Normal 9 15 3" xfId="15006"/>
    <cellStyle name="Normal 9 16" xfId="15007"/>
    <cellStyle name="Normal 9 16 2" xfId="15008"/>
    <cellStyle name="Normal 9 17" xfId="15009"/>
    <cellStyle name="Normal 9 17 2" xfId="15010"/>
    <cellStyle name="Normal 9 18" xfId="15011"/>
    <cellStyle name="Normal 9 18 2" xfId="15012"/>
    <cellStyle name="Normal 9 19" xfId="15013"/>
    <cellStyle name="Normal 9 19 2" xfId="15014"/>
    <cellStyle name="Normal 9 2" xfId="1042"/>
    <cellStyle name="Normal 9 2 10" xfId="15015"/>
    <cellStyle name="Normal 9 2 10 2" xfId="15016"/>
    <cellStyle name="Normal 9 2 11" xfId="15017"/>
    <cellStyle name="Normal 9 2 11 2" xfId="15018"/>
    <cellStyle name="Normal 9 2 2" xfId="1043"/>
    <cellStyle name="Normal 9 2 2 2" xfId="1044"/>
    <cellStyle name="Normal 9 2 2 2 2" xfId="1045"/>
    <cellStyle name="Normal 9 2 2 2 2 2" xfId="1046"/>
    <cellStyle name="Normal 9 2 2 2 2 2 2" xfId="1997"/>
    <cellStyle name="Normal 9 2 2 2 2 3" xfId="1998"/>
    <cellStyle name="Normal 9 2 2 2 3" xfId="1047"/>
    <cellStyle name="Normal 9 2 2 2 3 2" xfId="1999"/>
    <cellStyle name="Normal 9 2 2 2 4" xfId="2000"/>
    <cellStyle name="Normal 9 2 2 3" xfId="1048"/>
    <cellStyle name="Normal 9 2 2 3 2" xfId="1049"/>
    <cellStyle name="Normal 9 2 2 3 2 2" xfId="1050"/>
    <cellStyle name="Normal 9 2 2 3 2 3" xfId="2001"/>
    <cellStyle name="Normal 9 2 2 3 3" xfId="2002"/>
    <cellStyle name="Normal 9 2 2 4" xfId="1051"/>
    <cellStyle name="Normal 9 2 2 4 2" xfId="1052"/>
    <cellStyle name="Normal 9 2 2 4 3" xfId="2003"/>
    <cellStyle name="Normal 9 2 2 5" xfId="1053"/>
    <cellStyle name="Normal 9 2 2 5 2" xfId="2004"/>
    <cellStyle name="Normal 9 2 2 6" xfId="2005"/>
    <cellStyle name="Normal 9 2 3" xfId="1054"/>
    <cellStyle name="Normal 9 2 3 2" xfId="1055"/>
    <cellStyle name="Normal 9 2 3 2 2" xfId="1056"/>
    <cellStyle name="Normal 9 2 3 2 2 2" xfId="1057"/>
    <cellStyle name="Normal 9 2 3 2 2 2 2" xfId="2006"/>
    <cellStyle name="Normal 9 2 3 2 2 3" xfId="2007"/>
    <cellStyle name="Normal 9 2 3 2 3" xfId="1058"/>
    <cellStyle name="Normal 9 2 3 2 3 2" xfId="2008"/>
    <cellStyle name="Normal 9 2 3 2 4" xfId="2009"/>
    <cellStyle name="Normal 9 2 4" xfId="1059"/>
    <cellStyle name="Normal 9 2 4 2" xfId="1060"/>
    <cellStyle name="Normal 9 2 4 2 2" xfId="1061"/>
    <cellStyle name="Normal 9 2 4 2 2 2" xfId="2010"/>
    <cellStyle name="Normal 9 2 4 2 3" xfId="2011"/>
    <cellStyle name="Normal 9 2 4 3" xfId="1062"/>
    <cellStyle name="Normal 9 2 4 3 2" xfId="2012"/>
    <cellStyle name="Normal 9 2 4 4" xfId="2013"/>
    <cellStyle name="Normal 9 2 5" xfId="1063"/>
    <cellStyle name="Normal 9 2 5 2" xfId="1064"/>
    <cellStyle name="Normal 9 2 6" xfId="1065"/>
    <cellStyle name="Normal 9 2 6 2" xfId="1066"/>
    <cellStyle name="Normal 9 2 6 2 2" xfId="2014"/>
    <cellStyle name="Normal 9 2 6 2 2 2" xfId="15019"/>
    <cellStyle name="Normal 9 2 6 3" xfId="2015"/>
    <cellStyle name="Normal 9 2 6 3 2" xfId="15020"/>
    <cellStyle name="Normal 9 2 6 4" xfId="15021"/>
    <cellStyle name="Normal 9 2 6 4 2" xfId="15022"/>
    <cellStyle name="Normal 9 2 6 5" xfId="15023"/>
    <cellStyle name="Normal 9 2 6 5 2" xfId="15024"/>
    <cellStyle name="Normal 9 2 7" xfId="1067"/>
    <cellStyle name="Normal 9 2 7 2" xfId="2016"/>
    <cellStyle name="Normal 9 2 7 2 2" xfId="15025"/>
    <cellStyle name="Normal 9 2 7 3" xfId="15026"/>
    <cellStyle name="Normal 9 2 7 3 2" xfId="15027"/>
    <cellStyle name="Normal 9 2 8" xfId="15028"/>
    <cellStyle name="Normal 9 2 8 2" xfId="15029"/>
    <cellStyle name="Normal 9 2 9" xfId="15030"/>
    <cellStyle name="Normal 9 2 9 2" xfId="15031"/>
    <cellStyle name="Normal 9 3" xfId="1068"/>
    <cellStyle name="Normal 9 3 2" xfId="1069"/>
    <cellStyle name="Normal 9 3 2 2" xfId="1070"/>
    <cellStyle name="Normal 9 3 2 2 2" xfId="1071"/>
    <cellStyle name="Normal 9 3 2 2 2 2" xfId="1072"/>
    <cellStyle name="Normal 9 3 2 2 2 2 2" xfId="2017"/>
    <cellStyle name="Normal 9 3 2 2 2 3" xfId="2018"/>
    <cellStyle name="Normal 9 3 2 2 3" xfId="1073"/>
    <cellStyle name="Normal 9 3 2 2 3 2" xfId="2019"/>
    <cellStyle name="Normal 9 3 2 2 4" xfId="1074"/>
    <cellStyle name="Normal 9 3 2 2 4 2" xfId="2020"/>
    <cellStyle name="Normal 9 3 3" xfId="1075"/>
    <cellStyle name="Normal 9 3 3 2" xfId="1076"/>
    <cellStyle name="Normal 9 3 3 2 2" xfId="1077"/>
    <cellStyle name="Normal 9 3 3 2 2 2" xfId="1078"/>
    <cellStyle name="Normal 9 3 3 2 2 2 2" xfId="2021"/>
    <cellStyle name="Normal 9 3 3 2 2 3" xfId="2022"/>
    <cellStyle name="Normal 9 3 3 2 3" xfId="1079"/>
    <cellStyle name="Normal 9 3 3 2 3 2" xfId="2023"/>
    <cellStyle name="Normal 9 3 3 2 4" xfId="2024"/>
    <cellStyle name="Normal 9 3 4" xfId="1080"/>
    <cellStyle name="Normal 9 3 5" xfId="1081"/>
    <cellStyle name="Normal 9 3 5 2" xfId="1082"/>
    <cellStyle name="Normal 9 3 5 2 2" xfId="1083"/>
    <cellStyle name="Normal 9 3 5 2 2 2" xfId="2025"/>
    <cellStyle name="Normal 9 3 5 2 3" xfId="2026"/>
    <cellStyle name="Normal 9 3 5 3" xfId="1084"/>
    <cellStyle name="Normal 9 3 5 3 2" xfId="2027"/>
    <cellStyle name="Normal 9 3 5 4" xfId="2028"/>
    <cellStyle name="Normal 9 3 6" xfId="1085"/>
    <cellStyle name="Normal 9 3 6 2" xfId="15032"/>
    <cellStyle name="Normal 9 3 6 2 2" xfId="15033"/>
    <cellStyle name="Normal 9 4" xfId="1086"/>
    <cellStyle name="Normal 9 4 2" xfId="1087"/>
    <cellStyle name="Normal 9 4 2 2" xfId="1088"/>
    <cellStyle name="Normal 9 4 2 2 2" xfId="1089"/>
    <cellStyle name="Normal 9 4 2 2 2 2" xfId="1090"/>
    <cellStyle name="Normal 9 4 2 2 2 2 2" xfId="2029"/>
    <cellStyle name="Normal 9 4 2 2 2 3" xfId="2030"/>
    <cellStyle name="Normal 9 4 2 2 3" xfId="1091"/>
    <cellStyle name="Normal 9 4 2 2 3 2" xfId="2031"/>
    <cellStyle name="Normal 9 4 2 2 4" xfId="2032"/>
    <cellStyle name="Normal 9 4 3" xfId="1092"/>
    <cellStyle name="Normal 9 4 3 2" xfId="1093"/>
    <cellStyle name="Normal 9 4 3 2 2" xfId="1094"/>
    <cellStyle name="Normal 9 4 3 2 2 2" xfId="1095"/>
    <cellStyle name="Normal 9 4 3 2 2 2 2" xfId="2033"/>
    <cellStyle name="Normal 9 4 3 2 2 3" xfId="2034"/>
    <cellStyle name="Normal 9 4 3 2 3" xfId="1096"/>
    <cellStyle name="Normal 9 4 3 2 3 2" xfId="2035"/>
    <cellStyle name="Normal 9 4 3 2 4" xfId="2036"/>
    <cellStyle name="Normal 9 4 4" xfId="1097"/>
    <cellStyle name="Normal 9 4 4 2" xfId="1098"/>
    <cellStyle name="Normal 9 4 4 2 2" xfId="1099"/>
    <cellStyle name="Normal 9 4 4 2 2 2" xfId="2037"/>
    <cellStyle name="Normal 9 4 4 2 3" xfId="2038"/>
    <cellStyle name="Normal 9 4 4 3" xfId="1100"/>
    <cellStyle name="Normal 9 4 4 3 2" xfId="2039"/>
    <cellStyle name="Normal 9 4 4 4" xfId="2040"/>
    <cellStyle name="Normal 9 5" xfId="1101"/>
    <cellStyle name="Normal 9 5 2" xfId="1102"/>
    <cellStyle name="Normal 9 5 2 2" xfId="1103"/>
    <cellStyle name="Normal 9 5 2 2 2" xfId="1104"/>
    <cellStyle name="Normal 9 5 2 2 2 2" xfId="1105"/>
    <cellStyle name="Normal 9 5 2 2 2 2 2" xfId="2041"/>
    <cellStyle name="Normal 9 5 2 2 2 3" xfId="2042"/>
    <cellStyle name="Normal 9 5 2 2 3" xfId="1106"/>
    <cellStyle name="Normal 9 5 2 2 3 2" xfId="2043"/>
    <cellStyle name="Normal 9 5 2 2 4" xfId="2044"/>
    <cellStyle name="Normal 9 5 2 3" xfId="1107"/>
    <cellStyle name="Normal 9 5 2 3 2" xfId="1108"/>
    <cellStyle name="Normal 9 5 2 3 2 2" xfId="2045"/>
    <cellStyle name="Normal 9 5 2 3 3" xfId="2046"/>
    <cellStyle name="Normal 9 5 2 4" xfId="1109"/>
    <cellStyle name="Normal 9 5 2 4 2" xfId="2047"/>
    <cellStyle name="Normal 9 5 2 5" xfId="2048"/>
    <cellStyle name="Normal 9 5 3" xfId="1110"/>
    <cellStyle name="Normal 9 5 3 2" xfId="1111"/>
    <cellStyle name="Normal 9 5 3 2 2" xfId="1112"/>
    <cellStyle name="Normal 9 5 3 2 2 2" xfId="1113"/>
    <cellStyle name="Normal 9 5 3 2 2 2 2" xfId="2049"/>
    <cellStyle name="Normal 9 5 3 2 2 3" xfId="2050"/>
    <cellStyle name="Normal 9 5 3 2 3" xfId="1114"/>
    <cellStyle name="Normal 9 5 3 2 3 2" xfId="2051"/>
    <cellStyle name="Normal 9 5 3 2 4" xfId="2052"/>
    <cellStyle name="Normal 9 5 3 3" xfId="1115"/>
    <cellStyle name="Normal 9 5 3 3 2" xfId="1116"/>
    <cellStyle name="Normal 9 5 3 3 2 2" xfId="2053"/>
    <cellStyle name="Normal 9 5 3 3 3" xfId="2054"/>
    <cellStyle name="Normal 9 5 3 4" xfId="1117"/>
    <cellStyle name="Normal 9 5 3 4 2" xfId="2055"/>
    <cellStyle name="Normal 9 5 3 5" xfId="2056"/>
    <cellStyle name="Normal 9 5 4" xfId="1118"/>
    <cellStyle name="Normal 9 5 4 2" xfId="1119"/>
    <cellStyle name="Normal 9 5 4 2 2" xfId="1120"/>
    <cellStyle name="Normal 9 5 4 2 2 2" xfId="2057"/>
    <cellStyle name="Normal 9 5 4 2 3" xfId="2058"/>
    <cellStyle name="Normal 9 5 4 3" xfId="1121"/>
    <cellStyle name="Normal 9 5 4 3 2" xfId="2059"/>
    <cellStyle name="Normal 9 5 4 4" xfId="2060"/>
    <cellStyle name="Normal 9 5 5" xfId="1122"/>
    <cellStyle name="Normal 9 5 5 2" xfId="1123"/>
    <cellStyle name="Normal 9 5 5 2 2" xfId="2061"/>
    <cellStyle name="Normal 9 5 5 3" xfId="2062"/>
    <cellStyle name="Normal 9 5 6" xfId="1124"/>
    <cellStyle name="Normal 9 5 6 2" xfId="2063"/>
    <cellStyle name="Normal 9 5 7" xfId="2064"/>
    <cellStyle name="Normal 9 6" xfId="1125"/>
    <cellStyle name="Normal 9 6 2" xfId="1126"/>
    <cellStyle name="Normal 9 6 2 2" xfId="1127"/>
    <cellStyle name="Normal 9 6 2 2 2" xfId="1128"/>
    <cellStyle name="Normal 9 6 2 2 2 2" xfId="1129"/>
    <cellStyle name="Normal 9 6 2 2 2 2 2" xfId="2065"/>
    <cellStyle name="Normal 9 6 2 2 2 3" xfId="2066"/>
    <cellStyle name="Normal 9 6 2 2 3" xfId="1130"/>
    <cellStyle name="Normal 9 6 2 2 3 2" xfId="2067"/>
    <cellStyle name="Normal 9 6 2 2 4" xfId="2068"/>
    <cellStyle name="Normal 9 6 2 3" xfId="1131"/>
    <cellStyle name="Normal 9 6 2 3 2" xfId="1132"/>
    <cellStyle name="Normal 9 6 2 3 2 2" xfId="2069"/>
    <cellStyle name="Normal 9 6 2 3 3" xfId="2070"/>
    <cellStyle name="Normal 9 6 2 4" xfId="1133"/>
    <cellStyle name="Normal 9 6 2 4 2" xfId="2071"/>
    <cellStyle name="Normal 9 6 2 5" xfId="2072"/>
    <cellStyle name="Normal 9 6 3" xfId="1134"/>
    <cellStyle name="Normal 9 6 3 2" xfId="1135"/>
    <cellStyle name="Normal 9 6 3 2 2" xfId="1136"/>
    <cellStyle name="Normal 9 6 3 2 2 2" xfId="2073"/>
    <cellStyle name="Normal 9 6 3 2 3" xfId="2074"/>
    <cellStyle name="Normal 9 6 3 3" xfId="1137"/>
    <cellStyle name="Normal 9 6 3 3 2" xfId="2075"/>
    <cellStyle name="Normal 9 6 3 4" xfId="2076"/>
    <cellStyle name="Normal 9 6 4" xfId="1138"/>
    <cellStyle name="Normal 9 6 4 2" xfId="1139"/>
    <cellStyle name="Normal 9 6 4 2 2" xfId="2077"/>
    <cellStyle name="Normal 9 6 4 3" xfId="2078"/>
    <cellStyle name="Normal 9 6 5" xfId="1140"/>
    <cellStyle name="Normal 9 6 5 2" xfId="2079"/>
    <cellStyle name="Normal 9 6 6" xfId="2080"/>
    <cellStyle name="Normal 9 7" xfId="1141"/>
    <cellStyle name="Normal 9 7 2" xfId="1142"/>
    <cellStyle name="Normal 9 7 2 2" xfId="1143"/>
    <cellStyle name="Normal 9 7 2 2 2" xfId="1144"/>
    <cellStyle name="Normal 9 7 2 2 2 2" xfId="2081"/>
    <cellStyle name="Normal 9 7 2 2 3" xfId="2082"/>
    <cellStyle name="Normal 9 7 2 3" xfId="1145"/>
    <cellStyle name="Normal 9 7 2 3 2" xfId="2083"/>
    <cellStyle name="Normal 9 7 2 4" xfId="2084"/>
    <cellStyle name="Normal 9 8" xfId="1146"/>
    <cellStyle name="Normal 9 8 2" xfId="1147"/>
    <cellStyle name="Normal 9 8 2 2" xfId="1148"/>
    <cellStyle name="Normal 9 8 2 2 2" xfId="1149"/>
    <cellStyle name="Normal 9 8 2 2 2 2" xfId="2085"/>
    <cellStyle name="Normal 9 8 2 2 3" xfId="2086"/>
    <cellStyle name="Normal 9 8 2 3" xfId="1150"/>
    <cellStyle name="Normal 9 8 2 3 2" xfId="2087"/>
    <cellStyle name="Normal 9 8 2 4" xfId="2088"/>
    <cellStyle name="Normal 9 9" xfId="1151"/>
    <cellStyle name="Normal 9 9 2" xfId="1152"/>
    <cellStyle name="Normal 9 9 2 2" xfId="1153"/>
    <cellStyle name="Normal 9 9 2 2 2" xfId="2089"/>
    <cellStyle name="Normal 9 9 2 3" xfId="2090"/>
    <cellStyle name="Normal 9 9 3" xfId="1154"/>
    <cellStyle name="Normal 9 9 3 2" xfId="2091"/>
    <cellStyle name="Normal 9 9 4" xfId="2092"/>
    <cellStyle name="Note 2" xfId="1155"/>
    <cellStyle name="Note 2 10" xfId="1932"/>
    <cellStyle name="Note 2 10 2" xfId="15034"/>
    <cellStyle name="Note 2 10 2 2" xfId="15035"/>
    <cellStyle name="Note 2 10 2 2 2" xfId="15036"/>
    <cellStyle name="Note 2 10 2 3" xfId="15037"/>
    <cellStyle name="Note 2 10 3" xfId="15038"/>
    <cellStyle name="Note 2 10 3 2" xfId="15039"/>
    <cellStyle name="Note 2 10 4" xfId="15040"/>
    <cellStyle name="Note 2 10 4 2" xfId="15041"/>
    <cellStyle name="Note 2 10 5" xfId="15042"/>
    <cellStyle name="Note 2 10 5 2" xfId="15043"/>
    <cellStyle name="Note 2 10 6" xfId="15044"/>
    <cellStyle name="Note 2 10 6 2" xfId="15045"/>
    <cellStyle name="Note 2 10 7" xfId="15046"/>
    <cellStyle name="Note 2 11" xfId="1933"/>
    <cellStyle name="Note 2 11 2" xfId="15047"/>
    <cellStyle name="Note 2 11 2 2" xfId="15048"/>
    <cellStyle name="Note 2 11 2 2 2" xfId="15049"/>
    <cellStyle name="Note 2 11 2 3" xfId="15050"/>
    <cellStyle name="Note 2 11 3" xfId="15051"/>
    <cellStyle name="Note 2 11 3 2" xfId="15052"/>
    <cellStyle name="Note 2 11 4" xfId="15053"/>
    <cellStyle name="Note 2 11 4 2" xfId="15054"/>
    <cellStyle name="Note 2 11 5" xfId="15055"/>
    <cellStyle name="Note 2 11 5 2" xfId="15056"/>
    <cellStyle name="Note 2 11 6" xfId="15057"/>
    <cellStyle name="Note 2 11 6 2" xfId="15058"/>
    <cellStyle name="Note 2 11 7" xfId="15059"/>
    <cellStyle name="Note 2 12" xfId="15060"/>
    <cellStyle name="Note 2 12 2" xfId="15061"/>
    <cellStyle name="Note 2 12 2 2" xfId="15062"/>
    <cellStyle name="Note 2 12 3" xfId="15063"/>
    <cellStyle name="Note 2 13" xfId="15064"/>
    <cellStyle name="Note 2 13 2" xfId="15065"/>
    <cellStyle name="Note 2 14" xfId="15066"/>
    <cellStyle name="Note 2 14 2" xfId="15067"/>
    <cellStyle name="Note 2 15" xfId="15068"/>
    <cellStyle name="Note 2 15 2" xfId="15069"/>
    <cellStyle name="Note 2 16" xfId="15070"/>
    <cellStyle name="Note 2 16 2" xfId="15071"/>
    <cellStyle name="Note 2 2" xfId="1156"/>
    <cellStyle name="Note 2 2 10" xfId="15072"/>
    <cellStyle name="Note 2 2 2" xfId="1157"/>
    <cellStyle name="Note 2 2 2 2" xfId="1158"/>
    <cellStyle name="Note 2 2 2 3" xfId="1159"/>
    <cellStyle name="Note 2 2 2 3 10" xfId="15073"/>
    <cellStyle name="Note 2 2 2 3 10 2" xfId="15074"/>
    <cellStyle name="Note 2 2 2 3 11" xfId="15075"/>
    <cellStyle name="Note 2 2 2 3 11 2" xfId="15076"/>
    <cellStyle name="Note 2 2 2 3 12" xfId="15077"/>
    <cellStyle name="Note 2 2 2 3 12 2" xfId="15078"/>
    <cellStyle name="Note 2 2 2 3 13" xfId="15079"/>
    <cellStyle name="Note 2 2 2 3 2" xfId="1160"/>
    <cellStyle name="Note 2 2 2 3 2 2" xfId="1934"/>
    <cellStyle name="Note 2 2 2 3 2 2 2" xfId="15080"/>
    <cellStyle name="Note 2 2 2 3 2 2 2 2" xfId="15081"/>
    <cellStyle name="Note 2 2 2 3 2 2 2 2 2" xfId="15082"/>
    <cellStyle name="Note 2 2 2 3 2 2 2 3" xfId="15083"/>
    <cellStyle name="Note 2 2 2 3 2 2 3" xfId="15084"/>
    <cellStyle name="Note 2 2 2 3 2 2 3 2" xfId="15085"/>
    <cellStyle name="Note 2 2 2 3 2 2 4" xfId="15086"/>
    <cellStyle name="Note 2 2 2 3 2 2 4 2" xfId="15087"/>
    <cellStyle name="Note 2 2 2 3 2 2 5" xfId="15088"/>
    <cellStyle name="Note 2 2 2 3 2 2 5 2" xfId="15089"/>
    <cellStyle name="Note 2 2 2 3 2 2 6" xfId="15090"/>
    <cellStyle name="Note 2 2 2 3 2 2 6 2" xfId="15091"/>
    <cellStyle name="Note 2 2 2 3 2 2 7" xfId="15092"/>
    <cellStyle name="Note 2 2 2 3 2 3" xfId="15093"/>
    <cellStyle name="Note 2 2 2 3 2 3 2" xfId="15094"/>
    <cellStyle name="Note 2 2 2 3 2 3 2 2" xfId="15095"/>
    <cellStyle name="Note 2 2 2 3 2 3 3" xfId="15096"/>
    <cellStyle name="Note 2 2 2 3 2 4" xfId="15097"/>
    <cellStyle name="Note 2 2 2 3 2 4 2" xfId="15098"/>
    <cellStyle name="Note 2 2 2 3 2 5" xfId="15099"/>
    <cellStyle name="Note 2 2 2 3 2 5 2" xfId="15100"/>
    <cellStyle name="Note 2 2 2 3 2 6" xfId="15101"/>
    <cellStyle name="Note 2 2 2 3 2 6 2" xfId="15102"/>
    <cellStyle name="Note 2 2 2 3 2 7" xfId="15103"/>
    <cellStyle name="Note 2 2 2 3 2 7 2" xfId="15104"/>
    <cellStyle name="Note 2 2 2 3 2 8" xfId="15105"/>
    <cellStyle name="Note 2 2 2 3 3" xfId="1161"/>
    <cellStyle name="Note 2 2 2 3 3 2" xfId="1935"/>
    <cellStyle name="Note 2 2 2 3 3 2 2" xfId="15106"/>
    <cellStyle name="Note 2 2 2 3 3 2 2 2" xfId="15107"/>
    <cellStyle name="Note 2 2 2 3 3 2 2 2 2" xfId="15108"/>
    <cellStyle name="Note 2 2 2 3 3 2 2 3" xfId="15109"/>
    <cellStyle name="Note 2 2 2 3 3 2 3" xfId="15110"/>
    <cellStyle name="Note 2 2 2 3 3 2 3 2" xfId="15111"/>
    <cellStyle name="Note 2 2 2 3 3 2 4" xfId="15112"/>
    <cellStyle name="Note 2 2 2 3 3 2 4 2" xfId="15113"/>
    <cellStyle name="Note 2 2 2 3 3 2 5" xfId="15114"/>
    <cellStyle name="Note 2 2 2 3 3 2 5 2" xfId="15115"/>
    <cellStyle name="Note 2 2 2 3 3 2 6" xfId="15116"/>
    <cellStyle name="Note 2 2 2 3 3 2 6 2" xfId="15117"/>
    <cellStyle name="Note 2 2 2 3 3 2 7" xfId="15118"/>
    <cellStyle name="Note 2 2 2 3 3 3" xfId="15119"/>
    <cellStyle name="Note 2 2 2 3 3 3 2" xfId="15120"/>
    <cellStyle name="Note 2 2 2 3 3 3 2 2" xfId="15121"/>
    <cellStyle name="Note 2 2 2 3 3 3 3" xfId="15122"/>
    <cellStyle name="Note 2 2 2 3 3 4" xfId="15123"/>
    <cellStyle name="Note 2 2 2 3 3 4 2" xfId="15124"/>
    <cellStyle name="Note 2 2 2 3 3 5" xfId="15125"/>
    <cellStyle name="Note 2 2 2 3 3 5 2" xfId="15126"/>
    <cellStyle name="Note 2 2 2 3 3 6" xfId="15127"/>
    <cellStyle name="Note 2 2 2 3 3 6 2" xfId="15128"/>
    <cellStyle name="Note 2 2 2 3 3 7" xfId="15129"/>
    <cellStyle name="Note 2 2 2 3 3 7 2" xfId="15130"/>
    <cellStyle name="Note 2 2 2 3 3 8" xfId="15131"/>
    <cellStyle name="Note 2 2 2 3 4" xfId="1162"/>
    <cellStyle name="Note 2 2 2 3 4 2" xfId="1936"/>
    <cellStyle name="Note 2 2 2 3 4 2 2" xfId="15132"/>
    <cellStyle name="Note 2 2 2 3 4 2 2 2" xfId="15133"/>
    <cellStyle name="Note 2 2 2 3 4 2 2 2 2" xfId="15134"/>
    <cellStyle name="Note 2 2 2 3 4 2 2 3" xfId="15135"/>
    <cellStyle name="Note 2 2 2 3 4 2 3" xfId="15136"/>
    <cellStyle name="Note 2 2 2 3 4 2 3 2" xfId="15137"/>
    <cellStyle name="Note 2 2 2 3 4 2 4" xfId="15138"/>
    <cellStyle name="Note 2 2 2 3 4 2 4 2" xfId="15139"/>
    <cellStyle name="Note 2 2 2 3 4 2 5" xfId="15140"/>
    <cellStyle name="Note 2 2 2 3 4 2 5 2" xfId="15141"/>
    <cellStyle name="Note 2 2 2 3 4 2 6" xfId="15142"/>
    <cellStyle name="Note 2 2 2 3 4 2 6 2" xfId="15143"/>
    <cellStyle name="Note 2 2 2 3 4 2 7" xfId="15144"/>
    <cellStyle name="Note 2 2 2 3 4 3" xfId="15145"/>
    <cellStyle name="Note 2 2 2 3 4 3 2" xfId="15146"/>
    <cellStyle name="Note 2 2 2 3 4 3 2 2" xfId="15147"/>
    <cellStyle name="Note 2 2 2 3 4 3 3" xfId="15148"/>
    <cellStyle name="Note 2 2 2 3 4 4" xfId="15149"/>
    <cellStyle name="Note 2 2 2 3 4 4 2" xfId="15150"/>
    <cellStyle name="Note 2 2 2 3 4 5" xfId="15151"/>
    <cellStyle name="Note 2 2 2 3 4 5 2" xfId="15152"/>
    <cellStyle name="Note 2 2 2 3 4 6" xfId="15153"/>
    <cellStyle name="Note 2 2 2 3 4 6 2" xfId="15154"/>
    <cellStyle name="Note 2 2 2 3 4 7" xfId="15155"/>
    <cellStyle name="Note 2 2 2 3 4 7 2" xfId="15156"/>
    <cellStyle name="Note 2 2 2 3 4 8" xfId="15157"/>
    <cellStyle name="Note 2 2 2 3 5" xfId="1937"/>
    <cellStyle name="Note 2 2 2 3 5 2" xfId="15158"/>
    <cellStyle name="Note 2 2 2 3 5 2 2" xfId="15159"/>
    <cellStyle name="Note 2 2 2 3 5 2 2 2" xfId="15160"/>
    <cellStyle name="Note 2 2 2 3 5 2 3" xfId="15161"/>
    <cellStyle name="Note 2 2 2 3 5 3" xfId="15162"/>
    <cellStyle name="Note 2 2 2 3 5 3 2" xfId="15163"/>
    <cellStyle name="Note 2 2 2 3 5 4" xfId="15164"/>
    <cellStyle name="Note 2 2 2 3 5 4 2" xfId="15165"/>
    <cellStyle name="Note 2 2 2 3 5 5" xfId="15166"/>
    <cellStyle name="Note 2 2 2 3 5 5 2" xfId="15167"/>
    <cellStyle name="Note 2 2 2 3 5 6" xfId="15168"/>
    <cellStyle name="Note 2 2 2 3 5 6 2" xfId="15169"/>
    <cellStyle name="Note 2 2 2 3 5 7" xfId="15170"/>
    <cellStyle name="Note 2 2 2 3 6" xfId="1938"/>
    <cellStyle name="Note 2 2 2 3 6 2" xfId="15171"/>
    <cellStyle name="Note 2 2 2 3 6 2 2" xfId="15172"/>
    <cellStyle name="Note 2 2 2 3 6 2 2 2" xfId="15173"/>
    <cellStyle name="Note 2 2 2 3 6 2 3" xfId="15174"/>
    <cellStyle name="Note 2 2 2 3 6 3" xfId="15175"/>
    <cellStyle name="Note 2 2 2 3 6 3 2" xfId="15176"/>
    <cellStyle name="Note 2 2 2 3 6 4" xfId="15177"/>
    <cellStyle name="Note 2 2 2 3 6 4 2" xfId="15178"/>
    <cellStyle name="Note 2 2 2 3 6 5" xfId="15179"/>
    <cellStyle name="Note 2 2 2 3 6 5 2" xfId="15180"/>
    <cellStyle name="Note 2 2 2 3 6 6" xfId="15181"/>
    <cellStyle name="Note 2 2 2 3 6 6 2" xfId="15182"/>
    <cellStyle name="Note 2 2 2 3 6 7" xfId="15183"/>
    <cellStyle name="Note 2 2 2 3 7" xfId="1939"/>
    <cellStyle name="Note 2 2 2 3 7 2" xfId="15184"/>
    <cellStyle name="Note 2 2 2 3 7 2 2" xfId="15185"/>
    <cellStyle name="Note 2 2 2 3 7 2 2 2" xfId="15186"/>
    <cellStyle name="Note 2 2 2 3 7 2 3" xfId="15187"/>
    <cellStyle name="Note 2 2 2 3 7 3" xfId="15188"/>
    <cellStyle name="Note 2 2 2 3 7 3 2" xfId="15189"/>
    <cellStyle name="Note 2 2 2 3 7 4" xfId="15190"/>
    <cellStyle name="Note 2 2 2 3 7 4 2" xfId="15191"/>
    <cellStyle name="Note 2 2 2 3 7 5" xfId="15192"/>
    <cellStyle name="Note 2 2 2 3 7 5 2" xfId="15193"/>
    <cellStyle name="Note 2 2 2 3 7 6" xfId="15194"/>
    <cellStyle name="Note 2 2 2 3 7 6 2" xfId="15195"/>
    <cellStyle name="Note 2 2 2 3 7 7" xfId="15196"/>
    <cellStyle name="Note 2 2 2 3 8" xfId="15197"/>
    <cellStyle name="Note 2 2 2 3 8 2" xfId="15198"/>
    <cellStyle name="Note 2 2 2 3 8 2 2" xfId="15199"/>
    <cellStyle name="Note 2 2 2 3 8 3" xfId="15200"/>
    <cellStyle name="Note 2 2 2 3 9" xfId="15201"/>
    <cellStyle name="Note 2 2 2 3 9 2" xfId="15202"/>
    <cellStyle name="Note 2 2 2 4" xfId="1163"/>
    <cellStyle name="Note 2 2 3" xfId="1164"/>
    <cellStyle name="Note 2 2 4" xfId="1165"/>
    <cellStyle name="Note 2 2 4 10" xfId="15203"/>
    <cellStyle name="Note 2 2 4 10 2" xfId="15204"/>
    <cellStyle name="Note 2 2 4 11" xfId="15205"/>
    <cellStyle name="Note 2 2 4 11 2" xfId="15206"/>
    <cellStyle name="Note 2 2 4 12" xfId="15207"/>
    <cellStyle name="Note 2 2 4 12 2" xfId="15208"/>
    <cellStyle name="Note 2 2 4 2" xfId="1166"/>
    <cellStyle name="Note 2 2 4 2 2" xfId="1167"/>
    <cellStyle name="Note 2 2 4 2 2 2" xfId="15209"/>
    <cellStyle name="Note 2 2 4 2 2 2 2" xfId="15210"/>
    <cellStyle name="Note 2 2 4 2 2 2 2 2" xfId="15211"/>
    <cellStyle name="Note 2 2 4 2 2 2 3" xfId="15212"/>
    <cellStyle name="Note 2 2 4 2 2 3" xfId="15213"/>
    <cellStyle name="Note 2 2 4 2 2 3 2" xfId="15214"/>
    <cellStyle name="Note 2 2 4 2 2 4" xfId="15215"/>
    <cellStyle name="Note 2 2 4 2 2 4 2" xfId="15216"/>
    <cellStyle name="Note 2 2 4 2 2 5" xfId="15217"/>
    <cellStyle name="Note 2 2 4 2 2 5 2" xfId="15218"/>
    <cellStyle name="Note 2 2 4 2 2 6" xfId="15219"/>
    <cellStyle name="Note 2 2 4 2 2 6 2" xfId="15220"/>
    <cellStyle name="Note 2 2 4 2 3" xfId="15221"/>
    <cellStyle name="Note 2 2 4 2 3 2" xfId="15222"/>
    <cellStyle name="Note 2 2 4 2 3 2 2" xfId="15223"/>
    <cellStyle name="Note 2 2 4 2 3 3" xfId="15224"/>
    <cellStyle name="Note 2 2 4 2 4" xfId="15225"/>
    <cellStyle name="Note 2 2 4 2 4 2" xfId="15226"/>
    <cellStyle name="Note 2 2 4 2 5" xfId="15227"/>
    <cellStyle name="Note 2 2 4 2 5 2" xfId="15228"/>
    <cellStyle name="Note 2 2 4 2 6" xfId="15229"/>
    <cellStyle name="Note 2 2 4 2 6 2" xfId="15230"/>
    <cellStyle name="Note 2 2 4 2 7" xfId="15231"/>
    <cellStyle name="Note 2 2 4 2 7 2" xfId="15232"/>
    <cellStyle name="Note 2 2 4 2 8" xfId="15233"/>
    <cellStyle name="Note 2 2 4 3" xfId="1168"/>
    <cellStyle name="Note 2 2 4 3 2" xfId="1940"/>
    <cellStyle name="Note 2 2 4 3 2 2" xfId="15234"/>
    <cellStyle name="Note 2 2 4 3 2 2 2" xfId="15235"/>
    <cellStyle name="Note 2 2 4 3 2 2 2 2" xfId="15236"/>
    <cellStyle name="Note 2 2 4 3 2 2 3" xfId="15237"/>
    <cellStyle name="Note 2 2 4 3 2 3" xfId="15238"/>
    <cellStyle name="Note 2 2 4 3 2 3 2" xfId="15239"/>
    <cellStyle name="Note 2 2 4 3 2 4" xfId="15240"/>
    <cellStyle name="Note 2 2 4 3 2 4 2" xfId="15241"/>
    <cellStyle name="Note 2 2 4 3 2 5" xfId="15242"/>
    <cellStyle name="Note 2 2 4 3 2 5 2" xfId="15243"/>
    <cellStyle name="Note 2 2 4 3 2 6" xfId="15244"/>
    <cellStyle name="Note 2 2 4 3 2 6 2" xfId="15245"/>
    <cellStyle name="Note 2 2 4 3 2 7" xfId="15246"/>
    <cellStyle name="Note 2 2 4 3 3" xfId="15247"/>
    <cellStyle name="Note 2 2 4 3 3 2" xfId="15248"/>
    <cellStyle name="Note 2 2 4 3 3 2 2" xfId="15249"/>
    <cellStyle name="Note 2 2 4 3 3 3" xfId="15250"/>
    <cellStyle name="Note 2 2 4 3 4" xfId="15251"/>
    <cellStyle name="Note 2 2 4 3 4 2" xfId="15252"/>
    <cellStyle name="Note 2 2 4 3 5" xfId="15253"/>
    <cellStyle name="Note 2 2 4 3 5 2" xfId="15254"/>
    <cellStyle name="Note 2 2 4 3 6" xfId="15255"/>
    <cellStyle name="Note 2 2 4 3 6 2" xfId="15256"/>
    <cellStyle name="Note 2 2 4 3 7" xfId="15257"/>
    <cellStyle name="Note 2 2 4 3 7 2" xfId="15258"/>
    <cellStyle name="Note 2 2 4 3 8" xfId="15259"/>
    <cellStyle name="Note 2 2 4 4" xfId="1169"/>
    <cellStyle name="Note 2 2 4 4 2" xfId="1941"/>
    <cellStyle name="Note 2 2 4 4 2 2" xfId="15260"/>
    <cellStyle name="Note 2 2 4 4 2 2 2" xfId="15261"/>
    <cellStyle name="Note 2 2 4 4 2 2 2 2" xfId="15262"/>
    <cellStyle name="Note 2 2 4 4 2 2 3" xfId="15263"/>
    <cellStyle name="Note 2 2 4 4 2 3" xfId="15264"/>
    <cellStyle name="Note 2 2 4 4 2 3 2" xfId="15265"/>
    <cellStyle name="Note 2 2 4 4 2 4" xfId="15266"/>
    <cellStyle name="Note 2 2 4 4 2 4 2" xfId="15267"/>
    <cellStyle name="Note 2 2 4 4 2 5" xfId="15268"/>
    <cellStyle name="Note 2 2 4 4 2 5 2" xfId="15269"/>
    <cellStyle name="Note 2 2 4 4 2 6" xfId="15270"/>
    <cellStyle name="Note 2 2 4 4 2 6 2" xfId="15271"/>
    <cellStyle name="Note 2 2 4 4 2 7" xfId="15272"/>
    <cellStyle name="Note 2 2 4 4 3" xfId="15273"/>
    <cellStyle name="Note 2 2 4 4 3 2" xfId="15274"/>
    <cellStyle name="Note 2 2 4 4 3 2 2" xfId="15275"/>
    <cellStyle name="Note 2 2 4 4 3 3" xfId="15276"/>
    <cellStyle name="Note 2 2 4 4 4" xfId="15277"/>
    <cellStyle name="Note 2 2 4 4 4 2" xfId="15278"/>
    <cellStyle name="Note 2 2 4 4 5" xfId="15279"/>
    <cellStyle name="Note 2 2 4 4 5 2" xfId="15280"/>
    <cellStyle name="Note 2 2 4 4 6" xfId="15281"/>
    <cellStyle name="Note 2 2 4 4 6 2" xfId="15282"/>
    <cellStyle name="Note 2 2 4 4 7" xfId="15283"/>
    <cellStyle name="Note 2 2 4 4 7 2" xfId="15284"/>
    <cellStyle name="Note 2 2 4 4 8" xfId="15285"/>
    <cellStyle name="Note 2 2 4 5" xfId="1170"/>
    <cellStyle name="Note 2 2 4 5 2" xfId="15286"/>
    <cellStyle name="Note 2 2 4 5 2 2" xfId="15287"/>
    <cellStyle name="Note 2 2 4 5 2 2 2" xfId="15288"/>
    <cellStyle name="Note 2 2 4 5 2 3" xfId="15289"/>
    <cellStyle name="Note 2 2 4 5 3" xfId="15290"/>
    <cellStyle name="Note 2 2 4 5 3 2" xfId="15291"/>
    <cellStyle name="Note 2 2 4 5 4" xfId="15292"/>
    <cellStyle name="Note 2 2 4 5 4 2" xfId="15293"/>
    <cellStyle name="Note 2 2 4 5 5" xfId="15294"/>
    <cellStyle name="Note 2 2 4 5 5 2" xfId="15295"/>
    <cellStyle name="Note 2 2 4 5 6" xfId="15296"/>
    <cellStyle name="Note 2 2 4 5 6 2" xfId="15297"/>
    <cellStyle name="Note 2 2 4 5 7" xfId="15298"/>
    <cellStyle name="Note 2 2 4 6" xfId="1942"/>
    <cellStyle name="Note 2 2 4 6 2" xfId="15299"/>
    <cellStyle name="Note 2 2 4 6 2 2" xfId="15300"/>
    <cellStyle name="Note 2 2 4 6 2 2 2" xfId="15301"/>
    <cellStyle name="Note 2 2 4 6 2 3" xfId="15302"/>
    <cellStyle name="Note 2 2 4 6 3" xfId="15303"/>
    <cellStyle name="Note 2 2 4 6 3 2" xfId="15304"/>
    <cellStyle name="Note 2 2 4 6 4" xfId="15305"/>
    <cellStyle name="Note 2 2 4 6 4 2" xfId="15306"/>
    <cellStyle name="Note 2 2 4 6 5" xfId="15307"/>
    <cellStyle name="Note 2 2 4 6 5 2" xfId="15308"/>
    <cellStyle name="Note 2 2 4 6 6" xfId="15309"/>
    <cellStyle name="Note 2 2 4 6 6 2" xfId="15310"/>
    <cellStyle name="Note 2 2 4 6 7" xfId="15311"/>
    <cellStyle name="Note 2 2 4 7" xfId="1943"/>
    <cellStyle name="Note 2 2 4 7 2" xfId="15312"/>
    <cellStyle name="Note 2 2 4 7 2 2" xfId="15313"/>
    <cellStyle name="Note 2 2 4 7 2 2 2" xfId="15314"/>
    <cellStyle name="Note 2 2 4 7 2 3" xfId="15315"/>
    <cellStyle name="Note 2 2 4 7 3" xfId="15316"/>
    <cellStyle name="Note 2 2 4 7 3 2" xfId="15317"/>
    <cellStyle name="Note 2 2 4 7 4" xfId="15318"/>
    <cellStyle name="Note 2 2 4 7 4 2" xfId="15319"/>
    <cellStyle name="Note 2 2 4 7 5" xfId="15320"/>
    <cellStyle name="Note 2 2 4 7 5 2" xfId="15321"/>
    <cellStyle name="Note 2 2 4 7 6" xfId="15322"/>
    <cellStyle name="Note 2 2 4 7 6 2" xfId="15323"/>
    <cellStyle name="Note 2 2 4 7 7" xfId="15324"/>
    <cellStyle name="Note 2 2 4 8" xfId="15325"/>
    <cellStyle name="Note 2 2 4 8 2" xfId="15326"/>
    <cellStyle name="Note 2 2 4 8 2 2" xfId="15327"/>
    <cellStyle name="Note 2 2 4 8 3" xfId="15328"/>
    <cellStyle name="Note 2 2 4 9" xfId="15329"/>
    <cellStyle name="Note 2 2 4 9 2" xfId="15330"/>
    <cellStyle name="Note 2 2 5" xfId="1171"/>
    <cellStyle name="Note 2 2 6" xfId="1172"/>
    <cellStyle name="Note 2 2 7" xfId="1173"/>
    <cellStyle name="Note 2 2 8" xfId="1174"/>
    <cellStyle name="Note 2 2 8 2" xfId="15331"/>
    <cellStyle name="Note 2 2 9" xfId="15332"/>
    <cellStyle name="Note 2 3" xfId="1175"/>
    <cellStyle name="Note 2 4" xfId="1176"/>
    <cellStyle name="Note 2 4 10" xfId="15333"/>
    <cellStyle name="Note 2 4 10 2" xfId="15334"/>
    <cellStyle name="Note 2 4 11" xfId="15335"/>
    <cellStyle name="Note 2 4 11 2" xfId="15336"/>
    <cellStyle name="Note 2 4 12" xfId="15337"/>
    <cellStyle name="Note 2 4 12 2" xfId="15338"/>
    <cellStyle name="Note 2 4 13" xfId="15339"/>
    <cellStyle name="Note 2 4 2" xfId="1177"/>
    <cellStyle name="Note 2 4 2 2" xfId="1944"/>
    <cellStyle name="Note 2 4 2 2 2" xfId="15340"/>
    <cellStyle name="Note 2 4 2 2 2 2" xfId="15341"/>
    <cellStyle name="Note 2 4 2 2 2 2 2" xfId="15342"/>
    <cellStyle name="Note 2 4 2 2 2 3" xfId="15343"/>
    <cellStyle name="Note 2 4 2 2 3" xfId="15344"/>
    <cellStyle name="Note 2 4 2 2 3 2" xfId="15345"/>
    <cellStyle name="Note 2 4 2 2 4" xfId="15346"/>
    <cellStyle name="Note 2 4 2 2 4 2" xfId="15347"/>
    <cellStyle name="Note 2 4 2 2 5" xfId="15348"/>
    <cellStyle name="Note 2 4 2 2 5 2" xfId="15349"/>
    <cellStyle name="Note 2 4 2 2 6" xfId="15350"/>
    <cellStyle name="Note 2 4 2 2 6 2" xfId="15351"/>
    <cellStyle name="Note 2 4 2 2 7" xfId="15352"/>
    <cellStyle name="Note 2 4 2 3" xfId="15353"/>
    <cellStyle name="Note 2 4 2 3 2" xfId="15354"/>
    <cellStyle name="Note 2 4 2 3 2 2" xfId="15355"/>
    <cellStyle name="Note 2 4 2 3 3" xfId="15356"/>
    <cellStyle name="Note 2 4 2 4" xfId="15357"/>
    <cellStyle name="Note 2 4 2 4 2" xfId="15358"/>
    <cellStyle name="Note 2 4 2 5" xfId="15359"/>
    <cellStyle name="Note 2 4 2 5 2" xfId="15360"/>
    <cellStyle name="Note 2 4 2 6" xfId="15361"/>
    <cellStyle name="Note 2 4 2 6 2" xfId="15362"/>
    <cellStyle name="Note 2 4 2 7" xfId="15363"/>
    <cellStyle name="Note 2 4 2 7 2" xfId="15364"/>
    <cellStyle name="Note 2 4 2 8" xfId="15365"/>
    <cellStyle name="Note 2 4 3" xfId="1178"/>
    <cellStyle name="Note 2 4 3 2" xfId="1945"/>
    <cellStyle name="Note 2 4 3 2 2" xfId="15366"/>
    <cellStyle name="Note 2 4 3 2 2 2" xfId="15367"/>
    <cellStyle name="Note 2 4 3 2 2 2 2" xfId="15368"/>
    <cellStyle name="Note 2 4 3 2 2 3" xfId="15369"/>
    <cellStyle name="Note 2 4 3 2 3" xfId="15370"/>
    <cellStyle name="Note 2 4 3 2 3 2" xfId="15371"/>
    <cellStyle name="Note 2 4 3 2 4" xfId="15372"/>
    <cellStyle name="Note 2 4 3 2 4 2" xfId="15373"/>
    <cellStyle name="Note 2 4 3 2 5" xfId="15374"/>
    <cellStyle name="Note 2 4 3 2 5 2" xfId="15375"/>
    <cellStyle name="Note 2 4 3 2 6" xfId="15376"/>
    <cellStyle name="Note 2 4 3 2 6 2" xfId="15377"/>
    <cellStyle name="Note 2 4 3 2 7" xfId="15378"/>
    <cellStyle name="Note 2 4 3 3" xfId="15379"/>
    <cellStyle name="Note 2 4 3 3 2" xfId="15380"/>
    <cellStyle name="Note 2 4 3 3 2 2" xfId="15381"/>
    <cellStyle name="Note 2 4 3 3 3" xfId="15382"/>
    <cellStyle name="Note 2 4 3 4" xfId="15383"/>
    <cellStyle name="Note 2 4 3 4 2" xfId="15384"/>
    <cellStyle name="Note 2 4 3 5" xfId="15385"/>
    <cellStyle name="Note 2 4 3 5 2" xfId="15386"/>
    <cellStyle name="Note 2 4 3 6" xfId="15387"/>
    <cellStyle name="Note 2 4 3 6 2" xfId="15388"/>
    <cellStyle name="Note 2 4 3 7" xfId="15389"/>
    <cellStyle name="Note 2 4 3 7 2" xfId="15390"/>
    <cellStyle name="Note 2 4 3 8" xfId="15391"/>
    <cellStyle name="Note 2 4 4" xfId="1179"/>
    <cellStyle name="Note 2 4 4 2" xfId="1946"/>
    <cellStyle name="Note 2 4 4 2 2" xfId="15392"/>
    <cellStyle name="Note 2 4 4 2 2 2" xfId="15393"/>
    <cellStyle name="Note 2 4 4 2 2 2 2" xfId="15394"/>
    <cellStyle name="Note 2 4 4 2 2 3" xfId="15395"/>
    <cellStyle name="Note 2 4 4 2 3" xfId="15396"/>
    <cellStyle name="Note 2 4 4 2 3 2" xfId="15397"/>
    <cellStyle name="Note 2 4 4 2 4" xfId="15398"/>
    <cellStyle name="Note 2 4 4 2 4 2" xfId="15399"/>
    <cellStyle name="Note 2 4 4 2 5" xfId="15400"/>
    <cellStyle name="Note 2 4 4 2 5 2" xfId="15401"/>
    <cellStyle name="Note 2 4 4 2 6" xfId="15402"/>
    <cellStyle name="Note 2 4 4 2 6 2" xfId="15403"/>
    <cellStyle name="Note 2 4 4 2 7" xfId="15404"/>
    <cellStyle name="Note 2 4 4 3" xfId="15405"/>
    <cellStyle name="Note 2 4 4 3 2" xfId="15406"/>
    <cellStyle name="Note 2 4 4 3 2 2" xfId="15407"/>
    <cellStyle name="Note 2 4 4 3 3" xfId="15408"/>
    <cellStyle name="Note 2 4 4 4" xfId="15409"/>
    <cellStyle name="Note 2 4 4 4 2" xfId="15410"/>
    <cellStyle name="Note 2 4 4 5" xfId="15411"/>
    <cellStyle name="Note 2 4 4 5 2" xfId="15412"/>
    <cellStyle name="Note 2 4 4 6" xfId="15413"/>
    <cellStyle name="Note 2 4 4 6 2" xfId="15414"/>
    <cellStyle name="Note 2 4 4 7" xfId="15415"/>
    <cellStyle name="Note 2 4 4 7 2" xfId="15416"/>
    <cellStyle name="Note 2 4 4 8" xfId="15417"/>
    <cellStyle name="Note 2 4 5" xfId="1947"/>
    <cellStyle name="Note 2 4 5 2" xfId="15418"/>
    <cellStyle name="Note 2 4 5 2 2" xfId="15419"/>
    <cellStyle name="Note 2 4 5 2 2 2" xfId="15420"/>
    <cellStyle name="Note 2 4 5 2 3" xfId="15421"/>
    <cellStyle name="Note 2 4 5 3" xfId="15422"/>
    <cellStyle name="Note 2 4 5 3 2" xfId="15423"/>
    <cellStyle name="Note 2 4 5 4" xfId="15424"/>
    <cellStyle name="Note 2 4 5 4 2" xfId="15425"/>
    <cellStyle name="Note 2 4 5 5" xfId="15426"/>
    <cellStyle name="Note 2 4 5 5 2" xfId="15427"/>
    <cellStyle name="Note 2 4 5 6" xfId="15428"/>
    <cellStyle name="Note 2 4 5 6 2" xfId="15429"/>
    <cellStyle name="Note 2 4 5 7" xfId="15430"/>
    <cellStyle name="Note 2 4 6" xfId="1948"/>
    <cellStyle name="Note 2 4 6 2" xfId="15431"/>
    <cellStyle name="Note 2 4 6 2 2" xfId="15432"/>
    <cellStyle name="Note 2 4 6 2 2 2" xfId="15433"/>
    <cellStyle name="Note 2 4 6 2 3" xfId="15434"/>
    <cellStyle name="Note 2 4 6 3" xfId="15435"/>
    <cellStyle name="Note 2 4 6 3 2" xfId="15436"/>
    <cellStyle name="Note 2 4 6 4" xfId="15437"/>
    <cellStyle name="Note 2 4 6 4 2" xfId="15438"/>
    <cellStyle name="Note 2 4 6 5" xfId="15439"/>
    <cellStyle name="Note 2 4 6 5 2" xfId="15440"/>
    <cellStyle name="Note 2 4 6 6" xfId="15441"/>
    <cellStyle name="Note 2 4 6 6 2" xfId="15442"/>
    <cellStyle name="Note 2 4 6 7" xfId="15443"/>
    <cellStyle name="Note 2 4 7" xfId="1949"/>
    <cellStyle name="Note 2 4 7 2" xfId="15444"/>
    <cellStyle name="Note 2 4 7 2 2" xfId="15445"/>
    <cellStyle name="Note 2 4 7 2 2 2" xfId="15446"/>
    <cellStyle name="Note 2 4 7 2 3" xfId="15447"/>
    <cellStyle name="Note 2 4 7 3" xfId="15448"/>
    <cellStyle name="Note 2 4 7 3 2" xfId="15449"/>
    <cellStyle name="Note 2 4 7 4" xfId="15450"/>
    <cellStyle name="Note 2 4 7 4 2" xfId="15451"/>
    <cellStyle name="Note 2 4 7 5" xfId="15452"/>
    <cellStyle name="Note 2 4 7 5 2" xfId="15453"/>
    <cellStyle name="Note 2 4 7 6" xfId="15454"/>
    <cellStyle name="Note 2 4 7 6 2" xfId="15455"/>
    <cellStyle name="Note 2 4 7 7" xfId="15456"/>
    <cellStyle name="Note 2 4 8" xfId="15457"/>
    <cellStyle name="Note 2 4 8 2" xfId="15458"/>
    <cellStyle name="Note 2 4 8 2 2" xfId="15459"/>
    <cellStyle name="Note 2 4 8 3" xfId="15460"/>
    <cellStyle name="Note 2 4 9" xfId="15461"/>
    <cellStyle name="Note 2 4 9 2" xfId="15462"/>
    <cellStyle name="Note 2 5" xfId="1180"/>
    <cellStyle name="Note 2 6" xfId="1181"/>
    <cellStyle name="Note 2 6 2" xfId="1950"/>
    <cellStyle name="Note 2 6 2 2" xfId="15463"/>
    <cellStyle name="Note 2 6 2 2 2" xfId="15464"/>
    <cellStyle name="Note 2 6 2 2 2 2" xfId="15465"/>
    <cellStyle name="Note 2 6 2 2 3" xfId="15466"/>
    <cellStyle name="Note 2 6 2 3" xfId="15467"/>
    <cellStyle name="Note 2 6 2 3 2" xfId="15468"/>
    <cellStyle name="Note 2 6 2 4" xfId="15469"/>
    <cellStyle name="Note 2 6 2 4 2" xfId="15470"/>
    <cellStyle name="Note 2 6 2 5" xfId="15471"/>
    <cellStyle name="Note 2 6 2 5 2" xfId="15472"/>
    <cellStyle name="Note 2 6 2 6" xfId="15473"/>
    <cellStyle name="Note 2 6 2 6 2" xfId="15474"/>
    <cellStyle name="Note 2 6 2 7" xfId="15475"/>
    <cellStyle name="Note 2 6 3" xfId="15476"/>
    <cellStyle name="Note 2 6 3 2" xfId="15477"/>
    <cellStyle name="Note 2 6 3 2 2" xfId="15478"/>
    <cellStyle name="Note 2 6 3 3" xfId="15479"/>
    <cellStyle name="Note 2 6 4" xfId="15480"/>
    <cellStyle name="Note 2 6 4 2" xfId="15481"/>
    <cellStyle name="Note 2 6 5" xfId="15482"/>
    <cellStyle name="Note 2 6 5 2" xfId="15483"/>
    <cellStyle name="Note 2 6 6" xfId="15484"/>
    <cellStyle name="Note 2 6 6 2" xfId="15485"/>
    <cellStyle name="Note 2 6 7" xfId="15486"/>
    <cellStyle name="Note 2 6 7 2" xfId="15487"/>
    <cellStyle name="Note 2 6 8" xfId="15488"/>
    <cellStyle name="Note 2 7" xfId="1182"/>
    <cellStyle name="Note 2 7 2" xfId="1951"/>
    <cellStyle name="Note 2 7 2 2" xfId="15489"/>
    <cellStyle name="Note 2 7 2 2 2" xfId="15490"/>
    <cellStyle name="Note 2 7 2 2 2 2" xfId="15491"/>
    <cellStyle name="Note 2 7 2 2 3" xfId="15492"/>
    <cellStyle name="Note 2 7 2 3" xfId="15493"/>
    <cellStyle name="Note 2 7 2 3 2" xfId="15494"/>
    <cellStyle name="Note 2 7 2 4" xfId="15495"/>
    <cellStyle name="Note 2 7 2 4 2" xfId="15496"/>
    <cellStyle name="Note 2 7 2 5" xfId="15497"/>
    <cellStyle name="Note 2 7 2 5 2" xfId="15498"/>
    <cellStyle name="Note 2 7 2 6" xfId="15499"/>
    <cellStyle name="Note 2 7 2 6 2" xfId="15500"/>
    <cellStyle name="Note 2 7 2 7" xfId="15501"/>
    <cellStyle name="Note 2 7 3" xfId="15502"/>
    <cellStyle name="Note 2 7 3 2" xfId="15503"/>
    <cellStyle name="Note 2 7 3 2 2" xfId="15504"/>
    <cellStyle name="Note 2 7 3 3" xfId="15505"/>
    <cellStyle name="Note 2 7 4" xfId="15506"/>
    <cellStyle name="Note 2 7 4 2" xfId="15507"/>
    <cellStyle name="Note 2 7 5" xfId="15508"/>
    <cellStyle name="Note 2 7 5 2" xfId="15509"/>
    <cellStyle name="Note 2 7 6" xfId="15510"/>
    <cellStyle name="Note 2 7 6 2" xfId="15511"/>
    <cellStyle name="Note 2 7 7" xfId="15512"/>
    <cellStyle name="Note 2 7 7 2" xfId="15513"/>
    <cellStyle name="Note 2 7 8" xfId="15514"/>
    <cellStyle name="Note 2 8" xfId="1952"/>
    <cellStyle name="Note 2 8 2" xfId="1953"/>
    <cellStyle name="Note 2 8 2 2" xfId="15515"/>
    <cellStyle name="Note 2 8 2 2 2" xfId="15516"/>
    <cellStyle name="Note 2 8 2 2 2 2" xfId="15517"/>
    <cellStyle name="Note 2 8 2 2 3" xfId="15518"/>
    <cellStyle name="Note 2 8 2 3" xfId="15519"/>
    <cellStyle name="Note 2 8 2 3 2" xfId="15520"/>
    <cellStyle name="Note 2 8 2 4" xfId="15521"/>
    <cellStyle name="Note 2 8 2 4 2" xfId="15522"/>
    <cellStyle name="Note 2 8 2 5" xfId="15523"/>
    <cellStyle name="Note 2 8 2 5 2" xfId="15524"/>
    <cellStyle name="Note 2 8 2 6" xfId="15525"/>
    <cellStyle name="Note 2 8 2 6 2" xfId="15526"/>
    <cellStyle name="Note 2 8 2 7" xfId="15527"/>
    <cellStyle name="Note 2 8 3" xfId="15528"/>
    <cellStyle name="Note 2 8 3 2" xfId="15529"/>
    <cellStyle name="Note 2 8 3 2 2" xfId="15530"/>
    <cellStyle name="Note 2 8 3 3" xfId="15531"/>
    <cellStyle name="Note 2 8 4" xfId="15532"/>
    <cellStyle name="Note 2 8 4 2" xfId="15533"/>
    <cellStyle name="Note 2 8 5" xfId="15534"/>
    <cellStyle name="Note 2 8 5 2" xfId="15535"/>
    <cellStyle name="Note 2 8 6" xfId="15536"/>
    <cellStyle name="Note 2 8 6 2" xfId="15537"/>
    <cellStyle name="Note 2 8 7" xfId="15538"/>
    <cellStyle name="Note 2 8 7 2" xfId="15539"/>
    <cellStyle name="Note 2 8 8" xfId="15540"/>
    <cellStyle name="Note 2 9" xfId="1954"/>
    <cellStyle name="Note 2 9 2" xfId="15541"/>
    <cellStyle name="Note 2 9 2 2" xfId="15542"/>
    <cellStyle name="Note 2 9 2 2 2" xfId="15543"/>
    <cellStyle name="Note 2 9 2 3" xfId="15544"/>
    <cellStyle name="Note 2 9 3" xfId="15545"/>
    <cellStyle name="Note 2 9 3 2" xfId="15546"/>
    <cellStyle name="Note 2 9 4" xfId="15547"/>
    <cellStyle name="Note 2 9 4 2" xfId="15548"/>
    <cellStyle name="Note 2 9 5" xfId="15549"/>
    <cellStyle name="Note 2 9 5 2" xfId="15550"/>
    <cellStyle name="Note 2 9 6" xfId="15551"/>
    <cellStyle name="Note 2 9 6 2" xfId="15552"/>
    <cellStyle name="Note 2 9 7" xfId="15553"/>
    <cellStyle name="Note 3" xfId="1183"/>
    <cellStyle name="Note 3 2" xfId="1184"/>
    <cellStyle name="Note 3 2 2" xfId="15554"/>
    <cellStyle name="Note 3 2 2 2" xfId="15555"/>
    <cellStyle name="Note 3 2 3" xfId="15556"/>
    <cellStyle name="Note 3 2 3 2" xfId="15557"/>
    <cellStyle name="Note 3 2 4" xfId="15558"/>
    <cellStyle name="Note 3 3" xfId="1348"/>
    <cellStyle name="Note 3 3 2" xfId="15559"/>
    <cellStyle name="Note 3 3 2 2" xfId="15560"/>
    <cellStyle name="Note 3 3 3" xfId="15561"/>
    <cellStyle name="Note 3 4" xfId="1347"/>
    <cellStyle name="Note 3 4 2" xfId="2093"/>
    <cellStyle name="Note 3 4 2 2" xfId="15562"/>
    <cellStyle name="Note 3 5" xfId="15563"/>
    <cellStyle name="Note 3 5 2" xfId="15564"/>
    <cellStyle name="Note 3 6" xfId="15565"/>
    <cellStyle name="Note 3 6 2" xfId="15566"/>
    <cellStyle name="Note 3 7" xfId="15567"/>
    <cellStyle name="Output 2" xfId="1185"/>
    <cellStyle name="Output 2 2" xfId="1186"/>
    <cellStyle name="Output 2 2 2" xfId="1187"/>
    <cellStyle name="Output 2 2 2 2" xfId="1188"/>
    <cellStyle name="Output 2 2 3" xfId="1189"/>
    <cellStyle name="Output 2 2 4" xfId="1190"/>
    <cellStyle name="Output 2 2 5" xfId="1191"/>
    <cellStyle name="Output 2 2 6" xfId="15568"/>
    <cellStyle name="Output 2 3" xfId="1192"/>
    <cellStyle name="Output 2 4" xfId="1349"/>
    <cellStyle name="Output 3" xfId="1350"/>
    <cellStyle name="Parastais_FMLikp01_p05_221205_pap_afp_makp" xfId="1193"/>
    <cellStyle name="Percent 2" xfId="1194"/>
    <cellStyle name="Percent 2 2" xfId="1195"/>
    <cellStyle name="Percent 2 2 2" xfId="1196"/>
    <cellStyle name="Percent 2 2 2 2" xfId="1197"/>
    <cellStyle name="Percent 2 2 2 3" xfId="1198"/>
    <cellStyle name="Percent 2 2 3" xfId="1199"/>
    <cellStyle name="Percent 3" xfId="1200"/>
    <cellStyle name="Percent 3 2" xfId="1201"/>
    <cellStyle name="Percent 3 3" xfId="1202"/>
    <cellStyle name="Percent 3 4" xfId="1352"/>
    <cellStyle name="Percent 3 5" xfId="1351"/>
    <cellStyle name="Percent 4" xfId="1203"/>
    <cellStyle name="Percent 4 2" xfId="1204"/>
    <cellStyle name="Percent 4 3" xfId="1205"/>
    <cellStyle name="Percent 5" xfId="1206"/>
    <cellStyle name="Percent 5 2" xfId="1207"/>
    <cellStyle name="Percent 6" xfId="1208"/>
    <cellStyle name="Percent 6 2" xfId="1209"/>
    <cellStyle name="Percent 7" xfId="1210"/>
    <cellStyle name="Percent 7 2" xfId="1211"/>
    <cellStyle name="Percent 7 3" xfId="1212"/>
    <cellStyle name="Style 1" xfId="1213"/>
    <cellStyle name="Style 1 2" xfId="1214"/>
    <cellStyle name="Style 1 2 2" xfId="1215"/>
    <cellStyle name="Style 1 3" xfId="1216"/>
    <cellStyle name="Style 1 4" xfId="1217"/>
    <cellStyle name="Style 1 5" xfId="1218"/>
    <cellStyle name="Style 1 6" xfId="1219"/>
    <cellStyle name="Style 1 7" xfId="1353"/>
    <cellStyle name="Title" xfId="1243" builtinId="15" customBuiltin="1"/>
    <cellStyle name="Title 2" xfId="1220"/>
    <cellStyle name="Title 2 2" xfId="1221"/>
    <cellStyle name="Title 2 3" xfId="1222"/>
    <cellStyle name="Total 2" xfId="1223"/>
    <cellStyle name="Total 2 2" xfId="1224"/>
    <cellStyle name="Total 2 2 2" xfId="1225"/>
    <cellStyle name="Total 2 2 2 2" xfId="1226"/>
    <cellStyle name="Total 2 2 3" xfId="1227"/>
    <cellStyle name="Total 2 2 4" xfId="1228"/>
    <cellStyle name="Total 2 3" xfId="1229"/>
    <cellStyle name="Total 2 4" xfId="1354"/>
    <cellStyle name="Total 3" xfId="1355"/>
    <cellStyle name="V?st." xfId="1230"/>
    <cellStyle name="V?st. 2" xfId="1231"/>
    <cellStyle name="V?st. 2 2" xfId="1232"/>
    <cellStyle name="V?st. 3" xfId="1233"/>
    <cellStyle name="V?st. 4" xfId="1234"/>
    <cellStyle name="V?st. 5" xfId="1235"/>
    <cellStyle name="V?st. 6" xfId="1356"/>
    <cellStyle name="Warning Text 2" xfId="1236"/>
    <cellStyle name="Warning Text 2 2" xfId="1237"/>
    <cellStyle name="Warning Text 2 2 2" xfId="1238"/>
    <cellStyle name="Warning Text 2 2 2 2" xfId="1239"/>
    <cellStyle name="Warning Text 2 2 3" xfId="1240"/>
    <cellStyle name="Warning Text 2 2 4" xfId="1241"/>
    <cellStyle name="Warning Text 2 3" xfId="1242"/>
    <cellStyle name="Warning Text 2 4" xfId="1357"/>
    <cellStyle name="Warning Text 3" xfId="13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6"/>
  <sheetViews>
    <sheetView zoomScaleNormal="100" workbookViewId="0">
      <pane xSplit="1" ySplit="4" topLeftCell="B17" activePane="bottomRight" state="frozen"/>
      <selection activeCell="B2" sqref="B2"/>
      <selection pane="topRight" activeCell="B2" sqref="B2"/>
      <selection pane="bottomLeft" activeCell="B2" sqref="B2"/>
      <selection pane="bottomRight" activeCell="D28" sqref="D28"/>
    </sheetView>
  </sheetViews>
  <sheetFormatPr defaultRowHeight="12.75"/>
  <cols>
    <col min="1" max="1" width="8.85546875" style="79" customWidth="1"/>
    <col min="2" max="2" width="30.7109375" style="303" customWidth="1"/>
    <col min="3" max="3" width="11" style="303" customWidth="1"/>
    <col min="4" max="4" width="74.140625" style="85" customWidth="1"/>
    <col min="5" max="224" width="9.140625" style="303"/>
    <col min="225" max="225" width="9.140625" style="303" customWidth="1"/>
    <col min="226" max="226" width="32.85546875" style="303" customWidth="1"/>
    <col min="227" max="227" width="20.140625" style="303" customWidth="1"/>
    <col min="228" max="228" width="52.85546875" style="303" customWidth="1"/>
    <col min="229" max="234" width="9.140625" style="303"/>
    <col min="235" max="235" width="9.140625" style="303" customWidth="1"/>
    <col min="236" max="480" width="9.140625" style="303"/>
    <col min="481" max="481" width="9.140625" style="303" customWidth="1"/>
    <col min="482" max="482" width="32.85546875" style="303" customWidth="1"/>
    <col min="483" max="483" width="20.140625" style="303" customWidth="1"/>
    <col min="484" max="484" width="52.85546875" style="303" customWidth="1"/>
    <col min="485" max="490" width="9.140625" style="303"/>
    <col min="491" max="491" width="9.140625" style="303" customWidth="1"/>
    <col min="492" max="736" width="9.140625" style="303"/>
    <col min="737" max="737" width="9.140625" style="303" customWidth="1"/>
    <col min="738" max="738" width="32.85546875" style="303" customWidth="1"/>
    <col min="739" max="739" width="20.140625" style="303" customWidth="1"/>
    <col min="740" max="740" width="52.85546875" style="303" customWidth="1"/>
    <col min="741" max="746" width="9.140625" style="303"/>
    <col min="747" max="747" width="9.140625" style="303" customWidth="1"/>
    <col min="748" max="992" width="9.140625" style="303"/>
    <col min="993" max="993" width="9.140625" style="303" customWidth="1"/>
    <col min="994" max="994" width="32.85546875" style="303" customWidth="1"/>
    <col min="995" max="995" width="20.140625" style="303" customWidth="1"/>
    <col min="996" max="996" width="52.85546875" style="303" customWidth="1"/>
    <col min="997" max="1002" width="9.140625" style="303"/>
    <col min="1003" max="1003" width="9.140625" style="303" customWidth="1"/>
    <col min="1004" max="1248" width="9.140625" style="303"/>
    <col min="1249" max="1249" width="9.140625" style="303" customWidth="1"/>
    <col min="1250" max="1250" width="32.85546875" style="303" customWidth="1"/>
    <col min="1251" max="1251" width="20.140625" style="303" customWidth="1"/>
    <col min="1252" max="1252" width="52.85546875" style="303" customWidth="1"/>
    <col min="1253" max="1258" width="9.140625" style="303"/>
    <col min="1259" max="1259" width="9.140625" style="303" customWidth="1"/>
    <col min="1260" max="1504" width="9.140625" style="303"/>
    <col min="1505" max="1505" width="9.140625" style="303" customWidth="1"/>
    <col min="1506" max="1506" width="32.85546875" style="303" customWidth="1"/>
    <col min="1507" max="1507" width="20.140625" style="303" customWidth="1"/>
    <col min="1508" max="1508" width="52.85546875" style="303" customWidth="1"/>
    <col min="1509" max="1514" width="9.140625" style="303"/>
    <col min="1515" max="1515" width="9.140625" style="303" customWidth="1"/>
    <col min="1516" max="1760" width="9.140625" style="303"/>
    <col min="1761" max="1761" width="9.140625" style="303" customWidth="1"/>
    <col min="1762" max="1762" width="32.85546875" style="303" customWidth="1"/>
    <col min="1763" max="1763" width="20.140625" style="303" customWidth="1"/>
    <col min="1764" max="1764" width="52.85546875" style="303" customWidth="1"/>
    <col min="1765" max="1770" width="9.140625" style="303"/>
    <col min="1771" max="1771" width="9.140625" style="303" customWidth="1"/>
    <col min="1772" max="2016" width="9.140625" style="303"/>
    <col min="2017" max="2017" width="9.140625" style="303" customWidth="1"/>
    <col min="2018" max="2018" width="32.85546875" style="303" customWidth="1"/>
    <col min="2019" max="2019" width="20.140625" style="303" customWidth="1"/>
    <col min="2020" max="2020" width="52.85546875" style="303" customWidth="1"/>
    <col min="2021" max="2026" width="9.140625" style="303"/>
    <col min="2027" max="2027" width="9.140625" style="303" customWidth="1"/>
    <col min="2028" max="2272" width="9.140625" style="303"/>
    <col min="2273" max="2273" width="9.140625" style="303" customWidth="1"/>
    <col min="2274" max="2274" width="32.85546875" style="303" customWidth="1"/>
    <col min="2275" max="2275" width="20.140625" style="303" customWidth="1"/>
    <col min="2276" max="2276" width="52.85546875" style="303" customWidth="1"/>
    <col min="2277" max="2282" width="9.140625" style="303"/>
    <col min="2283" max="2283" width="9.140625" style="303" customWidth="1"/>
    <col min="2284" max="2528" width="9.140625" style="303"/>
    <col min="2529" max="2529" width="9.140625" style="303" customWidth="1"/>
    <col min="2530" max="2530" width="32.85546875" style="303" customWidth="1"/>
    <col min="2531" max="2531" width="20.140625" style="303" customWidth="1"/>
    <col min="2532" max="2532" width="52.85546875" style="303" customWidth="1"/>
    <col min="2533" max="2538" width="9.140625" style="303"/>
    <col min="2539" max="2539" width="9.140625" style="303" customWidth="1"/>
    <col min="2540" max="2784" width="9.140625" style="303"/>
    <col min="2785" max="2785" width="9.140625" style="303" customWidth="1"/>
    <col min="2786" max="2786" width="32.85546875" style="303" customWidth="1"/>
    <col min="2787" max="2787" width="20.140625" style="303" customWidth="1"/>
    <col min="2788" max="2788" width="52.85546875" style="303" customWidth="1"/>
    <col min="2789" max="2794" width="9.140625" style="303"/>
    <col min="2795" max="2795" width="9.140625" style="303" customWidth="1"/>
    <col min="2796" max="3040" width="9.140625" style="303"/>
    <col min="3041" max="3041" width="9.140625" style="303" customWidth="1"/>
    <col min="3042" max="3042" width="32.85546875" style="303" customWidth="1"/>
    <col min="3043" max="3043" width="20.140625" style="303" customWidth="1"/>
    <col min="3044" max="3044" width="52.85546875" style="303" customWidth="1"/>
    <col min="3045" max="3050" width="9.140625" style="303"/>
    <col min="3051" max="3051" width="9.140625" style="303" customWidth="1"/>
    <col min="3052" max="3296" width="9.140625" style="303"/>
    <col min="3297" max="3297" width="9.140625" style="303" customWidth="1"/>
    <col min="3298" max="3298" width="32.85546875" style="303" customWidth="1"/>
    <col min="3299" max="3299" width="20.140625" style="303" customWidth="1"/>
    <col min="3300" max="3300" width="52.85546875" style="303" customWidth="1"/>
    <col min="3301" max="3306" width="9.140625" style="303"/>
    <col min="3307" max="3307" width="9.140625" style="303" customWidth="1"/>
    <col min="3308" max="3552" width="9.140625" style="303"/>
    <col min="3553" max="3553" width="9.140625" style="303" customWidth="1"/>
    <col min="3554" max="3554" width="32.85546875" style="303" customWidth="1"/>
    <col min="3555" max="3555" width="20.140625" style="303" customWidth="1"/>
    <col min="3556" max="3556" width="52.85546875" style="303" customWidth="1"/>
    <col min="3557" max="3562" width="9.140625" style="303"/>
    <col min="3563" max="3563" width="9.140625" style="303" customWidth="1"/>
    <col min="3564" max="3808" width="9.140625" style="303"/>
    <col min="3809" max="3809" width="9.140625" style="303" customWidth="1"/>
    <col min="3810" max="3810" width="32.85546875" style="303" customWidth="1"/>
    <col min="3811" max="3811" width="20.140625" style="303" customWidth="1"/>
    <col min="3812" max="3812" width="52.85546875" style="303" customWidth="1"/>
    <col min="3813" max="3818" width="9.140625" style="303"/>
    <col min="3819" max="3819" width="9.140625" style="303" customWidth="1"/>
    <col min="3820" max="4064" width="9.140625" style="303"/>
    <col min="4065" max="4065" width="9.140625" style="303" customWidth="1"/>
    <col min="4066" max="4066" width="32.85546875" style="303" customWidth="1"/>
    <col min="4067" max="4067" width="20.140625" style="303" customWidth="1"/>
    <col min="4068" max="4068" width="52.85546875" style="303" customWidth="1"/>
    <col min="4069" max="4074" width="9.140625" style="303"/>
    <col min="4075" max="4075" width="9.140625" style="303" customWidth="1"/>
    <col min="4076" max="4320" width="9.140625" style="303"/>
    <col min="4321" max="4321" width="9.140625" style="303" customWidth="1"/>
    <col min="4322" max="4322" width="32.85546875" style="303" customWidth="1"/>
    <col min="4323" max="4323" width="20.140625" style="303" customWidth="1"/>
    <col min="4324" max="4324" width="52.85546875" style="303" customWidth="1"/>
    <col min="4325" max="4330" width="9.140625" style="303"/>
    <col min="4331" max="4331" width="9.140625" style="303" customWidth="1"/>
    <col min="4332" max="4576" width="9.140625" style="303"/>
    <col min="4577" max="4577" width="9.140625" style="303" customWidth="1"/>
    <col min="4578" max="4578" width="32.85546875" style="303" customWidth="1"/>
    <col min="4579" max="4579" width="20.140625" style="303" customWidth="1"/>
    <col min="4580" max="4580" width="52.85546875" style="303" customWidth="1"/>
    <col min="4581" max="4586" width="9.140625" style="303"/>
    <col min="4587" max="4587" width="9.140625" style="303" customWidth="1"/>
    <col min="4588" max="4832" width="9.140625" style="303"/>
    <col min="4833" max="4833" width="9.140625" style="303" customWidth="1"/>
    <col min="4834" max="4834" width="32.85546875" style="303" customWidth="1"/>
    <col min="4835" max="4835" width="20.140625" style="303" customWidth="1"/>
    <col min="4836" max="4836" width="52.85546875" style="303" customWidth="1"/>
    <col min="4837" max="4842" width="9.140625" style="303"/>
    <col min="4843" max="4843" width="9.140625" style="303" customWidth="1"/>
    <col min="4844" max="5088" width="9.140625" style="303"/>
    <col min="5089" max="5089" width="9.140625" style="303" customWidth="1"/>
    <col min="5090" max="5090" width="32.85546875" style="303" customWidth="1"/>
    <col min="5091" max="5091" width="20.140625" style="303" customWidth="1"/>
    <col min="5092" max="5092" width="52.85546875" style="303" customWidth="1"/>
    <col min="5093" max="5098" width="9.140625" style="303"/>
    <col min="5099" max="5099" width="9.140625" style="303" customWidth="1"/>
    <col min="5100" max="5344" width="9.140625" style="303"/>
    <col min="5345" max="5345" width="9.140625" style="303" customWidth="1"/>
    <col min="5346" max="5346" width="32.85546875" style="303" customWidth="1"/>
    <col min="5347" max="5347" width="20.140625" style="303" customWidth="1"/>
    <col min="5348" max="5348" width="52.85546875" style="303" customWidth="1"/>
    <col min="5349" max="5354" width="9.140625" style="303"/>
    <col min="5355" max="5355" width="9.140625" style="303" customWidth="1"/>
    <col min="5356" max="5600" width="9.140625" style="303"/>
    <col min="5601" max="5601" width="9.140625" style="303" customWidth="1"/>
    <col min="5602" max="5602" width="32.85546875" style="303" customWidth="1"/>
    <col min="5603" max="5603" width="20.140625" style="303" customWidth="1"/>
    <col min="5604" max="5604" width="52.85546875" style="303" customWidth="1"/>
    <col min="5605" max="5610" width="9.140625" style="303"/>
    <col min="5611" max="5611" width="9.140625" style="303" customWidth="1"/>
    <col min="5612" max="5856" width="9.140625" style="303"/>
    <col min="5857" max="5857" width="9.140625" style="303" customWidth="1"/>
    <col min="5858" max="5858" width="32.85546875" style="303" customWidth="1"/>
    <col min="5859" max="5859" width="20.140625" style="303" customWidth="1"/>
    <col min="5860" max="5860" width="52.85546875" style="303" customWidth="1"/>
    <col min="5861" max="5866" width="9.140625" style="303"/>
    <col min="5867" max="5867" width="9.140625" style="303" customWidth="1"/>
    <col min="5868" max="6112" width="9.140625" style="303"/>
    <col min="6113" max="6113" width="9.140625" style="303" customWidth="1"/>
    <col min="6114" max="6114" width="32.85546875" style="303" customWidth="1"/>
    <col min="6115" max="6115" width="20.140625" style="303" customWidth="1"/>
    <col min="6116" max="6116" width="52.85546875" style="303" customWidth="1"/>
    <col min="6117" max="6122" width="9.140625" style="303"/>
    <col min="6123" max="6123" width="9.140625" style="303" customWidth="1"/>
    <col min="6124" max="6368" width="9.140625" style="303"/>
    <col min="6369" max="6369" width="9.140625" style="303" customWidth="1"/>
    <col min="6370" max="6370" width="32.85546875" style="303" customWidth="1"/>
    <col min="6371" max="6371" width="20.140625" style="303" customWidth="1"/>
    <col min="6372" max="6372" width="52.85546875" style="303" customWidth="1"/>
    <col min="6373" max="6378" width="9.140625" style="303"/>
    <col min="6379" max="6379" width="9.140625" style="303" customWidth="1"/>
    <col min="6380" max="6624" width="9.140625" style="303"/>
    <col min="6625" max="6625" width="9.140625" style="303" customWidth="1"/>
    <col min="6626" max="6626" width="32.85546875" style="303" customWidth="1"/>
    <col min="6627" max="6627" width="20.140625" style="303" customWidth="1"/>
    <col min="6628" max="6628" width="52.85546875" style="303" customWidth="1"/>
    <col min="6629" max="6634" width="9.140625" style="303"/>
    <col min="6635" max="6635" width="9.140625" style="303" customWidth="1"/>
    <col min="6636" max="6880" width="9.140625" style="303"/>
    <col min="6881" max="6881" width="9.140625" style="303" customWidth="1"/>
    <col min="6882" max="6882" width="32.85546875" style="303" customWidth="1"/>
    <col min="6883" max="6883" width="20.140625" style="303" customWidth="1"/>
    <col min="6884" max="6884" width="52.85546875" style="303" customWidth="1"/>
    <col min="6885" max="6890" width="9.140625" style="303"/>
    <col min="6891" max="6891" width="9.140625" style="303" customWidth="1"/>
    <col min="6892" max="7136" width="9.140625" style="303"/>
    <col min="7137" max="7137" width="9.140625" style="303" customWidth="1"/>
    <col min="7138" max="7138" width="32.85546875" style="303" customWidth="1"/>
    <col min="7139" max="7139" width="20.140625" style="303" customWidth="1"/>
    <col min="7140" max="7140" width="52.85546875" style="303" customWidth="1"/>
    <col min="7141" max="7146" width="9.140625" style="303"/>
    <col min="7147" max="7147" width="9.140625" style="303" customWidth="1"/>
    <col min="7148" max="7392" width="9.140625" style="303"/>
    <col min="7393" max="7393" width="9.140625" style="303" customWidth="1"/>
    <col min="7394" max="7394" width="32.85546875" style="303" customWidth="1"/>
    <col min="7395" max="7395" width="20.140625" style="303" customWidth="1"/>
    <col min="7396" max="7396" width="52.85546875" style="303" customWidth="1"/>
    <col min="7397" max="7402" width="9.140625" style="303"/>
    <col min="7403" max="7403" width="9.140625" style="303" customWidth="1"/>
    <col min="7404" max="7648" width="9.140625" style="303"/>
    <col min="7649" max="7649" width="9.140625" style="303" customWidth="1"/>
    <col min="7650" max="7650" width="32.85546875" style="303" customWidth="1"/>
    <col min="7651" max="7651" width="20.140625" style="303" customWidth="1"/>
    <col min="7652" max="7652" width="52.85546875" style="303" customWidth="1"/>
    <col min="7653" max="7658" width="9.140625" style="303"/>
    <col min="7659" max="7659" width="9.140625" style="303" customWidth="1"/>
    <col min="7660" max="7904" width="9.140625" style="303"/>
    <col min="7905" max="7905" width="9.140625" style="303" customWidth="1"/>
    <col min="7906" max="7906" width="32.85546875" style="303" customWidth="1"/>
    <col min="7907" max="7907" width="20.140625" style="303" customWidth="1"/>
    <col min="7908" max="7908" width="52.85546875" style="303" customWidth="1"/>
    <col min="7909" max="7914" width="9.140625" style="303"/>
    <col min="7915" max="7915" width="9.140625" style="303" customWidth="1"/>
    <col min="7916" max="8160" width="9.140625" style="303"/>
    <col min="8161" max="8161" width="9.140625" style="303" customWidth="1"/>
    <col min="8162" max="8162" width="32.85546875" style="303" customWidth="1"/>
    <col min="8163" max="8163" width="20.140625" style="303" customWidth="1"/>
    <col min="8164" max="8164" width="52.85546875" style="303" customWidth="1"/>
    <col min="8165" max="8170" width="9.140625" style="303"/>
    <col min="8171" max="8171" width="9.140625" style="303" customWidth="1"/>
    <col min="8172" max="8416" width="9.140625" style="303"/>
    <col min="8417" max="8417" width="9.140625" style="303" customWidth="1"/>
    <col min="8418" max="8418" width="32.85546875" style="303" customWidth="1"/>
    <col min="8419" max="8419" width="20.140625" style="303" customWidth="1"/>
    <col min="8420" max="8420" width="52.85546875" style="303" customWidth="1"/>
    <col min="8421" max="8426" width="9.140625" style="303"/>
    <col min="8427" max="8427" width="9.140625" style="303" customWidth="1"/>
    <col min="8428" max="8672" width="9.140625" style="303"/>
    <col min="8673" max="8673" width="9.140625" style="303" customWidth="1"/>
    <col min="8674" max="8674" width="32.85546875" style="303" customWidth="1"/>
    <col min="8675" max="8675" width="20.140625" style="303" customWidth="1"/>
    <col min="8676" max="8676" width="52.85546875" style="303" customWidth="1"/>
    <col min="8677" max="8682" width="9.140625" style="303"/>
    <col min="8683" max="8683" width="9.140625" style="303" customWidth="1"/>
    <col min="8684" max="8928" width="9.140625" style="303"/>
    <col min="8929" max="8929" width="9.140625" style="303" customWidth="1"/>
    <col min="8930" max="8930" width="32.85546875" style="303" customWidth="1"/>
    <col min="8931" max="8931" width="20.140625" style="303" customWidth="1"/>
    <col min="8932" max="8932" width="52.85546875" style="303" customWidth="1"/>
    <col min="8933" max="8938" width="9.140625" style="303"/>
    <col min="8939" max="8939" width="9.140625" style="303" customWidth="1"/>
    <col min="8940" max="9184" width="9.140625" style="303"/>
    <col min="9185" max="9185" width="9.140625" style="303" customWidth="1"/>
    <col min="9186" max="9186" width="32.85546875" style="303" customWidth="1"/>
    <col min="9187" max="9187" width="20.140625" style="303" customWidth="1"/>
    <col min="9188" max="9188" width="52.85546875" style="303" customWidth="1"/>
    <col min="9189" max="9194" width="9.140625" style="303"/>
    <col min="9195" max="9195" width="9.140625" style="303" customWidth="1"/>
    <col min="9196" max="9440" width="9.140625" style="303"/>
    <col min="9441" max="9441" width="9.140625" style="303" customWidth="1"/>
    <col min="9442" max="9442" width="32.85546875" style="303" customWidth="1"/>
    <col min="9443" max="9443" width="20.140625" style="303" customWidth="1"/>
    <col min="9444" max="9444" width="52.85546875" style="303" customWidth="1"/>
    <col min="9445" max="9450" width="9.140625" style="303"/>
    <col min="9451" max="9451" width="9.140625" style="303" customWidth="1"/>
    <col min="9452" max="9696" width="9.140625" style="303"/>
    <col min="9697" max="9697" width="9.140625" style="303" customWidth="1"/>
    <col min="9698" max="9698" width="32.85546875" style="303" customWidth="1"/>
    <col min="9699" max="9699" width="20.140625" style="303" customWidth="1"/>
    <col min="9700" max="9700" width="52.85546875" style="303" customWidth="1"/>
    <col min="9701" max="9706" width="9.140625" style="303"/>
    <col min="9707" max="9707" width="9.140625" style="303" customWidth="1"/>
    <col min="9708" max="9952" width="9.140625" style="303"/>
    <col min="9953" max="9953" width="9.140625" style="303" customWidth="1"/>
    <col min="9954" max="9954" width="32.85546875" style="303" customWidth="1"/>
    <col min="9955" max="9955" width="20.140625" style="303" customWidth="1"/>
    <col min="9956" max="9956" width="52.85546875" style="303" customWidth="1"/>
    <col min="9957" max="9962" width="9.140625" style="303"/>
    <col min="9963" max="9963" width="9.140625" style="303" customWidth="1"/>
    <col min="9964" max="10208" width="9.140625" style="303"/>
    <col min="10209" max="10209" width="9.140625" style="303" customWidth="1"/>
    <col min="10210" max="10210" width="32.85546875" style="303" customWidth="1"/>
    <col min="10211" max="10211" width="20.140625" style="303" customWidth="1"/>
    <col min="10212" max="10212" width="52.85546875" style="303" customWidth="1"/>
    <col min="10213" max="10218" width="9.140625" style="303"/>
    <col min="10219" max="10219" width="9.140625" style="303" customWidth="1"/>
    <col min="10220" max="10464" width="9.140625" style="303"/>
    <col min="10465" max="10465" width="9.140625" style="303" customWidth="1"/>
    <col min="10466" max="10466" width="32.85546875" style="303" customWidth="1"/>
    <col min="10467" max="10467" width="20.140625" style="303" customWidth="1"/>
    <col min="10468" max="10468" width="52.85546875" style="303" customWidth="1"/>
    <col min="10469" max="10474" width="9.140625" style="303"/>
    <col min="10475" max="10475" width="9.140625" style="303" customWidth="1"/>
    <col min="10476" max="10720" width="9.140625" style="303"/>
    <col min="10721" max="10721" width="9.140625" style="303" customWidth="1"/>
    <col min="10722" max="10722" width="32.85546875" style="303" customWidth="1"/>
    <col min="10723" max="10723" width="20.140625" style="303" customWidth="1"/>
    <col min="10724" max="10724" width="52.85546875" style="303" customWidth="1"/>
    <col min="10725" max="10730" width="9.140625" style="303"/>
    <col min="10731" max="10731" width="9.140625" style="303" customWidth="1"/>
    <col min="10732" max="10976" width="9.140625" style="303"/>
    <col min="10977" max="10977" width="9.140625" style="303" customWidth="1"/>
    <col min="10978" max="10978" width="32.85546875" style="303" customWidth="1"/>
    <col min="10979" max="10979" width="20.140625" style="303" customWidth="1"/>
    <col min="10980" max="10980" width="52.85546875" style="303" customWidth="1"/>
    <col min="10981" max="10986" width="9.140625" style="303"/>
    <col min="10987" max="10987" width="9.140625" style="303" customWidth="1"/>
    <col min="10988" max="11232" width="9.140625" style="303"/>
    <col min="11233" max="11233" width="9.140625" style="303" customWidth="1"/>
    <col min="11234" max="11234" width="32.85546875" style="303" customWidth="1"/>
    <col min="11235" max="11235" width="20.140625" style="303" customWidth="1"/>
    <col min="11236" max="11236" width="52.85546875" style="303" customWidth="1"/>
    <col min="11237" max="11242" width="9.140625" style="303"/>
    <col min="11243" max="11243" width="9.140625" style="303" customWidth="1"/>
    <col min="11244" max="11488" width="9.140625" style="303"/>
    <col min="11489" max="11489" width="9.140625" style="303" customWidth="1"/>
    <col min="11490" max="11490" width="32.85546875" style="303" customWidth="1"/>
    <col min="11491" max="11491" width="20.140625" style="303" customWidth="1"/>
    <col min="11492" max="11492" width="52.85546875" style="303" customWidth="1"/>
    <col min="11493" max="11498" width="9.140625" style="303"/>
    <col min="11499" max="11499" width="9.140625" style="303" customWidth="1"/>
    <col min="11500" max="11744" width="9.140625" style="303"/>
    <col min="11745" max="11745" width="9.140625" style="303" customWidth="1"/>
    <col min="11746" max="11746" width="32.85546875" style="303" customWidth="1"/>
    <col min="11747" max="11747" width="20.140625" style="303" customWidth="1"/>
    <col min="11748" max="11748" width="52.85546875" style="303" customWidth="1"/>
    <col min="11749" max="11754" width="9.140625" style="303"/>
    <col min="11755" max="11755" width="9.140625" style="303" customWidth="1"/>
    <col min="11756" max="12000" width="9.140625" style="303"/>
    <col min="12001" max="12001" width="9.140625" style="303" customWidth="1"/>
    <col min="12002" max="12002" width="32.85546875" style="303" customWidth="1"/>
    <col min="12003" max="12003" width="20.140625" style="303" customWidth="1"/>
    <col min="12004" max="12004" width="52.85546875" style="303" customWidth="1"/>
    <col min="12005" max="12010" width="9.140625" style="303"/>
    <col min="12011" max="12011" width="9.140625" style="303" customWidth="1"/>
    <col min="12012" max="12256" width="9.140625" style="303"/>
    <col min="12257" max="12257" width="9.140625" style="303" customWidth="1"/>
    <col min="12258" max="12258" width="32.85546875" style="303" customWidth="1"/>
    <col min="12259" max="12259" width="20.140625" style="303" customWidth="1"/>
    <col min="12260" max="12260" width="52.85546875" style="303" customWidth="1"/>
    <col min="12261" max="12266" width="9.140625" style="303"/>
    <col min="12267" max="12267" width="9.140625" style="303" customWidth="1"/>
    <col min="12268" max="12512" width="9.140625" style="303"/>
    <col min="12513" max="12513" width="9.140625" style="303" customWidth="1"/>
    <col min="12514" max="12514" width="32.85546875" style="303" customWidth="1"/>
    <col min="12515" max="12515" width="20.140625" style="303" customWidth="1"/>
    <col min="12516" max="12516" width="52.85546875" style="303" customWidth="1"/>
    <col min="12517" max="12522" width="9.140625" style="303"/>
    <col min="12523" max="12523" width="9.140625" style="303" customWidth="1"/>
    <col min="12524" max="12768" width="9.140625" style="303"/>
    <col min="12769" max="12769" width="9.140625" style="303" customWidth="1"/>
    <col min="12770" max="12770" width="32.85546875" style="303" customWidth="1"/>
    <col min="12771" max="12771" width="20.140625" style="303" customWidth="1"/>
    <col min="12772" max="12772" width="52.85546875" style="303" customWidth="1"/>
    <col min="12773" max="12778" width="9.140625" style="303"/>
    <col min="12779" max="12779" width="9.140625" style="303" customWidth="1"/>
    <col min="12780" max="13024" width="9.140625" style="303"/>
    <col min="13025" max="13025" width="9.140625" style="303" customWidth="1"/>
    <col min="13026" max="13026" width="32.85546875" style="303" customWidth="1"/>
    <col min="13027" max="13027" width="20.140625" style="303" customWidth="1"/>
    <col min="13028" max="13028" width="52.85546875" style="303" customWidth="1"/>
    <col min="13029" max="13034" width="9.140625" style="303"/>
    <col min="13035" max="13035" width="9.140625" style="303" customWidth="1"/>
    <col min="13036" max="13280" width="9.140625" style="303"/>
    <col min="13281" max="13281" width="9.140625" style="303" customWidth="1"/>
    <col min="13282" max="13282" width="32.85546875" style="303" customWidth="1"/>
    <col min="13283" max="13283" width="20.140625" style="303" customWidth="1"/>
    <col min="13284" max="13284" width="52.85546875" style="303" customWidth="1"/>
    <col min="13285" max="13290" width="9.140625" style="303"/>
    <col min="13291" max="13291" width="9.140625" style="303" customWidth="1"/>
    <col min="13292" max="13536" width="9.140625" style="303"/>
    <col min="13537" max="13537" width="9.140625" style="303" customWidth="1"/>
    <col min="13538" max="13538" width="32.85546875" style="303" customWidth="1"/>
    <col min="13539" max="13539" width="20.140625" style="303" customWidth="1"/>
    <col min="13540" max="13540" width="52.85546875" style="303" customWidth="1"/>
    <col min="13541" max="13546" width="9.140625" style="303"/>
    <col min="13547" max="13547" width="9.140625" style="303" customWidth="1"/>
    <col min="13548" max="13792" width="9.140625" style="303"/>
    <col min="13793" max="13793" width="9.140625" style="303" customWidth="1"/>
    <col min="13794" max="13794" width="32.85546875" style="303" customWidth="1"/>
    <col min="13795" max="13795" width="20.140625" style="303" customWidth="1"/>
    <col min="13796" max="13796" width="52.85546875" style="303" customWidth="1"/>
    <col min="13797" max="13802" width="9.140625" style="303"/>
    <col min="13803" max="13803" width="9.140625" style="303" customWidth="1"/>
    <col min="13804" max="14048" width="9.140625" style="303"/>
    <col min="14049" max="14049" width="9.140625" style="303" customWidth="1"/>
    <col min="14050" max="14050" width="32.85546875" style="303" customWidth="1"/>
    <col min="14051" max="14051" width="20.140625" style="303" customWidth="1"/>
    <col min="14052" max="14052" width="52.85546875" style="303" customWidth="1"/>
    <col min="14053" max="14058" width="9.140625" style="303"/>
    <col min="14059" max="14059" width="9.140625" style="303" customWidth="1"/>
    <col min="14060" max="14304" width="9.140625" style="303"/>
    <col min="14305" max="14305" width="9.140625" style="303" customWidth="1"/>
    <col min="14306" max="14306" width="32.85546875" style="303" customWidth="1"/>
    <col min="14307" max="14307" width="20.140625" style="303" customWidth="1"/>
    <col min="14308" max="14308" width="52.85546875" style="303" customWidth="1"/>
    <col min="14309" max="14314" width="9.140625" style="303"/>
    <col min="14315" max="14315" width="9.140625" style="303" customWidth="1"/>
    <col min="14316" max="14560" width="9.140625" style="303"/>
    <col min="14561" max="14561" width="9.140625" style="303" customWidth="1"/>
    <col min="14562" max="14562" width="32.85546875" style="303" customWidth="1"/>
    <col min="14563" max="14563" width="20.140625" style="303" customWidth="1"/>
    <col min="14564" max="14564" width="52.85546875" style="303" customWidth="1"/>
    <col min="14565" max="14570" width="9.140625" style="303"/>
    <col min="14571" max="14571" width="9.140625" style="303" customWidth="1"/>
    <col min="14572" max="14816" width="9.140625" style="303"/>
    <col min="14817" max="14817" width="9.140625" style="303" customWidth="1"/>
    <col min="14818" max="14818" width="32.85546875" style="303" customWidth="1"/>
    <col min="14819" max="14819" width="20.140625" style="303" customWidth="1"/>
    <col min="14820" max="14820" width="52.85546875" style="303" customWidth="1"/>
    <col min="14821" max="14826" width="9.140625" style="303"/>
    <col min="14827" max="14827" width="9.140625" style="303" customWidth="1"/>
    <col min="14828" max="15072" width="9.140625" style="303"/>
    <col min="15073" max="15073" width="9.140625" style="303" customWidth="1"/>
    <col min="15074" max="15074" width="32.85546875" style="303" customWidth="1"/>
    <col min="15075" max="15075" width="20.140625" style="303" customWidth="1"/>
    <col min="15076" max="15076" width="52.85546875" style="303" customWidth="1"/>
    <col min="15077" max="15082" width="9.140625" style="303"/>
    <col min="15083" max="15083" width="9.140625" style="303" customWidth="1"/>
    <col min="15084" max="15328" width="9.140625" style="303"/>
    <col min="15329" max="15329" width="9.140625" style="303" customWidth="1"/>
    <col min="15330" max="15330" width="32.85546875" style="303" customWidth="1"/>
    <col min="15331" max="15331" width="20.140625" style="303" customWidth="1"/>
    <col min="15332" max="15332" width="52.85546875" style="303" customWidth="1"/>
    <col min="15333" max="15338" width="9.140625" style="303"/>
    <col min="15339" max="15339" width="9.140625" style="303" customWidth="1"/>
    <col min="15340" max="15584" width="9.140625" style="303"/>
    <col min="15585" max="15585" width="9.140625" style="303" customWidth="1"/>
    <col min="15586" max="15586" width="32.85546875" style="303" customWidth="1"/>
    <col min="15587" max="15587" width="20.140625" style="303" customWidth="1"/>
    <col min="15588" max="15588" width="52.85546875" style="303" customWidth="1"/>
    <col min="15589" max="15594" width="9.140625" style="303"/>
    <col min="15595" max="15595" width="9.140625" style="303" customWidth="1"/>
    <col min="15596" max="15840" width="9.140625" style="303"/>
    <col min="15841" max="15841" width="9.140625" style="303" customWidth="1"/>
    <col min="15842" max="15842" width="32.85546875" style="303" customWidth="1"/>
    <col min="15843" max="15843" width="20.140625" style="303" customWidth="1"/>
    <col min="15844" max="15844" width="52.85546875" style="303" customWidth="1"/>
    <col min="15845" max="15850" width="9.140625" style="303"/>
    <col min="15851" max="15851" width="9.140625" style="303" customWidth="1"/>
    <col min="15852" max="16096" width="9.140625" style="303"/>
    <col min="16097" max="16097" width="9.140625" style="303" customWidth="1"/>
    <col min="16098" max="16098" width="32.85546875" style="303" customWidth="1"/>
    <col min="16099" max="16099" width="20.140625" style="303" customWidth="1"/>
    <col min="16100" max="16100" width="52.85546875" style="303" customWidth="1"/>
    <col min="16101" max="16106" width="9.140625" style="303"/>
    <col min="16107" max="16107" width="9.140625" style="303" customWidth="1"/>
    <col min="16108" max="16384" width="9.140625" style="303"/>
  </cols>
  <sheetData>
    <row r="1" spans="1:4" ht="15.75">
      <c r="B1" s="80" t="s">
        <v>72</v>
      </c>
      <c r="C1" s="81"/>
      <c r="D1" s="82"/>
    </row>
    <row r="2" spans="1:4" ht="14.25">
      <c r="B2" s="84" t="s">
        <v>276</v>
      </c>
    </row>
    <row r="3" spans="1:4" ht="14.25" customHeight="1">
      <c r="B3" s="84"/>
    </row>
    <row r="4" spans="1:4" s="86" customFormat="1" ht="29.25" customHeight="1">
      <c r="A4" s="41"/>
      <c r="B4" s="40" t="s">
        <v>2</v>
      </c>
      <c r="C4" s="138" t="s">
        <v>3</v>
      </c>
      <c r="D4" s="138" t="s">
        <v>4</v>
      </c>
    </row>
    <row r="5" spans="1:4" s="86" customFormat="1" ht="63.75">
      <c r="A5" s="141" t="s">
        <v>77</v>
      </c>
      <c r="B5" s="140" t="s">
        <v>78</v>
      </c>
      <c r="C5" s="87">
        <v>0</v>
      </c>
      <c r="D5" s="311" t="s">
        <v>394</v>
      </c>
    </row>
    <row r="6" spans="1:4" ht="24.75" customHeight="1">
      <c r="A6" s="141" t="s">
        <v>101</v>
      </c>
      <c r="B6" s="140" t="s">
        <v>102</v>
      </c>
      <c r="C6" s="87">
        <v>0</v>
      </c>
      <c r="D6" s="311" t="s">
        <v>395</v>
      </c>
    </row>
    <row r="7" spans="1:4" ht="24.75" customHeight="1">
      <c r="A7" s="137" t="s">
        <v>43</v>
      </c>
      <c r="B7" s="140" t="s">
        <v>7</v>
      </c>
      <c r="C7" s="87">
        <v>6650</v>
      </c>
      <c r="D7" s="88" t="s">
        <v>245</v>
      </c>
    </row>
    <row r="8" spans="1:4" ht="24.75" customHeight="1">
      <c r="A8" s="137" t="s">
        <v>44</v>
      </c>
      <c r="B8" s="140" t="s">
        <v>68</v>
      </c>
      <c r="C8" s="87">
        <v>0</v>
      </c>
      <c r="D8" s="311" t="s">
        <v>396</v>
      </c>
    </row>
    <row r="9" spans="1:4" ht="38.25">
      <c r="A9" s="141" t="s">
        <v>6</v>
      </c>
      <c r="B9" s="140" t="s">
        <v>7</v>
      </c>
      <c r="C9" s="87">
        <v>4290</v>
      </c>
      <c r="D9" s="88" t="s">
        <v>246</v>
      </c>
    </row>
    <row r="10" spans="1:4" ht="51">
      <c r="A10" s="141" t="s">
        <v>69</v>
      </c>
      <c r="B10" s="140" t="s">
        <v>70</v>
      </c>
      <c r="C10" s="87">
        <v>0</v>
      </c>
      <c r="D10" s="311" t="s">
        <v>397</v>
      </c>
    </row>
    <row r="11" spans="1:4" s="85" customFormat="1" ht="24" customHeight="1">
      <c r="A11" s="141" t="s">
        <v>79</v>
      </c>
      <c r="B11" s="140" t="s">
        <v>103</v>
      </c>
      <c r="C11" s="295">
        <v>0</v>
      </c>
      <c r="D11" s="122"/>
    </row>
    <row r="12" spans="1:4" s="85" customFormat="1" ht="38.25">
      <c r="A12" s="141" t="s">
        <v>8</v>
      </c>
      <c r="B12" s="78" t="s">
        <v>9</v>
      </c>
      <c r="C12" s="295">
        <v>-9010</v>
      </c>
      <c r="D12" s="90" t="s">
        <v>247</v>
      </c>
    </row>
    <row r="13" spans="1:4" s="85" customFormat="1" ht="24" customHeight="1">
      <c r="A13" s="141" t="s">
        <v>80</v>
      </c>
      <c r="B13" s="140" t="s">
        <v>85</v>
      </c>
      <c r="C13" s="295">
        <v>0</v>
      </c>
      <c r="D13" s="122"/>
    </row>
    <row r="14" spans="1:4" ht="27" customHeight="1">
      <c r="A14" s="141" t="s">
        <v>50</v>
      </c>
      <c r="B14" s="140" t="s">
        <v>51</v>
      </c>
      <c r="C14" s="295">
        <v>0</v>
      </c>
      <c r="D14" s="302"/>
    </row>
    <row r="15" spans="1:4" ht="27" customHeight="1">
      <c r="A15" s="141" t="s">
        <v>11</v>
      </c>
      <c r="B15" s="140" t="s">
        <v>12</v>
      </c>
      <c r="C15" s="295">
        <v>0</v>
      </c>
      <c r="D15" s="90" t="s">
        <v>248</v>
      </c>
    </row>
    <row r="16" spans="1:4">
      <c r="A16" s="141" t="s">
        <v>13</v>
      </c>
      <c r="B16" s="140" t="s">
        <v>14</v>
      </c>
      <c r="C16" s="295">
        <v>0</v>
      </c>
      <c r="D16" s="302"/>
    </row>
    <row r="17" spans="1:4" ht="18.75" customHeight="1">
      <c r="A17" s="92"/>
      <c r="B17" s="39" t="s">
        <v>15</v>
      </c>
      <c r="C17" s="93">
        <f>SUM(C5:C16)</f>
        <v>1930</v>
      </c>
      <c r="D17" s="94"/>
    </row>
    <row r="18" spans="1:4" ht="30" customHeight="1">
      <c r="A18" s="44"/>
      <c r="B18" s="43" t="s">
        <v>16</v>
      </c>
      <c r="C18" s="42"/>
      <c r="D18" s="42"/>
    </row>
    <row r="19" spans="1:4">
      <c r="A19" s="137" t="s">
        <v>38</v>
      </c>
      <c r="B19" s="139" t="s">
        <v>17</v>
      </c>
      <c r="C19" s="296"/>
      <c r="D19" s="107"/>
    </row>
    <row r="20" spans="1:4" ht="38.25">
      <c r="A20" s="102"/>
      <c r="B20" s="297">
        <v>1000</v>
      </c>
      <c r="C20" s="296">
        <v>71501</v>
      </c>
      <c r="D20" s="306" t="s">
        <v>261</v>
      </c>
    </row>
    <row r="21" spans="1:4" ht="25.5">
      <c r="A21" s="102"/>
      <c r="B21" s="297">
        <v>2100</v>
      </c>
      <c r="C21" s="296">
        <v>-3071</v>
      </c>
      <c r="D21" s="306" t="s">
        <v>262</v>
      </c>
    </row>
    <row r="22" spans="1:4" ht="76.5">
      <c r="A22" s="102"/>
      <c r="B22" s="297">
        <v>2200</v>
      </c>
      <c r="C22" s="296">
        <v>-864</v>
      </c>
      <c r="D22" s="306" t="s">
        <v>267</v>
      </c>
    </row>
    <row r="23" spans="1:4" ht="38.25">
      <c r="A23" s="102"/>
      <c r="B23" s="297">
        <v>2300</v>
      </c>
      <c r="C23" s="296">
        <v>3042</v>
      </c>
      <c r="D23" s="306" t="s">
        <v>263</v>
      </c>
    </row>
    <row r="24" spans="1:4" ht="25.5">
      <c r="A24" s="102"/>
      <c r="B24" s="297">
        <v>2500</v>
      </c>
      <c r="C24" s="296">
        <v>3</v>
      </c>
      <c r="D24" s="306" t="s">
        <v>210</v>
      </c>
    </row>
    <row r="25" spans="1:4">
      <c r="A25" s="102"/>
      <c r="B25" s="297">
        <v>5100</v>
      </c>
      <c r="C25" s="296"/>
      <c r="D25" s="136"/>
    </row>
    <row r="26" spans="1:4" ht="38.25">
      <c r="A26" s="102"/>
      <c r="B26" s="297">
        <v>5200</v>
      </c>
      <c r="C26" s="296">
        <v>1700</v>
      </c>
      <c r="D26" s="306" t="s">
        <v>264</v>
      </c>
    </row>
    <row r="27" spans="1:4">
      <c r="A27" s="102"/>
      <c r="B27" s="297">
        <v>6400</v>
      </c>
      <c r="C27" s="295">
        <v>-120</v>
      </c>
      <c r="D27" s="302" t="s">
        <v>211</v>
      </c>
    </row>
    <row r="28" spans="1:4">
      <c r="A28" s="102"/>
      <c r="B28" s="297"/>
      <c r="C28" s="296"/>
      <c r="D28" s="136"/>
    </row>
    <row r="29" spans="1:4" ht="25.5">
      <c r="A29" s="102"/>
      <c r="B29" s="297">
        <v>7200</v>
      </c>
      <c r="C29" s="296">
        <v>-44677</v>
      </c>
      <c r="D29" s="306" t="s">
        <v>265</v>
      </c>
    </row>
    <row r="30" spans="1:4">
      <c r="A30" s="27"/>
      <c r="B30" s="272" t="s">
        <v>33</v>
      </c>
      <c r="C30" s="104">
        <f>SUM(C20:C29)</f>
        <v>27514</v>
      </c>
      <c r="D30" s="147"/>
    </row>
    <row r="31" spans="1:4" ht="16.5" customHeight="1">
      <c r="A31" s="137" t="s">
        <v>71</v>
      </c>
      <c r="B31" s="52" t="s">
        <v>18</v>
      </c>
      <c r="C31" s="111"/>
      <c r="D31" s="148"/>
    </row>
    <row r="32" spans="1:4" ht="25.5">
      <c r="A32" s="305"/>
      <c r="B32" s="297">
        <v>1000</v>
      </c>
      <c r="C32" s="308">
        <v>3816</v>
      </c>
      <c r="D32" s="301" t="s">
        <v>266</v>
      </c>
    </row>
    <row r="33" spans="1:4">
      <c r="A33" s="305"/>
      <c r="B33" s="297">
        <v>2100</v>
      </c>
      <c r="C33" s="308">
        <v>-24</v>
      </c>
      <c r="D33" s="302" t="s">
        <v>211</v>
      </c>
    </row>
    <row r="34" spans="1:4" ht="38.25">
      <c r="A34" s="305"/>
      <c r="B34" s="297">
        <v>2200</v>
      </c>
      <c r="C34" s="308">
        <v>2557</v>
      </c>
      <c r="D34" s="306" t="s">
        <v>268</v>
      </c>
    </row>
    <row r="35" spans="1:4" ht="38.25">
      <c r="A35" s="305"/>
      <c r="B35" s="297">
        <v>2300</v>
      </c>
      <c r="C35" s="308">
        <v>-22</v>
      </c>
      <c r="D35" s="306" t="s">
        <v>269</v>
      </c>
    </row>
    <row r="36" spans="1:4" ht="13.5" customHeight="1">
      <c r="A36" s="305"/>
      <c r="B36" s="297">
        <v>2500</v>
      </c>
      <c r="C36" s="296">
        <v>-500</v>
      </c>
      <c r="D36" s="306" t="s">
        <v>270</v>
      </c>
    </row>
    <row r="37" spans="1:4">
      <c r="A37" s="305"/>
      <c r="B37" s="297">
        <v>5200</v>
      </c>
      <c r="C37" s="308">
        <v>-2011</v>
      </c>
      <c r="D37" s="306" t="s">
        <v>271</v>
      </c>
    </row>
    <row r="38" spans="1:4">
      <c r="A38" s="56"/>
      <c r="B38" s="272" t="s">
        <v>33</v>
      </c>
      <c r="C38" s="273">
        <f>SUM(C32:C37)</f>
        <v>3816</v>
      </c>
      <c r="D38" s="149"/>
    </row>
    <row r="39" spans="1:4">
      <c r="A39" s="137" t="s">
        <v>39</v>
      </c>
      <c r="B39" s="139" t="s">
        <v>19</v>
      </c>
      <c r="C39" s="308"/>
      <c r="D39" s="150"/>
    </row>
    <row r="40" spans="1:4" ht="63.75">
      <c r="A40" s="305"/>
      <c r="B40" s="297">
        <v>1000</v>
      </c>
      <c r="C40" s="308">
        <v>-183176</v>
      </c>
      <c r="D40" s="90" t="s">
        <v>249</v>
      </c>
    </row>
    <row r="41" spans="1:4" ht="12.75" hidden="1" customHeight="1">
      <c r="A41" s="305"/>
      <c r="B41" s="297">
        <v>2100</v>
      </c>
      <c r="C41" s="308"/>
      <c r="D41" s="136"/>
    </row>
    <row r="42" spans="1:4" ht="12.75" customHeight="1">
      <c r="A42" s="305"/>
      <c r="B42" s="297">
        <v>2100</v>
      </c>
      <c r="C42" s="308">
        <v>-172</v>
      </c>
      <c r="D42" s="306" t="s">
        <v>254</v>
      </c>
    </row>
    <row r="43" spans="1:4" ht="63.75">
      <c r="A43" s="305"/>
      <c r="B43" s="297">
        <v>2200</v>
      </c>
      <c r="C43" s="308">
        <v>-63846</v>
      </c>
      <c r="D43" s="306" t="s">
        <v>251</v>
      </c>
    </row>
    <row r="44" spans="1:4">
      <c r="A44" s="305"/>
      <c r="B44" s="297">
        <v>2300</v>
      </c>
      <c r="C44" s="308">
        <v>1046</v>
      </c>
      <c r="D44" s="306" t="s">
        <v>255</v>
      </c>
    </row>
    <row r="45" spans="1:4">
      <c r="A45" s="305"/>
      <c r="B45" s="297">
        <v>2500</v>
      </c>
      <c r="C45" s="308">
        <v>725</v>
      </c>
      <c r="D45" s="310" t="s">
        <v>86</v>
      </c>
    </row>
    <row r="46" spans="1:4" ht="25.5">
      <c r="A46" s="305"/>
      <c r="B46" s="297">
        <v>5100</v>
      </c>
      <c r="C46" s="308">
        <v>-2090</v>
      </c>
      <c r="D46" s="306" t="s">
        <v>252</v>
      </c>
    </row>
    <row r="47" spans="1:4" ht="38.25">
      <c r="A47" s="305"/>
      <c r="B47" s="297">
        <v>5200</v>
      </c>
      <c r="C47" s="308">
        <v>47489</v>
      </c>
      <c r="D47" s="306" t="s">
        <v>253</v>
      </c>
    </row>
    <row r="48" spans="1:4" ht="12.75" customHeight="1">
      <c r="A48" s="305"/>
      <c r="B48" s="297">
        <v>6400</v>
      </c>
      <c r="C48" s="308">
        <v>5922</v>
      </c>
      <c r="D48" s="306" t="s">
        <v>250</v>
      </c>
    </row>
    <row r="49" spans="1:4" ht="12.75" customHeight="1">
      <c r="A49" s="305"/>
      <c r="B49" s="297"/>
      <c r="C49" s="308"/>
      <c r="D49" s="136"/>
    </row>
    <row r="50" spans="1:4">
      <c r="A50" s="56"/>
      <c r="B50" s="272" t="s">
        <v>33</v>
      </c>
      <c r="C50" s="274">
        <f>SUM(C40:C49)</f>
        <v>-194102</v>
      </c>
      <c r="D50" s="151"/>
    </row>
    <row r="51" spans="1:4">
      <c r="A51" s="137" t="s">
        <v>47</v>
      </c>
      <c r="B51" s="139" t="s">
        <v>20</v>
      </c>
      <c r="C51" s="308"/>
      <c r="D51" s="150"/>
    </row>
    <row r="52" spans="1:4" ht="13.5" customHeight="1">
      <c r="A52" s="305"/>
      <c r="B52" s="309">
        <v>1100</v>
      </c>
      <c r="C52" s="308">
        <v>260</v>
      </c>
      <c r="D52" s="310" t="s">
        <v>272</v>
      </c>
    </row>
    <row r="53" spans="1:4">
      <c r="A53" s="305"/>
      <c r="B53" s="309">
        <v>2200</v>
      </c>
      <c r="C53" s="308">
        <v>-6556</v>
      </c>
      <c r="D53" s="310" t="s">
        <v>273</v>
      </c>
    </row>
    <row r="54" spans="1:4">
      <c r="A54" s="305"/>
      <c r="B54" s="309">
        <v>2300</v>
      </c>
      <c r="C54" s="308">
        <v>1146</v>
      </c>
      <c r="D54" s="310" t="s">
        <v>274</v>
      </c>
    </row>
    <row r="55" spans="1:4">
      <c r="A55" s="305"/>
      <c r="B55" s="309">
        <v>5200</v>
      </c>
      <c r="C55" s="308">
        <v>5150</v>
      </c>
      <c r="D55" s="310" t="s">
        <v>275</v>
      </c>
    </row>
    <row r="56" spans="1:4">
      <c r="A56" s="56"/>
      <c r="B56" s="272" t="s">
        <v>33</v>
      </c>
      <c r="C56" s="274">
        <f>SUM(C51:C55)</f>
        <v>0</v>
      </c>
      <c r="D56" s="151"/>
    </row>
    <row r="57" spans="1:4" ht="25.5">
      <c r="A57" s="137" t="s">
        <v>40</v>
      </c>
      <c r="B57" s="139" t="s">
        <v>21</v>
      </c>
      <c r="C57" s="308"/>
      <c r="D57" s="248"/>
    </row>
    <row r="58" spans="1:4" ht="25.5">
      <c r="A58" s="137"/>
      <c r="B58" s="297">
        <v>1000</v>
      </c>
      <c r="C58" s="308">
        <v>16735</v>
      </c>
      <c r="D58" s="90" t="s">
        <v>256</v>
      </c>
    </row>
    <row r="59" spans="1:4" ht="38.25">
      <c r="A59" s="137"/>
      <c r="B59" s="297">
        <v>2100</v>
      </c>
      <c r="C59" s="308">
        <v>-716</v>
      </c>
      <c r="D59" s="293" t="s">
        <v>257</v>
      </c>
    </row>
    <row r="60" spans="1:4" ht="25.5">
      <c r="A60" s="137"/>
      <c r="B60" s="297">
        <v>2200</v>
      </c>
      <c r="C60" s="308">
        <v>-2420</v>
      </c>
      <c r="D60" s="293" t="s">
        <v>258</v>
      </c>
    </row>
    <row r="61" spans="1:4">
      <c r="A61" s="137"/>
      <c r="B61" s="297">
        <v>2300</v>
      </c>
      <c r="C61" s="308">
        <v>244</v>
      </c>
      <c r="D61" s="294" t="s">
        <v>212</v>
      </c>
    </row>
    <row r="62" spans="1:4" ht="25.5">
      <c r="A62" s="137"/>
      <c r="B62" s="297">
        <v>2500</v>
      </c>
      <c r="C62" s="308">
        <v>3310</v>
      </c>
      <c r="D62" s="306" t="s">
        <v>259</v>
      </c>
    </row>
    <row r="63" spans="1:4" hidden="1">
      <c r="A63" s="137"/>
      <c r="B63" s="297">
        <v>3200</v>
      </c>
      <c r="C63" s="308"/>
      <c r="D63" s="249"/>
    </row>
    <row r="64" spans="1:4" hidden="1">
      <c r="A64" s="137"/>
      <c r="B64" s="297">
        <v>3000</v>
      </c>
      <c r="C64" s="308">
        <v>0</v>
      </c>
      <c r="D64" s="284"/>
    </row>
    <row r="65" spans="1:4" hidden="1">
      <c r="A65" s="137"/>
      <c r="B65" s="297">
        <v>5100</v>
      </c>
      <c r="C65" s="308"/>
      <c r="D65" s="283"/>
    </row>
    <row r="66" spans="1:4" ht="38.25">
      <c r="A66" s="137"/>
      <c r="B66" s="297">
        <v>5200</v>
      </c>
      <c r="C66" s="308">
        <v>4064</v>
      </c>
      <c r="D66" s="294" t="s">
        <v>260</v>
      </c>
    </row>
    <row r="67" spans="1:4" hidden="1">
      <c r="A67" s="137"/>
      <c r="B67" s="297">
        <v>6400</v>
      </c>
      <c r="C67" s="308">
        <v>0</v>
      </c>
      <c r="D67" s="306"/>
    </row>
    <row r="68" spans="1:4">
      <c r="A68" s="275"/>
      <c r="B68" s="272" t="s">
        <v>33</v>
      </c>
      <c r="C68" s="274">
        <f>SUM(C58:C67)</f>
        <v>21217</v>
      </c>
      <c r="D68" s="55"/>
    </row>
    <row r="69" spans="1:4">
      <c r="A69" s="112"/>
      <c r="B69" s="113" t="s">
        <v>25</v>
      </c>
      <c r="C69" s="104">
        <f>C30+C38+C50+C56+C68</f>
        <v>-141555</v>
      </c>
      <c r="D69" s="104"/>
    </row>
    <row r="70" spans="1:4">
      <c r="A70" s="47"/>
      <c r="B70" s="46"/>
      <c r="C70" s="45"/>
      <c r="D70" s="302"/>
    </row>
    <row r="71" spans="1:4">
      <c r="A71" s="95"/>
      <c r="B71" s="100"/>
    </row>
    <row r="72" spans="1:4" hidden="1">
      <c r="A72" s="95"/>
      <c r="B72" s="100" t="s">
        <v>87</v>
      </c>
      <c r="C72" s="75" t="e">
        <f>C69+#REF!+#REF!+#REF!+#REF!+#REF!</f>
        <v>#REF!</v>
      </c>
    </row>
    <row r="73" spans="1:4" hidden="1">
      <c r="A73" s="95"/>
      <c r="B73" s="100"/>
      <c r="C73" s="75" t="e">
        <f>C72-350965</f>
        <v>#REF!</v>
      </c>
      <c r="D73" s="85" t="s">
        <v>89</v>
      </c>
    </row>
    <row r="74" spans="1:4" hidden="1">
      <c r="A74" s="95"/>
      <c r="B74" s="96"/>
    </row>
    <row r="75" spans="1:4" hidden="1">
      <c r="A75" s="95"/>
      <c r="B75" s="100"/>
    </row>
    <row r="76" spans="1:4" hidden="1">
      <c r="A76" s="95"/>
      <c r="B76" s="100" t="s">
        <v>88</v>
      </c>
      <c r="C76" s="75" t="e">
        <f>C17+#REF!+#REF!+#REF!</f>
        <v>#REF!</v>
      </c>
    </row>
    <row r="77" spans="1:4" hidden="1">
      <c r="A77" s="95"/>
      <c r="B77" s="100"/>
      <c r="C77" s="75" t="e">
        <f>C76-894781</f>
        <v>#REF!</v>
      </c>
    </row>
    <row r="78" spans="1:4">
      <c r="A78" s="95"/>
      <c r="B78" s="100"/>
    </row>
    <row r="79" spans="1:4">
      <c r="A79" s="95"/>
      <c r="B79" s="96"/>
    </row>
    <row r="80" spans="1:4">
      <c r="A80" s="95"/>
      <c r="B80" s="96"/>
    </row>
    <row r="81" spans="1:2">
      <c r="A81" s="95"/>
      <c r="B81" s="100"/>
    </row>
    <row r="82" spans="1:2">
      <c r="A82" s="95"/>
      <c r="B82" s="100"/>
    </row>
    <row r="83" spans="1:2">
      <c r="A83" s="95"/>
      <c r="B83" s="100"/>
    </row>
    <row r="84" spans="1:2">
      <c r="A84" s="95"/>
      <c r="B84" s="100"/>
    </row>
    <row r="85" spans="1:2">
      <c r="A85" s="95"/>
      <c r="B85" s="96"/>
    </row>
    <row r="86" spans="1:2">
      <c r="A86" s="95"/>
      <c r="B86" s="100"/>
    </row>
    <row r="87" spans="1:2">
      <c r="A87" s="95"/>
      <c r="B87" s="100"/>
    </row>
    <row r="88" spans="1:2">
      <c r="A88" s="95"/>
      <c r="B88" s="100"/>
    </row>
    <row r="89" spans="1:2">
      <c r="A89" s="95"/>
      <c r="B89" s="100"/>
    </row>
    <row r="90" spans="1:2">
      <c r="A90" s="95"/>
      <c r="B90" s="100"/>
    </row>
    <row r="91" spans="1:2">
      <c r="A91" s="95"/>
      <c r="B91" s="100"/>
    </row>
    <row r="92" spans="1:2">
      <c r="A92" s="95"/>
      <c r="B92" s="100"/>
    </row>
    <row r="93" spans="1:2">
      <c r="A93" s="95"/>
      <c r="B93" s="96"/>
    </row>
    <row r="94" spans="1:2">
      <c r="A94" s="95"/>
      <c r="B94" s="100"/>
    </row>
    <row r="95" spans="1:2">
      <c r="A95" s="95"/>
      <c r="B95" s="100"/>
    </row>
    <row r="96" spans="1:2">
      <c r="A96" s="95"/>
      <c r="B96" s="96"/>
    </row>
    <row r="97" spans="1:2">
      <c r="A97" s="95"/>
      <c r="B97" s="100"/>
    </row>
    <row r="98" spans="1:2">
      <c r="A98" s="95"/>
      <c r="B98" s="100"/>
    </row>
    <row r="99" spans="1:2">
      <c r="A99" s="95"/>
      <c r="B99" s="100"/>
    </row>
    <row r="100" spans="1:2">
      <c r="A100" s="95"/>
      <c r="B100" s="99"/>
    </row>
    <row r="101" spans="1:2">
      <c r="A101" s="95"/>
      <c r="B101" s="97"/>
    </row>
    <row r="102" spans="1:2">
      <c r="A102" s="95"/>
      <c r="B102" s="96"/>
    </row>
    <row r="103" spans="1:2">
      <c r="A103" s="95"/>
      <c r="B103" s="100"/>
    </row>
    <row r="104" spans="1:2">
      <c r="A104" s="95"/>
      <c r="B104" s="100"/>
    </row>
    <row r="105" spans="1:2">
      <c r="A105" s="95"/>
      <c r="B105" s="100"/>
    </row>
    <row r="106" spans="1:2">
      <c r="A106" s="95"/>
      <c r="B106" s="100"/>
    </row>
    <row r="107" spans="1:2">
      <c r="A107" s="95"/>
      <c r="B107" s="96"/>
    </row>
    <row r="108" spans="1:2">
      <c r="A108" s="95"/>
      <c r="B108" s="100"/>
    </row>
    <row r="109" spans="1:2">
      <c r="A109" s="95"/>
      <c r="B109" s="100"/>
    </row>
    <row r="110" spans="1:2">
      <c r="A110" s="95"/>
      <c r="B110" s="100"/>
    </row>
    <row r="111" spans="1:2">
      <c r="A111" s="95"/>
      <c r="B111" s="100"/>
    </row>
    <row r="112" spans="1:2">
      <c r="A112" s="95"/>
      <c r="B112" s="96"/>
    </row>
    <row r="113" spans="1:2">
      <c r="A113" s="95"/>
      <c r="B113" s="96"/>
    </row>
    <row r="114" spans="1:2">
      <c r="A114" s="95"/>
      <c r="B114" s="96"/>
    </row>
    <row r="115" spans="1:2">
      <c r="A115" s="95"/>
      <c r="B115" s="100"/>
    </row>
    <row r="116" spans="1:2">
      <c r="A116" s="95"/>
      <c r="B116" s="100"/>
    </row>
    <row r="117" spans="1:2">
      <c r="A117" s="95"/>
      <c r="B117" s="96"/>
    </row>
    <row r="118" spans="1:2">
      <c r="A118" s="95"/>
      <c r="B118" s="100"/>
    </row>
    <row r="119" spans="1:2">
      <c r="A119" s="95"/>
      <c r="B119" s="100"/>
    </row>
    <row r="120" spans="1:2">
      <c r="A120" s="95"/>
      <c r="B120" s="96"/>
    </row>
    <row r="121" spans="1:2">
      <c r="A121" s="95"/>
      <c r="B121" s="100"/>
    </row>
    <row r="122" spans="1:2">
      <c r="A122" s="95"/>
      <c r="B122" s="100"/>
    </row>
    <row r="123" spans="1:2">
      <c r="A123" s="95"/>
      <c r="B123" s="97"/>
    </row>
    <row r="124" spans="1:2">
      <c r="A124" s="95"/>
      <c r="B124" s="96"/>
    </row>
    <row r="125" spans="1:2">
      <c r="A125" s="95"/>
      <c r="B125" s="96"/>
    </row>
    <row r="126" spans="1:2">
      <c r="A126" s="95"/>
      <c r="B126" s="98"/>
    </row>
    <row r="127" spans="1:2">
      <c r="A127" s="95"/>
      <c r="B127" s="99"/>
    </row>
    <row r="128" spans="1:2">
      <c r="A128" s="95"/>
      <c r="B128" s="97"/>
    </row>
    <row r="129" spans="1:2">
      <c r="A129" s="95"/>
      <c r="B129" s="96"/>
    </row>
    <row r="130" spans="1:2">
      <c r="A130" s="95"/>
      <c r="B130" s="100"/>
    </row>
    <row r="131" spans="1:2">
      <c r="A131" s="95"/>
      <c r="B131" s="100"/>
    </row>
    <row r="132" spans="1:2">
      <c r="A132" s="95"/>
      <c r="B132" s="100"/>
    </row>
    <row r="133" spans="1:2">
      <c r="A133" s="95"/>
      <c r="B133" s="100"/>
    </row>
    <row r="134" spans="1:2">
      <c r="A134" s="95"/>
      <c r="B134" s="100"/>
    </row>
    <row r="135" spans="1:2">
      <c r="A135" s="95"/>
      <c r="B135" s="100"/>
    </row>
    <row r="136" spans="1:2">
      <c r="A136" s="95"/>
      <c r="B136" s="100"/>
    </row>
    <row r="137" spans="1:2">
      <c r="A137" s="95"/>
      <c r="B137" s="100"/>
    </row>
    <row r="138" spans="1:2">
      <c r="A138" s="95"/>
      <c r="B138" s="100"/>
    </row>
    <row r="139" spans="1:2">
      <c r="A139" s="95"/>
      <c r="B139" s="96"/>
    </row>
    <row r="140" spans="1:2">
      <c r="A140" s="95"/>
      <c r="B140" s="100"/>
    </row>
    <row r="141" spans="1:2">
      <c r="A141" s="95"/>
      <c r="B141" s="100"/>
    </row>
    <row r="142" spans="1:2">
      <c r="A142" s="95"/>
      <c r="B142" s="100"/>
    </row>
    <row r="143" spans="1:2">
      <c r="A143" s="95"/>
      <c r="B143" s="96"/>
    </row>
    <row r="144" spans="1:2">
      <c r="A144" s="95"/>
      <c r="B144" s="100"/>
    </row>
    <row r="145" spans="1:2">
      <c r="A145" s="95"/>
      <c r="B145" s="100"/>
    </row>
    <row r="146" spans="1:2">
      <c r="A146" s="95"/>
      <c r="B146" s="96"/>
    </row>
    <row r="147" spans="1:2">
      <c r="A147" s="95"/>
      <c r="B147" s="96"/>
    </row>
    <row r="148" spans="1:2">
      <c r="A148" s="95"/>
      <c r="B148" s="100"/>
    </row>
    <row r="149" spans="1:2">
      <c r="A149" s="95"/>
      <c r="B149" s="100"/>
    </row>
    <row r="150" spans="1:2">
      <c r="A150" s="95"/>
      <c r="B150" s="97"/>
    </row>
    <row r="151" spans="1:2">
      <c r="A151" s="95"/>
      <c r="B151" s="96"/>
    </row>
    <row r="152" spans="1:2">
      <c r="A152" s="95"/>
      <c r="B152" s="100"/>
    </row>
    <row r="153" spans="1:2">
      <c r="A153" s="95"/>
      <c r="B153" s="100"/>
    </row>
    <row r="154" spans="1:2">
      <c r="A154" s="95"/>
      <c r="B154" s="100"/>
    </row>
    <row r="155" spans="1:2">
      <c r="A155" s="95"/>
      <c r="B155" s="100"/>
    </row>
    <row r="156" spans="1:2">
      <c r="A156" s="95"/>
      <c r="B156" s="100"/>
    </row>
    <row r="157" spans="1:2">
      <c r="A157" s="95"/>
      <c r="B157" s="100"/>
    </row>
    <row r="158" spans="1:2">
      <c r="A158" s="95"/>
      <c r="B158" s="100"/>
    </row>
    <row r="159" spans="1:2">
      <c r="A159" s="95"/>
      <c r="B159" s="97"/>
    </row>
    <row r="160" spans="1:2">
      <c r="A160" s="95"/>
      <c r="B160" s="97"/>
    </row>
    <row r="161" spans="1:2">
      <c r="A161" s="95"/>
      <c r="B161" s="97"/>
    </row>
    <row r="162" spans="1:2">
      <c r="A162" s="95"/>
      <c r="B162" s="96"/>
    </row>
    <row r="163" spans="1:2">
      <c r="A163" s="95"/>
      <c r="B163" s="100"/>
    </row>
    <row r="164" spans="1:2">
      <c r="A164" s="95"/>
      <c r="B164" s="100"/>
    </row>
    <row r="165" spans="1:2">
      <c r="A165" s="95"/>
      <c r="B165" s="100"/>
    </row>
    <row r="166" spans="1:2">
      <c r="A166" s="95"/>
      <c r="B166" s="100"/>
    </row>
    <row r="167" spans="1:2">
      <c r="A167" s="95"/>
      <c r="B167" s="100"/>
    </row>
    <row r="168" spans="1:2">
      <c r="A168" s="95"/>
      <c r="B168" s="100"/>
    </row>
    <row r="169" spans="1:2">
      <c r="A169" s="95"/>
      <c r="B169" s="100"/>
    </row>
    <row r="170" spans="1:2">
      <c r="A170" s="95"/>
      <c r="B170" s="100"/>
    </row>
    <row r="171" spans="1:2">
      <c r="A171" s="95"/>
      <c r="B171" s="100"/>
    </row>
    <row r="172" spans="1:2">
      <c r="A172" s="95"/>
      <c r="B172" s="96"/>
    </row>
    <row r="173" spans="1:2">
      <c r="A173" s="95"/>
      <c r="B173" s="97"/>
    </row>
    <row r="174" spans="1:2">
      <c r="A174" s="95"/>
      <c r="B174" s="96"/>
    </row>
    <row r="175" spans="1:2">
      <c r="A175" s="95"/>
      <c r="B175" s="96"/>
    </row>
    <row r="176" spans="1:2">
      <c r="A176" s="95"/>
      <c r="B176" s="96"/>
    </row>
    <row r="177" spans="1:2">
      <c r="A177" s="95"/>
      <c r="B177" s="96"/>
    </row>
    <row r="178" spans="1:2">
      <c r="A178" s="95"/>
      <c r="B178" s="96"/>
    </row>
    <row r="179" spans="1:2">
      <c r="A179" s="95"/>
      <c r="B179" s="97"/>
    </row>
    <row r="180" spans="1:2">
      <c r="A180" s="95"/>
      <c r="B180" s="96"/>
    </row>
    <row r="181" spans="1:2">
      <c r="A181" s="95"/>
      <c r="B181" s="96"/>
    </row>
    <row r="182" spans="1:2">
      <c r="A182" s="95"/>
      <c r="B182" s="96"/>
    </row>
    <row r="183" spans="1:2">
      <c r="A183" s="95"/>
      <c r="B183" s="97"/>
    </row>
    <row r="184" spans="1:2">
      <c r="A184" s="95"/>
      <c r="B184" s="96"/>
    </row>
    <row r="185" spans="1:2">
      <c r="A185" s="95"/>
      <c r="B185" s="100"/>
    </row>
    <row r="186" spans="1:2">
      <c r="A186" s="95"/>
      <c r="B186" s="100"/>
    </row>
    <row r="187" spans="1:2">
      <c r="A187" s="95"/>
      <c r="B187" s="96"/>
    </row>
    <row r="188" spans="1:2">
      <c r="A188" s="95"/>
      <c r="B188" s="100"/>
    </row>
    <row r="189" spans="1:2">
      <c r="A189" s="95"/>
      <c r="B189" s="100"/>
    </row>
    <row r="190" spans="1:2">
      <c r="A190" s="95"/>
      <c r="B190" s="97"/>
    </row>
    <row r="191" spans="1:2">
      <c r="A191" s="95"/>
      <c r="B191" s="96"/>
    </row>
    <row r="192" spans="1:2">
      <c r="A192" s="95"/>
      <c r="B192" s="96"/>
    </row>
    <row r="193" spans="1:2">
      <c r="A193" s="95"/>
      <c r="B193" s="96"/>
    </row>
    <row r="194" spans="1:2">
      <c r="A194" s="95"/>
      <c r="B194" s="99"/>
    </row>
    <row r="195" spans="1:2">
      <c r="A195" s="95"/>
      <c r="B195" s="97"/>
    </row>
    <row r="196" spans="1:2">
      <c r="A196" s="95"/>
      <c r="B196" s="96"/>
    </row>
    <row r="197" spans="1:2">
      <c r="A197" s="95"/>
      <c r="B197" s="100"/>
    </row>
    <row r="198" spans="1:2">
      <c r="A198" s="95"/>
      <c r="B198" s="100"/>
    </row>
    <row r="199" spans="1:2">
      <c r="A199" s="95"/>
      <c r="B199" s="96"/>
    </row>
    <row r="200" spans="1:2">
      <c r="A200" s="95"/>
      <c r="B200" s="100"/>
    </row>
    <row r="201" spans="1:2">
      <c r="A201" s="95"/>
      <c r="B201" s="100"/>
    </row>
    <row r="202" spans="1:2">
      <c r="A202" s="95"/>
      <c r="B202" s="97"/>
    </row>
    <row r="203" spans="1:2">
      <c r="A203" s="95"/>
      <c r="B203" s="96"/>
    </row>
    <row r="204" spans="1:2">
      <c r="A204" s="95"/>
      <c r="B204" s="96"/>
    </row>
    <row r="205" spans="1:2">
      <c r="A205" s="95"/>
      <c r="B205" s="96"/>
    </row>
    <row r="206" spans="1:2">
      <c r="A206" s="95"/>
      <c r="B206" s="96"/>
    </row>
    <row r="207" spans="1:2">
      <c r="A207" s="95"/>
      <c r="B207" s="96"/>
    </row>
    <row r="208" spans="1:2">
      <c r="A208" s="95"/>
      <c r="B208" s="97"/>
    </row>
    <row r="209" spans="1:2">
      <c r="A209" s="95"/>
      <c r="B209" s="96"/>
    </row>
    <row r="210" spans="1:2">
      <c r="A210" s="95"/>
      <c r="B210" s="100"/>
    </row>
    <row r="211" spans="1:2">
      <c r="A211" s="95"/>
      <c r="B211" s="101"/>
    </row>
    <row r="212" spans="1:2">
      <c r="A212" s="95"/>
      <c r="B212" s="101"/>
    </row>
    <row r="213" spans="1:2">
      <c r="A213" s="95"/>
      <c r="B213" s="101"/>
    </row>
    <row r="214" spans="1:2">
      <c r="A214" s="95"/>
      <c r="B214" s="101"/>
    </row>
    <row r="215" spans="1:2">
      <c r="A215" s="95"/>
      <c r="B215" s="101"/>
    </row>
    <row r="216" spans="1:2">
      <c r="A216" s="95"/>
      <c r="B216" s="101"/>
    </row>
    <row r="217" spans="1:2">
      <c r="A217" s="95"/>
      <c r="B217" s="85"/>
    </row>
    <row r="218" spans="1:2">
      <c r="A218" s="95"/>
      <c r="B218" s="85"/>
    </row>
    <row r="219" spans="1:2">
      <c r="A219" s="95"/>
      <c r="B219" s="85"/>
    </row>
    <row r="220" spans="1:2">
      <c r="A220" s="95"/>
      <c r="B220" s="85"/>
    </row>
    <row r="221" spans="1:2">
      <c r="A221" s="95"/>
      <c r="B221" s="85"/>
    </row>
    <row r="222" spans="1:2">
      <c r="A222" s="95"/>
      <c r="B222" s="85"/>
    </row>
    <row r="223" spans="1:2">
      <c r="A223" s="95"/>
      <c r="B223" s="85"/>
    </row>
    <row r="224" spans="1:2">
      <c r="A224" s="95"/>
      <c r="B224" s="85"/>
    </row>
    <row r="225" spans="1:2">
      <c r="A225" s="95"/>
      <c r="B225" s="85"/>
    </row>
    <row r="226" spans="1:2">
      <c r="A226" s="95"/>
      <c r="B226" s="85"/>
    </row>
    <row r="227" spans="1:2">
      <c r="A227" s="95"/>
      <c r="B227" s="85"/>
    </row>
    <row r="228" spans="1:2">
      <c r="A228" s="95"/>
      <c r="B228" s="85"/>
    </row>
    <row r="229" spans="1:2">
      <c r="A229" s="95"/>
      <c r="B229" s="85"/>
    </row>
    <row r="230" spans="1:2">
      <c r="A230" s="95"/>
      <c r="B230" s="85"/>
    </row>
    <row r="231" spans="1:2">
      <c r="A231" s="95"/>
      <c r="B231" s="85"/>
    </row>
    <row r="232" spans="1:2">
      <c r="A232" s="95"/>
      <c r="B232" s="85"/>
    </row>
    <row r="233" spans="1:2">
      <c r="A233" s="95"/>
      <c r="B233" s="85"/>
    </row>
    <row r="234" spans="1:2">
      <c r="A234" s="95"/>
      <c r="B234" s="85"/>
    </row>
    <row r="235" spans="1:2">
      <c r="A235" s="95"/>
      <c r="B235" s="85"/>
    </row>
    <row r="236" spans="1:2">
      <c r="A236" s="95"/>
      <c r="B236" s="85"/>
    </row>
    <row r="237" spans="1:2">
      <c r="A237" s="95"/>
      <c r="B237" s="85"/>
    </row>
    <row r="238" spans="1:2">
      <c r="A238" s="95"/>
      <c r="B238" s="85"/>
    </row>
    <row r="239" spans="1:2">
      <c r="A239" s="95"/>
      <c r="B239" s="85"/>
    </row>
    <row r="240" spans="1:2">
      <c r="A240" s="95"/>
      <c r="B240" s="85"/>
    </row>
    <row r="241" spans="1:2">
      <c r="A241" s="95"/>
      <c r="B241" s="85"/>
    </row>
    <row r="242" spans="1:2">
      <c r="A242" s="95"/>
      <c r="B242" s="85"/>
    </row>
    <row r="243" spans="1:2">
      <c r="A243" s="95"/>
      <c r="B243" s="85"/>
    </row>
    <row r="244" spans="1:2">
      <c r="A244" s="95"/>
      <c r="B244" s="85"/>
    </row>
    <row r="245" spans="1:2">
      <c r="A245" s="95"/>
      <c r="B245" s="85"/>
    </row>
    <row r="246" spans="1:2">
      <c r="A246" s="95"/>
      <c r="B246" s="85"/>
    </row>
    <row r="247" spans="1:2">
      <c r="A247" s="95"/>
      <c r="B247" s="85"/>
    </row>
    <row r="248" spans="1:2">
      <c r="A248" s="95"/>
      <c r="B248" s="85"/>
    </row>
    <row r="249" spans="1:2">
      <c r="A249" s="95"/>
      <c r="B249" s="85"/>
    </row>
    <row r="250" spans="1:2">
      <c r="A250" s="95"/>
      <c r="B250" s="85"/>
    </row>
    <row r="251" spans="1:2">
      <c r="A251" s="95"/>
      <c r="B251" s="85"/>
    </row>
    <row r="252" spans="1:2">
      <c r="A252" s="95"/>
      <c r="B252" s="85"/>
    </row>
    <row r="253" spans="1:2">
      <c r="A253" s="95"/>
      <c r="B253" s="85"/>
    </row>
    <row r="254" spans="1:2">
      <c r="A254" s="95"/>
      <c r="B254" s="85"/>
    </row>
    <row r="255" spans="1:2">
      <c r="A255" s="95"/>
      <c r="B255" s="85"/>
    </row>
    <row r="256" spans="1:2">
      <c r="A256" s="95"/>
      <c r="B256" s="85"/>
    </row>
    <row r="257" spans="1:2">
      <c r="A257" s="95"/>
      <c r="B257" s="85"/>
    </row>
    <row r="258" spans="1:2">
      <c r="A258" s="95"/>
      <c r="B258" s="85"/>
    </row>
    <row r="259" spans="1:2">
      <c r="A259" s="95"/>
      <c r="B259" s="85"/>
    </row>
    <row r="260" spans="1:2">
      <c r="A260" s="95"/>
      <c r="B260" s="85"/>
    </row>
    <row r="261" spans="1:2">
      <c r="A261" s="95"/>
      <c r="B261" s="85"/>
    </row>
    <row r="262" spans="1:2">
      <c r="A262" s="95"/>
      <c r="B262" s="85"/>
    </row>
    <row r="263" spans="1:2">
      <c r="A263" s="95"/>
      <c r="B263" s="85"/>
    </row>
    <row r="264" spans="1:2">
      <c r="A264" s="95"/>
      <c r="B264" s="85"/>
    </row>
    <row r="265" spans="1:2">
      <c r="A265" s="95"/>
      <c r="B265" s="85"/>
    </row>
    <row r="266" spans="1:2">
      <c r="A266" s="95"/>
      <c r="B266" s="85"/>
    </row>
    <row r="267" spans="1:2">
      <c r="A267" s="95"/>
      <c r="B267" s="85"/>
    </row>
    <row r="268" spans="1:2">
      <c r="A268" s="95"/>
      <c r="B268" s="85"/>
    </row>
    <row r="269" spans="1:2">
      <c r="A269" s="95"/>
      <c r="B269" s="85"/>
    </row>
    <row r="270" spans="1:2">
      <c r="A270" s="95"/>
      <c r="B270" s="85"/>
    </row>
    <row r="271" spans="1:2">
      <c r="A271" s="95"/>
      <c r="B271" s="85"/>
    </row>
    <row r="272" spans="1:2">
      <c r="A272" s="95"/>
      <c r="B272" s="85"/>
    </row>
    <row r="273" spans="1:2">
      <c r="A273" s="95"/>
      <c r="B273" s="85"/>
    </row>
    <row r="274" spans="1:2">
      <c r="A274" s="95"/>
      <c r="B274" s="85"/>
    </row>
    <row r="275" spans="1:2">
      <c r="A275" s="95"/>
      <c r="B275" s="85"/>
    </row>
    <row r="276" spans="1:2">
      <c r="A276" s="95"/>
      <c r="B276" s="85"/>
    </row>
    <row r="277" spans="1:2">
      <c r="A277" s="95"/>
      <c r="B277" s="85"/>
    </row>
    <row r="278" spans="1:2">
      <c r="A278" s="95"/>
      <c r="B278" s="85"/>
    </row>
    <row r="279" spans="1:2">
      <c r="A279" s="95"/>
      <c r="B279" s="85"/>
    </row>
    <row r="280" spans="1:2">
      <c r="A280" s="95"/>
      <c r="B280" s="85"/>
    </row>
    <row r="281" spans="1:2">
      <c r="A281" s="95"/>
      <c r="B281" s="85"/>
    </row>
    <row r="282" spans="1:2">
      <c r="A282" s="95"/>
      <c r="B282" s="85"/>
    </row>
    <row r="283" spans="1:2">
      <c r="A283" s="95"/>
      <c r="B283" s="85"/>
    </row>
    <row r="284" spans="1:2">
      <c r="A284" s="95"/>
      <c r="B284" s="85"/>
    </row>
    <row r="285" spans="1:2">
      <c r="A285" s="95"/>
      <c r="B285" s="85"/>
    </row>
    <row r="286" spans="1:2">
      <c r="A286" s="95"/>
      <c r="B286" s="85"/>
    </row>
    <row r="287" spans="1:2">
      <c r="A287" s="95"/>
      <c r="B287" s="85"/>
    </row>
    <row r="288" spans="1:2">
      <c r="A288" s="95"/>
      <c r="B288" s="85"/>
    </row>
    <row r="289" spans="1:2">
      <c r="A289" s="95"/>
      <c r="B289" s="85"/>
    </row>
    <row r="290" spans="1:2">
      <c r="A290" s="95"/>
      <c r="B290" s="85"/>
    </row>
    <row r="291" spans="1:2">
      <c r="A291" s="95"/>
      <c r="B291" s="85"/>
    </row>
    <row r="292" spans="1:2">
      <c r="A292" s="95"/>
      <c r="B292" s="85"/>
    </row>
    <row r="293" spans="1:2">
      <c r="A293" s="95"/>
      <c r="B293" s="85"/>
    </row>
    <row r="294" spans="1:2">
      <c r="A294" s="95"/>
      <c r="B294" s="85"/>
    </row>
    <row r="295" spans="1:2">
      <c r="A295" s="95"/>
      <c r="B295" s="85"/>
    </row>
    <row r="296" spans="1:2">
      <c r="A296" s="95"/>
      <c r="B296" s="85"/>
    </row>
    <row r="297" spans="1:2">
      <c r="A297" s="95"/>
      <c r="B297" s="85"/>
    </row>
    <row r="298" spans="1:2">
      <c r="A298" s="95"/>
      <c r="B298" s="85"/>
    </row>
    <row r="299" spans="1:2">
      <c r="A299" s="95"/>
      <c r="B299" s="85"/>
    </row>
    <row r="300" spans="1:2">
      <c r="A300" s="95"/>
      <c r="B300" s="85"/>
    </row>
    <row r="301" spans="1:2">
      <c r="A301" s="95"/>
      <c r="B301" s="85"/>
    </row>
    <row r="302" spans="1:2">
      <c r="A302" s="95"/>
      <c r="B302" s="85"/>
    </row>
    <row r="303" spans="1:2">
      <c r="A303" s="95"/>
      <c r="B303" s="85"/>
    </row>
    <row r="304" spans="1:2">
      <c r="A304" s="95"/>
      <c r="B304" s="85"/>
    </row>
    <row r="305" spans="1:2">
      <c r="A305" s="95"/>
      <c r="B305" s="85"/>
    </row>
    <row r="306" spans="1:2">
      <c r="A306" s="95"/>
      <c r="B306" s="85"/>
    </row>
    <row r="307" spans="1:2">
      <c r="A307" s="95"/>
      <c r="B307" s="85"/>
    </row>
    <row r="308" spans="1:2">
      <c r="A308" s="95"/>
      <c r="B308" s="85"/>
    </row>
    <row r="309" spans="1:2">
      <c r="A309" s="95"/>
      <c r="B309" s="85"/>
    </row>
    <row r="310" spans="1:2">
      <c r="A310" s="95"/>
      <c r="B310" s="85"/>
    </row>
    <row r="311" spans="1:2">
      <c r="A311" s="95"/>
      <c r="B311" s="85"/>
    </row>
    <row r="312" spans="1:2">
      <c r="A312" s="95"/>
      <c r="B312" s="85"/>
    </row>
    <row r="313" spans="1:2">
      <c r="A313" s="95"/>
      <c r="B313" s="85"/>
    </row>
    <row r="314" spans="1:2">
      <c r="A314" s="95"/>
      <c r="B314" s="85"/>
    </row>
    <row r="315" spans="1:2">
      <c r="A315" s="95"/>
      <c r="B315" s="85"/>
    </row>
    <row r="316" spans="1:2">
      <c r="A316" s="95"/>
      <c r="B316" s="85"/>
    </row>
    <row r="317" spans="1:2">
      <c r="A317" s="95"/>
      <c r="B317" s="85"/>
    </row>
    <row r="318" spans="1:2">
      <c r="A318" s="95"/>
      <c r="B318" s="85"/>
    </row>
    <row r="319" spans="1:2">
      <c r="A319" s="95"/>
      <c r="B319" s="85"/>
    </row>
    <row r="320" spans="1:2">
      <c r="A320" s="95"/>
      <c r="B320" s="85"/>
    </row>
    <row r="321" spans="1:2">
      <c r="A321" s="95"/>
      <c r="B321" s="85"/>
    </row>
    <row r="322" spans="1:2">
      <c r="A322" s="95"/>
      <c r="B322" s="85"/>
    </row>
    <row r="323" spans="1:2">
      <c r="A323" s="95"/>
      <c r="B323" s="85"/>
    </row>
    <row r="324" spans="1:2">
      <c r="A324" s="95"/>
      <c r="B324" s="85"/>
    </row>
    <row r="325" spans="1:2">
      <c r="A325" s="95"/>
      <c r="B325" s="85"/>
    </row>
    <row r="326" spans="1:2">
      <c r="A326" s="95"/>
      <c r="B326" s="85"/>
    </row>
    <row r="327" spans="1:2">
      <c r="A327" s="95"/>
      <c r="B327" s="85"/>
    </row>
    <row r="328" spans="1:2">
      <c r="A328" s="95"/>
      <c r="B328" s="85"/>
    </row>
    <row r="329" spans="1:2">
      <c r="A329" s="95"/>
      <c r="B329" s="85"/>
    </row>
    <row r="330" spans="1:2">
      <c r="A330" s="95"/>
      <c r="B330" s="85"/>
    </row>
    <row r="331" spans="1:2">
      <c r="A331" s="95"/>
      <c r="B331" s="85"/>
    </row>
    <row r="332" spans="1:2">
      <c r="A332" s="95"/>
      <c r="B332" s="85"/>
    </row>
    <row r="333" spans="1:2">
      <c r="A333" s="95"/>
      <c r="B333" s="85"/>
    </row>
    <row r="334" spans="1:2">
      <c r="A334" s="95"/>
      <c r="B334" s="85"/>
    </row>
    <row r="335" spans="1:2">
      <c r="A335" s="95"/>
      <c r="B335" s="85"/>
    </row>
    <row r="336" spans="1:2">
      <c r="A336" s="95"/>
      <c r="B336" s="85"/>
    </row>
    <row r="337" spans="1:2">
      <c r="A337" s="95"/>
      <c r="B337" s="85"/>
    </row>
    <row r="338" spans="1:2">
      <c r="A338" s="95"/>
      <c r="B338" s="85"/>
    </row>
    <row r="339" spans="1:2">
      <c r="A339" s="95"/>
      <c r="B339" s="85"/>
    </row>
    <row r="340" spans="1:2">
      <c r="A340" s="95"/>
      <c r="B340" s="85"/>
    </row>
    <row r="341" spans="1:2">
      <c r="A341" s="95"/>
      <c r="B341" s="85"/>
    </row>
    <row r="342" spans="1:2">
      <c r="A342" s="95"/>
      <c r="B342" s="85"/>
    </row>
    <row r="343" spans="1:2">
      <c r="A343" s="95"/>
      <c r="B343" s="85"/>
    </row>
    <row r="344" spans="1:2">
      <c r="A344" s="95"/>
      <c r="B344" s="85"/>
    </row>
    <row r="345" spans="1:2">
      <c r="A345" s="95"/>
      <c r="B345" s="85"/>
    </row>
    <row r="346" spans="1:2">
      <c r="A346" s="95"/>
      <c r="B346" s="85"/>
    </row>
    <row r="347" spans="1:2">
      <c r="A347" s="95"/>
      <c r="B347" s="85"/>
    </row>
    <row r="348" spans="1:2">
      <c r="A348" s="95"/>
      <c r="B348" s="85"/>
    </row>
    <row r="349" spans="1:2">
      <c r="A349" s="95"/>
      <c r="B349" s="85"/>
    </row>
    <row r="350" spans="1:2">
      <c r="A350" s="95"/>
      <c r="B350" s="85"/>
    </row>
    <row r="351" spans="1:2">
      <c r="A351" s="95"/>
      <c r="B351" s="85"/>
    </row>
    <row r="352" spans="1:2">
      <c r="A352" s="95"/>
      <c r="B352" s="85"/>
    </row>
    <row r="353" spans="1:2">
      <c r="A353" s="95"/>
      <c r="B353" s="85"/>
    </row>
    <row r="354" spans="1:2">
      <c r="A354" s="95"/>
      <c r="B354" s="85"/>
    </row>
    <row r="355" spans="1:2">
      <c r="A355" s="95"/>
      <c r="B355" s="85"/>
    </row>
    <row r="356" spans="1:2">
      <c r="A356" s="95"/>
      <c r="B356" s="85"/>
    </row>
    <row r="357" spans="1:2">
      <c r="A357" s="95"/>
      <c r="B357" s="85"/>
    </row>
    <row r="358" spans="1:2">
      <c r="A358" s="95"/>
      <c r="B358" s="85"/>
    </row>
    <row r="359" spans="1:2">
      <c r="A359" s="95"/>
      <c r="B359" s="85"/>
    </row>
    <row r="360" spans="1:2">
      <c r="A360" s="95"/>
      <c r="B360" s="85"/>
    </row>
    <row r="361" spans="1:2">
      <c r="A361" s="95"/>
      <c r="B361" s="85"/>
    </row>
    <row r="362" spans="1:2">
      <c r="A362" s="95"/>
      <c r="B362" s="85"/>
    </row>
    <row r="363" spans="1:2">
      <c r="A363" s="95"/>
      <c r="B363" s="85"/>
    </row>
    <row r="364" spans="1:2">
      <c r="A364" s="95"/>
      <c r="B364" s="85"/>
    </row>
    <row r="365" spans="1:2">
      <c r="A365" s="95"/>
      <c r="B365" s="85"/>
    </row>
    <row r="366" spans="1:2">
      <c r="A366" s="95"/>
      <c r="B366" s="85"/>
    </row>
    <row r="367" spans="1:2">
      <c r="A367" s="95"/>
      <c r="B367" s="85"/>
    </row>
    <row r="368" spans="1:2">
      <c r="A368" s="95"/>
      <c r="B368" s="85"/>
    </row>
    <row r="369" spans="1:2">
      <c r="A369" s="95"/>
      <c r="B369" s="85"/>
    </row>
    <row r="370" spans="1:2">
      <c r="A370" s="95"/>
      <c r="B370" s="85"/>
    </row>
    <row r="371" spans="1:2">
      <c r="A371" s="95"/>
      <c r="B371" s="85"/>
    </row>
    <row r="372" spans="1:2">
      <c r="A372" s="95"/>
      <c r="B372" s="85"/>
    </row>
    <row r="373" spans="1:2">
      <c r="A373" s="95"/>
      <c r="B373" s="85"/>
    </row>
    <row r="374" spans="1:2">
      <c r="A374" s="95"/>
      <c r="B374" s="85"/>
    </row>
    <row r="375" spans="1:2">
      <c r="A375" s="95"/>
      <c r="B375" s="85"/>
    </row>
    <row r="376" spans="1:2">
      <c r="A376" s="95"/>
      <c r="B376" s="85"/>
    </row>
  </sheetData>
  <dataValidations count="1">
    <dataValidation type="list" allowBlank="1" showInputMessage="1" showErrorMessage="1" sqref="HS65092 WUE982596 WKI982596 WAM982596 VQQ982596 VGU982596 UWY982596 UNC982596 UDG982596 TTK982596 TJO982596 SZS982596 SPW982596 SGA982596 RWE982596 RMI982596 RCM982596 QSQ982596 QIU982596 PYY982596 PPC982596 PFG982596 OVK982596 OLO982596 OBS982596 NRW982596 NIA982596 MYE982596 MOI982596 MEM982596 LUQ982596 LKU982596 LAY982596 KRC982596 KHG982596 JXK982596 JNO982596 JDS982596 ITW982596 IKA982596 IAE982596 HQI982596 HGM982596 GWQ982596 GMU982596 GCY982596 FTC982596 FJG982596 EZK982596 EPO982596 EFS982596 DVW982596 DMA982596 DCE982596 CSI982596 CIM982596 BYQ982596 BOU982596 BEY982596 AVC982596 ALG982596 ABK982596 RO982596 HS982596 C982596 WUE917060 WKI917060 WAM917060 VQQ917060 VGU917060 UWY917060 UNC917060 UDG917060 TTK917060 TJO917060 SZS917060 SPW917060 SGA917060 RWE917060 RMI917060 RCM917060 QSQ917060 QIU917060 PYY917060 PPC917060 PFG917060 OVK917060 OLO917060 OBS917060 NRW917060 NIA917060 MYE917060 MOI917060 MEM917060 LUQ917060 LKU917060 LAY917060 KRC917060 KHG917060 JXK917060 JNO917060 JDS917060 ITW917060 IKA917060 IAE917060 HQI917060 HGM917060 GWQ917060 GMU917060 GCY917060 FTC917060 FJG917060 EZK917060 EPO917060 EFS917060 DVW917060 DMA917060 DCE917060 CSI917060 CIM917060 BYQ917060 BOU917060 BEY917060 AVC917060 ALG917060 ABK917060 RO917060 HS917060 C917060 WUE851524 WKI851524 WAM851524 VQQ851524 VGU851524 UWY851524 UNC851524 UDG851524 TTK851524 TJO851524 SZS851524 SPW851524 SGA851524 RWE851524 RMI851524 RCM851524 QSQ851524 QIU851524 PYY851524 PPC851524 PFG851524 OVK851524 OLO851524 OBS851524 NRW851524 NIA851524 MYE851524 MOI851524 MEM851524 LUQ851524 LKU851524 LAY851524 KRC851524 KHG851524 JXK851524 JNO851524 JDS851524 ITW851524 IKA851524 IAE851524 HQI851524 HGM851524 GWQ851524 GMU851524 GCY851524 FTC851524 FJG851524 EZK851524 EPO851524 EFS851524 DVW851524 DMA851524 DCE851524 CSI851524 CIM851524 BYQ851524 BOU851524 BEY851524 AVC851524 ALG851524 ABK851524 RO851524 HS851524 C851524 WUE785988 WKI785988 WAM785988 VQQ785988 VGU785988 UWY785988 UNC785988 UDG785988 TTK785988 TJO785988 SZS785988 SPW785988 SGA785988 RWE785988 RMI785988 RCM785988 QSQ785988 QIU785988 PYY785988 PPC785988 PFG785988 OVK785988 OLO785988 OBS785988 NRW785988 NIA785988 MYE785988 MOI785988 MEM785988 LUQ785988 LKU785988 LAY785988 KRC785988 KHG785988 JXK785988 JNO785988 JDS785988 ITW785988 IKA785988 IAE785988 HQI785988 HGM785988 GWQ785988 GMU785988 GCY785988 FTC785988 FJG785988 EZK785988 EPO785988 EFS785988 DVW785988 DMA785988 DCE785988 CSI785988 CIM785988 BYQ785988 BOU785988 BEY785988 AVC785988 ALG785988 ABK785988 RO785988 HS785988 C785988 WUE720452 WKI720452 WAM720452 VQQ720452 VGU720452 UWY720452 UNC720452 UDG720452 TTK720452 TJO720452 SZS720452 SPW720452 SGA720452 RWE720452 RMI720452 RCM720452 QSQ720452 QIU720452 PYY720452 PPC720452 PFG720452 OVK720452 OLO720452 OBS720452 NRW720452 NIA720452 MYE720452 MOI720452 MEM720452 LUQ720452 LKU720452 LAY720452 KRC720452 KHG720452 JXK720452 JNO720452 JDS720452 ITW720452 IKA720452 IAE720452 HQI720452 HGM720452 GWQ720452 GMU720452 GCY720452 FTC720452 FJG720452 EZK720452 EPO720452 EFS720452 DVW720452 DMA720452 DCE720452 CSI720452 CIM720452 BYQ720452 BOU720452 BEY720452 AVC720452 ALG720452 ABK720452 RO720452 HS720452 C720452 WUE654916 WKI654916 WAM654916 VQQ654916 VGU654916 UWY654916 UNC654916 UDG654916 TTK654916 TJO654916 SZS654916 SPW654916 SGA654916 RWE654916 RMI654916 RCM654916 QSQ654916 QIU654916 PYY654916 PPC654916 PFG654916 OVK654916 OLO654916 OBS654916 NRW654916 NIA654916 MYE654916 MOI654916 MEM654916 LUQ654916 LKU654916 LAY654916 KRC654916 KHG654916 JXK654916 JNO654916 JDS654916 ITW654916 IKA654916 IAE654916 HQI654916 HGM654916 GWQ654916 GMU654916 GCY654916 FTC654916 FJG654916 EZK654916 EPO654916 EFS654916 DVW654916 DMA654916 DCE654916 CSI654916 CIM654916 BYQ654916 BOU654916 BEY654916 AVC654916 ALG654916 ABK654916 RO654916 HS654916 C654916 WUE589380 WKI589380 WAM589380 VQQ589380 VGU589380 UWY589380 UNC589380 UDG589380 TTK589380 TJO589380 SZS589380 SPW589380 SGA589380 RWE589380 RMI589380 RCM589380 QSQ589380 QIU589380 PYY589380 PPC589380 PFG589380 OVK589380 OLO589380 OBS589380 NRW589380 NIA589380 MYE589380 MOI589380 MEM589380 LUQ589380 LKU589380 LAY589380 KRC589380 KHG589380 JXK589380 JNO589380 JDS589380 ITW589380 IKA589380 IAE589380 HQI589380 HGM589380 GWQ589380 GMU589380 GCY589380 FTC589380 FJG589380 EZK589380 EPO589380 EFS589380 DVW589380 DMA589380 DCE589380 CSI589380 CIM589380 BYQ589380 BOU589380 BEY589380 AVC589380 ALG589380 ABK589380 RO589380 HS589380 C589380 WUE523844 WKI523844 WAM523844 VQQ523844 VGU523844 UWY523844 UNC523844 UDG523844 TTK523844 TJO523844 SZS523844 SPW523844 SGA523844 RWE523844 RMI523844 RCM523844 QSQ523844 QIU523844 PYY523844 PPC523844 PFG523844 OVK523844 OLO523844 OBS523844 NRW523844 NIA523844 MYE523844 MOI523844 MEM523844 LUQ523844 LKU523844 LAY523844 KRC523844 KHG523844 JXK523844 JNO523844 JDS523844 ITW523844 IKA523844 IAE523844 HQI523844 HGM523844 GWQ523844 GMU523844 GCY523844 FTC523844 FJG523844 EZK523844 EPO523844 EFS523844 DVW523844 DMA523844 DCE523844 CSI523844 CIM523844 BYQ523844 BOU523844 BEY523844 AVC523844 ALG523844 ABK523844 RO523844 HS523844 C523844 WUE458308 WKI458308 WAM458308 VQQ458308 VGU458308 UWY458308 UNC458308 UDG458308 TTK458308 TJO458308 SZS458308 SPW458308 SGA458308 RWE458308 RMI458308 RCM458308 QSQ458308 QIU458308 PYY458308 PPC458308 PFG458308 OVK458308 OLO458308 OBS458308 NRW458308 NIA458308 MYE458308 MOI458308 MEM458308 LUQ458308 LKU458308 LAY458308 KRC458308 KHG458308 JXK458308 JNO458308 JDS458308 ITW458308 IKA458308 IAE458308 HQI458308 HGM458308 GWQ458308 GMU458308 GCY458308 FTC458308 FJG458308 EZK458308 EPO458308 EFS458308 DVW458308 DMA458308 DCE458308 CSI458308 CIM458308 BYQ458308 BOU458308 BEY458308 AVC458308 ALG458308 ABK458308 RO458308 HS458308 C458308 WUE392772 WKI392772 WAM392772 VQQ392772 VGU392772 UWY392772 UNC392772 UDG392772 TTK392772 TJO392772 SZS392772 SPW392772 SGA392772 RWE392772 RMI392772 RCM392772 QSQ392772 QIU392772 PYY392772 PPC392772 PFG392772 OVK392772 OLO392772 OBS392772 NRW392772 NIA392772 MYE392772 MOI392772 MEM392772 LUQ392772 LKU392772 LAY392772 KRC392772 KHG392772 JXK392772 JNO392772 JDS392772 ITW392772 IKA392772 IAE392772 HQI392772 HGM392772 GWQ392772 GMU392772 GCY392772 FTC392772 FJG392772 EZK392772 EPO392772 EFS392772 DVW392772 DMA392772 DCE392772 CSI392772 CIM392772 BYQ392772 BOU392772 BEY392772 AVC392772 ALG392772 ABK392772 RO392772 HS392772 C392772 WUE327236 WKI327236 WAM327236 VQQ327236 VGU327236 UWY327236 UNC327236 UDG327236 TTK327236 TJO327236 SZS327236 SPW327236 SGA327236 RWE327236 RMI327236 RCM327236 QSQ327236 QIU327236 PYY327236 PPC327236 PFG327236 OVK327236 OLO327236 OBS327236 NRW327236 NIA327236 MYE327236 MOI327236 MEM327236 LUQ327236 LKU327236 LAY327236 KRC327236 KHG327236 JXK327236 JNO327236 JDS327236 ITW327236 IKA327236 IAE327236 HQI327236 HGM327236 GWQ327236 GMU327236 GCY327236 FTC327236 FJG327236 EZK327236 EPO327236 EFS327236 DVW327236 DMA327236 DCE327236 CSI327236 CIM327236 BYQ327236 BOU327236 BEY327236 AVC327236 ALG327236 ABK327236 RO327236 HS327236 C327236 WUE261700 WKI261700 WAM261700 VQQ261700 VGU261700 UWY261700 UNC261700 UDG261700 TTK261700 TJO261700 SZS261700 SPW261700 SGA261700 RWE261700 RMI261700 RCM261700 QSQ261700 QIU261700 PYY261700 PPC261700 PFG261700 OVK261700 OLO261700 OBS261700 NRW261700 NIA261700 MYE261700 MOI261700 MEM261700 LUQ261700 LKU261700 LAY261700 KRC261700 KHG261700 JXK261700 JNO261700 JDS261700 ITW261700 IKA261700 IAE261700 HQI261700 HGM261700 GWQ261700 GMU261700 GCY261700 FTC261700 FJG261700 EZK261700 EPO261700 EFS261700 DVW261700 DMA261700 DCE261700 CSI261700 CIM261700 BYQ261700 BOU261700 BEY261700 AVC261700 ALG261700 ABK261700 RO261700 HS261700 C261700 WUE196164 WKI196164 WAM196164 VQQ196164 VGU196164 UWY196164 UNC196164 UDG196164 TTK196164 TJO196164 SZS196164 SPW196164 SGA196164 RWE196164 RMI196164 RCM196164 QSQ196164 QIU196164 PYY196164 PPC196164 PFG196164 OVK196164 OLO196164 OBS196164 NRW196164 NIA196164 MYE196164 MOI196164 MEM196164 LUQ196164 LKU196164 LAY196164 KRC196164 KHG196164 JXK196164 JNO196164 JDS196164 ITW196164 IKA196164 IAE196164 HQI196164 HGM196164 GWQ196164 GMU196164 GCY196164 FTC196164 FJG196164 EZK196164 EPO196164 EFS196164 DVW196164 DMA196164 DCE196164 CSI196164 CIM196164 BYQ196164 BOU196164 BEY196164 AVC196164 ALG196164 ABK196164 RO196164 HS196164 C196164 WUE130628 WKI130628 WAM130628 VQQ130628 VGU130628 UWY130628 UNC130628 UDG130628 TTK130628 TJO130628 SZS130628 SPW130628 SGA130628 RWE130628 RMI130628 RCM130628 QSQ130628 QIU130628 PYY130628 PPC130628 PFG130628 OVK130628 OLO130628 OBS130628 NRW130628 NIA130628 MYE130628 MOI130628 MEM130628 LUQ130628 LKU130628 LAY130628 KRC130628 KHG130628 JXK130628 JNO130628 JDS130628 ITW130628 IKA130628 IAE130628 HQI130628 HGM130628 GWQ130628 GMU130628 GCY130628 FTC130628 FJG130628 EZK130628 EPO130628 EFS130628 DVW130628 DMA130628 DCE130628 CSI130628 CIM130628 BYQ130628 BOU130628 BEY130628 AVC130628 ALG130628 ABK130628 RO130628 HS130628 C130628 WUE65092 WKI65092 WAM65092 VQQ65092 VGU65092 UWY65092 UNC65092 UDG65092 TTK65092 TJO65092 SZS65092 SPW65092 SGA65092 RWE65092 RMI65092 RCM65092 QSQ65092 QIU65092 PYY65092 PPC65092 PFG65092 OVK65092 OLO65092 OBS65092 NRW65092 NIA65092 MYE65092 MOI65092 MEM65092 LUQ65092 LKU65092 LAY65092 KRC65092 KHG65092 JXK65092 JNO65092 JDS65092 ITW65092 IKA65092 IAE65092 HQI65092 HGM65092 GWQ65092 GMU65092 GCY65092 FTC65092 FJG65092 EZK65092 EPO65092 EFS65092 DVW65092 DMA65092 DCE65092 CSI65092 CIM65092 BYQ65092 BOU65092 BEY65092 AVC65092 ALG65092 ABK65092 RO65092 C65092">
      <formula1>#REF!</formula1>
    </dataValidation>
  </dataValidations>
  <pageMargins left="0.35433070866141736" right="0.15748031496062992" top="0.39370078740157483" bottom="0.39370078740157483"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4"/>
  <sheetViews>
    <sheetView zoomScaleNormal="100" workbookViewId="0">
      <selection activeCell="D31" sqref="D31"/>
    </sheetView>
  </sheetViews>
  <sheetFormatPr defaultRowHeight="12.75"/>
  <cols>
    <col min="1" max="1" width="8.85546875" style="1" customWidth="1"/>
    <col min="2" max="2" width="34.5703125" style="5" customWidth="1"/>
    <col min="3" max="3" width="11.7109375" style="5" customWidth="1"/>
    <col min="4" max="4" width="74.140625" style="7" customWidth="1"/>
    <col min="5" max="10" width="9.140625" style="5"/>
    <col min="11" max="11" width="9.140625" style="5" hidden="1" customWidth="1"/>
    <col min="12" max="256" width="9.140625" style="5"/>
    <col min="257" max="257" width="9.140625" style="5" customWidth="1"/>
    <col min="258" max="258" width="32.85546875" style="5" customWidth="1"/>
    <col min="259" max="259" width="20.140625" style="5" customWidth="1"/>
    <col min="260" max="260" width="52.85546875" style="5" customWidth="1"/>
    <col min="261" max="266" width="9.140625" style="5"/>
    <col min="267" max="267" width="0" style="5" hidden="1" customWidth="1"/>
    <col min="268" max="512" width="9.140625" style="5"/>
    <col min="513" max="513" width="9.140625" style="5" customWidth="1"/>
    <col min="514" max="514" width="32.85546875" style="5" customWidth="1"/>
    <col min="515" max="515" width="20.140625" style="5" customWidth="1"/>
    <col min="516" max="516" width="52.85546875" style="5" customWidth="1"/>
    <col min="517" max="522" width="9.140625" style="5"/>
    <col min="523" max="523" width="0" style="5" hidden="1" customWidth="1"/>
    <col min="524" max="768" width="9.140625" style="5"/>
    <col min="769" max="769" width="9.140625" style="5" customWidth="1"/>
    <col min="770" max="770" width="32.85546875" style="5" customWidth="1"/>
    <col min="771" max="771" width="20.140625" style="5" customWidth="1"/>
    <col min="772" max="772" width="52.85546875" style="5" customWidth="1"/>
    <col min="773" max="778" width="9.140625" style="5"/>
    <col min="779" max="779" width="0" style="5" hidden="1" customWidth="1"/>
    <col min="780" max="1024" width="9.140625" style="5"/>
    <col min="1025" max="1025" width="9.140625" style="5" customWidth="1"/>
    <col min="1026" max="1026" width="32.85546875" style="5" customWidth="1"/>
    <col min="1027" max="1027" width="20.140625" style="5" customWidth="1"/>
    <col min="1028" max="1028" width="52.85546875" style="5" customWidth="1"/>
    <col min="1029" max="1034" width="9.140625" style="5"/>
    <col min="1035" max="1035" width="0" style="5" hidden="1" customWidth="1"/>
    <col min="1036" max="1280" width="9.140625" style="5"/>
    <col min="1281" max="1281" width="9.140625" style="5" customWidth="1"/>
    <col min="1282" max="1282" width="32.85546875" style="5" customWidth="1"/>
    <col min="1283" max="1283" width="20.140625" style="5" customWidth="1"/>
    <col min="1284" max="1284" width="52.85546875" style="5" customWidth="1"/>
    <col min="1285" max="1290" width="9.140625" style="5"/>
    <col min="1291" max="1291" width="0" style="5" hidden="1" customWidth="1"/>
    <col min="1292" max="1536" width="9.140625" style="5"/>
    <col min="1537" max="1537" width="9.140625" style="5" customWidth="1"/>
    <col min="1538" max="1538" width="32.85546875" style="5" customWidth="1"/>
    <col min="1539" max="1539" width="20.140625" style="5" customWidth="1"/>
    <col min="1540" max="1540" width="52.85546875" style="5" customWidth="1"/>
    <col min="1541" max="1546" width="9.140625" style="5"/>
    <col min="1547" max="1547" width="0" style="5" hidden="1" customWidth="1"/>
    <col min="1548" max="1792" width="9.140625" style="5"/>
    <col min="1793" max="1793" width="9.140625" style="5" customWidth="1"/>
    <col min="1794" max="1794" width="32.85546875" style="5" customWidth="1"/>
    <col min="1795" max="1795" width="20.140625" style="5" customWidth="1"/>
    <col min="1796" max="1796" width="52.85546875" style="5" customWidth="1"/>
    <col min="1797" max="1802" width="9.140625" style="5"/>
    <col min="1803" max="1803" width="0" style="5" hidden="1" customWidth="1"/>
    <col min="1804" max="2048" width="9.140625" style="5"/>
    <col min="2049" max="2049" width="9.140625" style="5" customWidth="1"/>
    <col min="2050" max="2050" width="32.85546875" style="5" customWidth="1"/>
    <col min="2051" max="2051" width="20.140625" style="5" customWidth="1"/>
    <col min="2052" max="2052" width="52.85546875" style="5" customWidth="1"/>
    <col min="2053" max="2058" width="9.140625" style="5"/>
    <col min="2059" max="2059" width="0" style="5" hidden="1" customWidth="1"/>
    <col min="2060" max="2304" width="9.140625" style="5"/>
    <col min="2305" max="2305" width="9.140625" style="5" customWidth="1"/>
    <col min="2306" max="2306" width="32.85546875" style="5" customWidth="1"/>
    <col min="2307" max="2307" width="20.140625" style="5" customWidth="1"/>
    <col min="2308" max="2308" width="52.85546875" style="5" customWidth="1"/>
    <col min="2309" max="2314" width="9.140625" style="5"/>
    <col min="2315" max="2315" width="0" style="5" hidden="1" customWidth="1"/>
    <col min="2316" max="2560" width="9.140625" style="5"/>
    <col min="2561" max="2561" width="9.140625" style="5" customWidth="1"/>
    <col min="2562" max="2562" width="32.85546875" style="5" customWidth="1"/>
    <col min="2563" max="2563" width="20.140625" style="5" customWidth="1"/>
    <col min="2564" max="2564" width="52.85546875" style="5" customWidth="1"/>
    <col min="2565" max="2570" width="9.140625" style="5"/>
    <col min="2571" max="2571" width="0" style="5" hidden="1" customWidth="1"/>
    <col min="2572" max="2816" width="9.140625" style="5"/>
    <col min="2817" max="2817" width="9.140625" style="5" customWidth="1"/>
    <col min="2818" max="2818" width="32.85546875" style="5" customWidth="1"/>
    <col min="2819" max="2819" width="20.140625" style="5" customWidth="1"/>
    <col min="2820" max="2820" width="52.85546875" style="5" customWidth="1"/>
    <col min="2821" max="2826" width="9.140625" style="5"/>
    <col min="2827" max="2827" width="0" style="5" hidden="1" customWidth="1"/>
    <col min="2828" max="3072" width="9.140625" style="5"/>
    <col min="3073" max="3073" width="9.140625" style="5" customWidth="1"/>
    <col min="3074" max="3074" width="32.85546875" style="5" customWidth="1"/>
    <col min="3075" max="3075" width="20.140625" style="5" customWidth="1"/>
    <col min="3076" max="3076" width="52.85546875" style="5" customWidth="1"/>
    <col min="3077" max="3082" width="9.140625" style="5"/>
    <col min="3083" max="3083" width="0" style="5" hidden="1" customWidth="1"/>
    <col min="3084" max="3328" width="9.140625" style="5"/>
    <col min="3329" max="3329" width="9.140625" style="5" customWidth="1"/>
    <col min="3330" max="3330" width="32.85546875" style="5" customWidth="1"/>
    <col min="3331" max="3331" width="20.140625" style="5" customWidth="1"/>
    <col min="3332" max="3332" width="52.85546875" style="5" customWidth="1"/>
    <col min="3333" max="3338" width="9.140625" style="5"/>
    <col min="3339" max="3339" width="0" style="5" hidden="1" customWidth="1"/>
    <col min="3340" max="3584" width="9.140625" style="5"/>
    <col min="3585" max="3585" width="9.140625" style="5" customWidth="1"/>
    <col min="3586" max="3586" width="32.85546875" style="5" customWidth="1"/>
    <col min="3587" max="3587" width="20.140625" style="5" customWidth="1"/>
    <col min="3588" max="3588" width="52.85546875" style="5" customWidth="1"/>
    <col min="3589" max="3594" width="9.140625" style="5"/>
    <col min="3595" max="3595" width="0" style="5" hidden="1" customWidth="1"/>
    <col min="3596" max="3840" width="9.140625" style="5"/>
    <col min="3841" max="3841" width="9.140625" style="5" customWidth="1"/>
    <col min="3842" max="3842" width="32.85546875" style="5" customWidth="1"/>
    <col min="3843" max="3843" width="20.140625" style="5" customWidth="1"/>
    <col min="3844" max="3844" width="52.85546875" style="5" customWidth="1"/>
    <col min="3845" max="3850" width="9.140625" style="5"/>
    <col min="3851" max="3851" width="0" style="5" hidden="1" customWidth="1"/>
    <col min="3852" max="4096" width="9.140625" style="5"/>
    <col min="4097" max="4097" width="9.140625" style="5" customWidth="1"/>
    <col min="4098" max="4098" width="32.85546875" style="5" customWidth="1"/>
    <col min="4099" max="4099" width="20.140625" style="5" customWidth="1"/>
    <col min="4100" max="4100" width="52.85546875" style="5" customWidth="1"/>
    <col min="4101" max="4106" width="9.140625" style="5"/>
    <col min="4107" max="4107" width="0" style="5" hidden="1" customWidth="1"/>
    <col min="4108" max="4352" width="9.140625" style="5"/>
    <col min="4353" max="4353" width="9.140625" style="5" customWidth="1"/>
    <col min="4354" max="4354" width="32.85546875" style="5" customWidth="1"/>
    <col min="4355" max="4355" width="20.140625" style="5" customWidth="1"/>
    <col min="4356" max="4356" width="52.85546875" style="5" customWidth="1"/>
    <col min="4357" max="4362" width="9.140625" style="5"/>
    <col min="4363" max="4363" width="0" style="5" hidden="1" customWidth="1"/>
    <col min="4364" max="4608" width="9.140625" style="5"/>
    <col min="4609" max="4609" width="9.140625" style="5" customWidth="1"/>
    <col min="4610" max="4610" width="32.85546875" style="5" customWidth="1"/>
    <col min="4611" max="4611" width="20.140625" style="5" customWidth="1"/>
    <col min="4612" max="4612" width="52.85546875" style="5" customWidth="1"/>
    <col min="4613" max="4618" width="9.140625" style="5"/>
    <col min="4619" max="4619" width="0" style="5" hidden="1" customWidth="1"/>
    <col min="4620" max="4864" width="9.140625" style="5"/>
    <col min="4865" max="4865" width="9.140625" style="5" customWidth="1"/>
    <col min="4866" max="4866" width="32.85546875" style="5" customWidth="1"/>
    <col min="4867" max="4867" width="20.140625" style="5" customWidth="1"/>
    <col min="4868" max="4868" width="52.85546875" style="5" customWidth="1"/>
    <col min="4869" max="4874" width="9.140625" style="5"/>
    <col min="4875" max="4875" width="0" style="5" hidden="1" customWidth="1"/>
    <col min="4876" max="5120" width="9.140625" style="5"/>
    <col min="5121" max="5121" width="9.140625" style="5" customWidth="1"/>
    <col min="5122" max="5122" width="32.85546875" style="5" customWidth="1"/>
    <col min="5123" max="5123" width="20.140625" style="5" customWidth="1"/>
    <col min="5124" max="5124" width="52.85546875" style="5" customWidth="1"/>
    <col min="5125" max="5130" width="9.140625" style="5"/>
    <col min="5131" max="5131" width="0" style="5" hidden="1" customWidth="1"/>
    <col min="5132" max="5376" width="9.140625" style="5"/>
    <col min="5377" max="5377" width="9.140625" style="5" customWidth="1"/>
    <col min="5378" max="5378" width="32.85546875" style="5" customWidth="1"/>
    <col min="5379" max="5379" width="20.140625" style="5" customWidth="1"/>
    <col min="5380" max="5380" width="52.85546875" style="5" customWidth="1"/>
    <col min="5381" max="5386" width="9.140625" style="5"/>
    <col min="5387" max="5387" width="0" style="5" hidden="1" customWidth="1"/>
    <col min="5388" max="5632" width="9.140625" style="5"/>
    <col min="5633" max="5633" width="9.140625" style="5" customWidth="1"/>
    <col min="5634" max="5634" width="32.85546875" style="5" customWidth="1"/>
    <col min="5635" max="5635" width="20.140625" style="5" customWidth="1"/>
    <col min="5636" max="5636" width="52.85546875" style="5" customWidth="1"/>
    <col min="5637" max="5642" width="9.140625" style="5"/>
    <col min="5643" max="5643" width="0" style="5" hidden="1" customWidth="1"/>
    <col min="5644" max="5888" width="9.140625" style="5"/>
    <col min="5889" max="5889" width="9.140625" style="5" customWidth="1"/>
    <col min="5890" max="5890" width="32.85546875" style="5" customWidth="1"/>
    <col min="5891" max="5891" width="20.140625" style="5" customWidth="1"/>
    <col min="5892" max="5892" width="52.85546875" style="5" customWidth="1"/>
    <col min="5893" max="5898" width="9.140625" style="5"/>
    <col min="5899" max="5899" width="0" style="5" hidden="1" customWidth="1"/>
    <col min="5900" max="6144" width="9.140625" style="5"/>
    <col min="6145" max="6145" width="9.140625" style="5" customWidth="1"/>
    <col min="6146" max="6146" width="32.85546875" style="5" customWidth="1"/>
    <col min="6147" max="6147" width="20.140625" style="5" customWidth="1"/>
    <col min="6148" max="6148" width="52.85546875" style="5" customWidth="1"/>
    <col min="6149" max="6154" width="9.140625" style="5"/>
    <col min="6155" max="6155" width="0" style="5" hidden="1" customWidth="1"/>
    <col min="6156" max="6400" width="9.140625" style="5"/>
    <col min="6401" max="6401" width="9.140625" style="5" customWidth="1"/>
    <col min="6402" max="6402" width="32.85546875" style="5" customWidth="1"/>
    <col min="6403" max="6403" width="20.140625" style="5" customWidth="1"/>
    <col min="6404" max="6404" width="52.85546875" style="5" customWidth="1"/>
    <col min="6405" max="6410" width="9.140625" style="5"/>
    <col min="6411" max="6411" width="0" style="5" hidden="1" customWidth="1"/>
    <col min="6412" max="6656" width="9.140625" style="5"/>
    <col min="6657" max="6657" width="9.140625" style="5" customWidth="1"/>
    <col min="6658" max="6658" width="32.85546875" style="5" customWidth="1"/>
    <col min="6659" max="6659" width="20.140625" style="5" customWidth="1"/>
    <col min="6660" max="6660" width="52.85546875" style="5" customWidth="1"/>
    <col min="6661" max="6666" width="9.140625" style="5"/>
    <col min="6667" max="6667" width="0" style="5" hidden="1" customWidth="1"/>
    <col min="6668" max="6912" width="9.140625" style="5"/>
    <col min="6913" max="6913" width="9.140625" style="5" customWidth="1"/>
    <col min="6914" max="6914" width="32.85546875" style="5" customWidth="1"/>
    <col min="6915" max="6915" width="20.140625" style="5" customWidth="1"/>
    <col min="6916" max="6916" width="52.85546875" style="5" customWidth="1"/>
    <col min="6917" max="6922" width="9.140625" style="5"/>
    <col min="6923" max="6923" width="0" style="5" hidden="1" customWidth="1"/>
    <col min="6924" max="7168" width="9.140625" style="5"/>
    <col min="7169" max="7169" width="9.140625" style="5" customWidth="1"/>
    <col min="7170" max="7170" width="32.85546875" style="5" customWidth="1"/>
    <col min="7171" max="7171" width="20.140625" style="5" customWidth="1"/>
    <col min="7172" max="7172" width="52.85546875" style="5" customWidth="1"/>
    <col min="7173" max="7178" width="9.140625" style="5"/>
    <col min="7179" max="7179" width="0" style="5" hidden="1" customWidth="1"/>
    <col min="7180" max="7424" width="9.140625" style="5"/>
    <col min="7425" max="7425" width="9.140625" style="5" customWidth="1"/>
    <col min="7426" max="7426" width="32.85546875" style="5" customWidth="1"/>
    <col min="7427" max="7427" width="20.140625" style="5" customWidth="1"/>
    <col min="7428" max="7428" width="52.85546875" style="5" customWidth="1"/>
    <col min="7429" max="7434" width="9.140625" style="5"/>
    <col min="7435" max="7435" width="0" style="5" hidden="1" customWidth="1"/>
    <col min="7436" max="7680" width="9.140625" style="5"/>
    <col min="7681" max="7681" width="9.140625" style="5" customWidth="1"/>
    <col min="7682" max="7682" width="32.85546875" style="5" customWidth="1"/>
    <col min="7683" max="7683" width="20.140625" style="5" customWidth="1"/>
    <col min="7684" max="7684" width="52.85546875" style="5" customWidth="1"/>
    <col min="7685" max="7690" width="9.140625" style="5"/>
    <col min="7691" max="7691" width="0" style="5" hidden="1" customWidth="1"/>
    <col min="7692" max="7936" width="9.140625" style="5"/>
    <col min="7937" max="7937" width="9.140625" style="5" customWidth="1"/>
    <col min="7938" max="7938" width="32.85546875" style="5" customWidth="1"/>
    <col min="7939" max="7939" width="20.140625" style="5" customWidth="1"/>
    <col min="7940" max="7940" width="52.85546875" style="5" customWidth="1"/>
    <col min="7941" max="7946" width="9.140625" style="5"/>
    <col min="7947" max="7947" width="0" style="5" hidden="1" customWidth="1"/>
    <col min="7948" max="8192" width="9.140625" style="5"/>
    <col min="8193" max="8193" width="9.140625" style="5" customWidth="1"/>
    <col min="8194" max="8194" width="32.85546875" style="5" customWidth="1"/>
    <col min="8195" max="8195" width="20.140625" style="5" customWidth="1"/>
    <col min="8196" max="8196" width="52.85546875" style="5" customWidth="1"/>
    <col min="8197" max="8202" width="9.140625" style="5"/>
    <col min="8203" max="8203" width="0" style="5" hidden="1" customWidth="1"/>
    <col min="8204" max="8448" width="9.140625" style="5"/>
    <col min="8449" max="8449" width="9.140625" style="5" customWidth="1"/>
    <col min="8450" max="8450" width="32.85546875" style="5" customWidth="1"/>
    <col min="8451" max="8451" width="20.140625" style="5" customWidth="1"/>
    <col min="8452" max="8452" width="52.85546875" style="5" customWidth="1"/>
    <col min="8453" max="8458" width="9.140625" style="5"/>
    <col min="8459" max="8459" width="0" style="5" hidden="1" customWidth="1"/>
    <col min="8460" max="8704" width="9.140625" style="5"/>
    <col min="8705" max="8705" width="9.140625" style="5" customWidth="1"/>
    <col min="8706" max="8706" width="32.85546875" style="5" customWidth="1"/>
    <col min="8707" max="8707" width="20.140625" style="5" customWidth="1"/>
    <col min="8708" max="8708" width="52.85546875" style="5" customWidth="1"/>
    <col min="8709" max="8714" width="9.140625" style="5"/>
    <col min="8715" max="8715" width="0" style="5" hidden="1" customWidth="1"/>
    <col min="8716" max="8960" width="9.140625" style="5"/>
    <col min="8961" max="8961" width="9.140625" style="5" customWidth="1"/>
    <col min="8962" max="8962" width="32.85546875" style="5" customWidth="1"/>
    <col min="8963" max="8963" width="20.140625" style="5" customWidth="1"/>
    <col min="8964" max="8964" width="52.85546875" style="5" customWidth="1"/>
    <col min="8965" max="8970" width="9.140625" style="5"/>
    <col min="8971" max="8971" width="0" style="5" hidden="1" customWidth="1"/>
    <col min="8972" max="9216" width="9.140625" style="5"/>
    <col min="9217" max="9217" width="9.140625" style="5" customWidth="1"/>
    <col min="9218" max="9218" width="32.85546875" style="5" customWidth="1"/>
    <col min="9219" max="9219" width="20.140625" style="5" customWidth="1"/>
    <col min="9220" max="9220" width="52.85546875" style="5" customWidth="1"/>
    <col min="9221" max="9226" width="9.140625" style="5"/>
    <col min="9227" max="9227" width="0" style="5" hidden="1" customWidth="1"/>
    <col min="9228" max="9472" width="9.140625" style="5"/>
    <col min="9473" max="9473" width="9.140625" style="5" customWidth="1"/>
    <col min="9474" max="9474" width="32.85546875" style="5" customWidth="1"/>
    <col min="9475" max="9475" width="20.140625" style="5" customWidth="1"/>
    <col min="9476" max="9476" width="52.85546875" style="5" customWidth="1"/>
    <col min="9477" max="9482" width="9.140625" style="5"/>
    <col min="9483" max="9483" width="0" style="5" hidden="1" customWidth="1"/>
    <col min="9484" max="9728" width="9.140625" style="5"/>
    <col min="9729" max="9729" width="9.140625" style="5" customWidth="1"/>
    <col min="9730" max="9730" width="32.85546875" style="5" customWidth="1"/>
    <col min="9731" max="9731" width="20.140625" style="5" customWidth="1"/>
    <col min="9732" max="9732" width="52.85546875" style="5" customWidth="1"/>
    <col min="9733" max="9738" width="9.140625" style="5"/>
    <col min="9739" max="9739" width="0" style="5" hidden="1" customWidth="1"/>
    <col min="9740" max="9984" width="9.140625" style="5"/>
    <col min="9985" max="9985" width="9.140625" style="5" customWidth="1"/>
    <col min="9986" max="9986" width="32.85546875" style="5" customWidth="1"/>
    <col min="9987" max="9987" width="20.140625" style="5" customWidth="1"/>
    <col min="9988" max="9988" width="52.85546875" style="5" customWidth="1"/>
    <col min="9989" max="9994" width="9.140625" style="5"/>
    <col min="9995" max="9995" width="0" style="5" hidden="1" customWidth="1"/>
    <col min="9996" max="10240" width="9.140625" style="5"/>
    <col min="10241" max="10241" width="9.140625" style="5" customWidth="1"/>
    <col min="10242" max="10242" width="32.85546875" style="5" customWidth="1"/>
    <col min="10243" max="10243" width="20.140625" style="5" customWidth="1"/>
    <col min="10244" max="10244" width="52.85546875" style="5" customWidth="1"/>
    <col min="10245" max="10250" width="9.140625" style="5"/>
    <col min="10251" max="10251" width="0" style="5" hidden="1" customWidth="1"/>
    <col min="10252" max="10496" width="9.140625" style="5"/>
    <col min="10497" max="10497" width="9.140625" style="5" customWidth="1"/>
    <col min="10498" max="10498" width="32.85546875" style="5" customWidth="1"/>
    <col min="10499" max="10499" width="20.140625" style="5" customWidth="1"/>
    <col min="10500" max="10500" width="52.85546875" style="5" customWidth="1"/>
    <col min="10501" max="10506" width="9.140625" style="5"/>
    <col min="10507" max="10507" width="0" style="5" hidden="1" customWidth="1"/>
    <col min="10508" max="10752" width="9.140625" style="5"/>
    <col min="10753" max="10753" width="9.140625" style="5" customWidth="1"/>
    <col min="10754" max="10754" width="32.85546875" style="5" customWidth="1"/>
    <col min="10755" max="10755" width="20.140625" style="5" customWidth="1"/>
    <col min="10756" max="10756" width="52.85546875" style="5" customWidth="1"/>
    <col min="10757" max="10762" width="9.140625" style="5"/>
    <col min="10763" max="10763" width="0" style="5" hidden="1" customWidth="1"/>
    <col min="10764" max="11008" width="9.140625" style="5"/>
    <col min="11009" max="11009" width="9.140625" style="5" customWidth="1"/>
    <col min="11010" max="11010" width="32.85546875" style="5" customWidth="1"/>
    <col min="11011" max="11011" width="20.140625" style="5" customWidth="1"/>
    <col min="11012" max="11012" width="52.85546875" style="5" customWidth="1"/>
    <col min="11013" max="11018" width="9.140625" style="5"/>
    <col min="11019" max="11019" width="0" style="5" hidden="1" customWidth="1"/>
    <col min="11020" max="11264" width="9.140625" style="5"/>
    <col min="11265" max="11265" width="9.140625" style="5" customWidth="1"/>
    <col min="11266" max="11266" width="32.85546875" style="5" customWidth="1"/>
    <col min="11267" max="11267" width="20.140625" style="5" customWidth="1"/>
    <col min="11268" max="11268" width="52.85546875" style="5" customWidth="1"/>
    <col min="11269" max="11274" width="9.140625" style="5"/>
    <col min="11275" max="11275" width="0" style="5" hidden="1" customWidth="1"/>
    <col min="11276" max="11520" width="9.140625" style="5"/>
    <col min="11521" max="11521" width="9.140625" style="5" customWidth="1"/>
    <col min="11522" max="11522" width="32.85546875" style="5" customWidth="1"/>
    <col min="11523" max="11523" width="20.140625" style="5" customWidth="1"/>
    <col min="11524" max="11524" width="52.85546875" style="5" customWidth="1"/>
    <col min="11525" max="11530" width="9.140625" style="5"/>
    <col min="11531" max="11531" width="0" style="5" hidden="1" customWidth="1"/>
    <col min="11532" max="11776" width="9.140625" style="5"/>
    <col min="11777" max="11777" width="9.140625" style="5" customWidth="1"/>
    <col min="11778" max="11778" width="32.85546875" style="5" customWidth="1"/>
    <col min="11779" max="11779" width="20.140625" style="5" customWidth="1"/>
    <col min="11780" max="11780" width="52.85546875" style="5" customWidth="1"/>
    <col min="11781" max="11786" width="9.140625" style="5"/>
    <col min="11787" max="11787" width="0" style="5" hidden="1" customWidth="1"/>
    <col min="11788" max="12032" width="9.140625" style="5"/>
    <col min="12033" max="12033" width="9.140625" style="5" customWidth="1"/>
    <col min="12034" max="12034" width="32.85546875" style="5" customWidth="1"/>
    <col min="12035" max="12035" width="20.140625" style="5" customWidth="1"/>
    <col min="12036" max="12036" width="52.85546875" style="5" customWidth="1"/>
    <col min="12037" max="12042" width="9.140625" style="5"/>
    <col min="12043" max="12043" width="0" style="5" hidden="1" customWidth="1"/>
    <col min="12044" max="12288" width="9.140625" style="5"/>
    <col min="12289" max="12289" width="9.140625" style="5" customWidth="1"/>
    <col min="12290" max="12290" width="32.85546875" style="5" customWidth="1"/>
    <col min="12291" max="12291" width="20.140625" style="5" customWidth="1"/>
    <col min="12292" max="12292" width="52.85546875" style="5" customWidth="1"/>
    <col min="12293" max="12298" width="9.140625" style="5"/>
    <col min="12299" max="12299" width="0" style="5" hidden="1" customWidth="1"/>
    <col min="12300" max="12544" width="9.140625" style="5"/>
    <col min="12545" max="12545" width="9.140625" style="5" customWidth="1"/>
    <col min="12546" max="12546" width="32.85546875" style="5" customWidth="1"/>
    <col min="12547" max="12547" width="20.140625" style="5" customWidth="1"/>
    <col min="12548" max="12548" width="52.85546875" style="5" customWidth="1"/>
    <col min="12549" max="12554" width="9.140625" style="5"/>
    <col min="12555" max="12555" width="0" style="5" hidden="1" customWidth="1"/>
    <col min="12556" max="12800" width="9.140625" style="5"/>
    <col min="12801" max="12801" width="9.140625" style="5" customWidth="1"/>
    <col min="12802" max="12802" width="32.85546875" style="5" customWidth="1"/>
    <col min="12803" max="12803" width="20.140625" style="5" customWidth="1"/>
    <col min="12804" max="12804" width="52.85546875" style="5" customWidth="1"/>
    <col min="12805" max="12810" width="9.140625" style="5"/>
    <col min="12811" max="12811" width="0" style="5" hidden="1" customWidth="1"/>
    <col min="12812" max="13056" width="9.140625" style="5"/>
    <col min="13057" max="13057" width="9.140625" style="5" customWidth="1"/>
    <col min="13058" max="13058" width="32.85546875" style="5" customWidth="1"/>
    <col min="13059" max="13059" width="20.140625" style="5" customWidth="1"/>
    <col min="13060" max="13060" width="52.85546875" style="5" customWidth="1"/>
    <col min="13061" max="13066" width="9.140625" style="5"/>
    <col min="13067" max="13067" width="0" style="5" hidden="1" customWidth="1"/>
    <col min="13068" max="13312" width="9.140625" style="5"/>
    <col min="13313" max="13313" width="9.140625" style="5" customWidth="1"/>
    <col min="13314" max="13314" width="32.85546875" style="5" customWidth="1"/>
    <col min="13315" max="13315" width="20.140625" style="5" customWidth="1"/>
    <col min="13316" max="13316" width="52.85546875" style="5" customWidth="1"/>
    <col min="13317" max="13322" width="9.140625" style="5"/>
    <col min="13323" max="13323" width="0" style="5" hidden="1" customWidth="1"/>
    <col min="13324" max="13568" width="9.140625" style="5"/>
    <col min="13569" max="13569" width="9.140625" style="5" customWidth="1"/>
    <col min="13570" max="13570" width="32.85546875" style="5" customWidth="1"/>
    <col min="13571" max="13571" width="20.140625" style="5" customWidth="1"/>
    <col min="13572" max="13572" width="52.85546875" style="5" customWidth="1"/>
    <col min="13573" max="13578" width="9.140625" style="5"/>
    <col min="13579" max="13579" width="0" style="5" hidden="1" customWidth="1"/>
    <col min="13580" max="13824" width="9.140625" style="5"/>
    <col min="13825" max="13825" width="9.140625" style="5" customWidth="1"/>
    <col min="13826" max="13826" width="32.85546875" style="5" customWidth="1"/>
    <col min="13827" max="13827" width="20.140625" style="5" customWidth="1"/>
    <col min="13828" max="13828" width="52.85546875" style="5" customWidth="1"/>
    <col min="13829" max="13834" width="9.140625" style="5"/>
    <col min="13835" max="13835" width="0" style="5" hidden="1" customWidth="1"/>
    <col min="13836" max="14080" width="9.140625" style="5"/>
    <col min="14081" max="14081" width="9.140625" style="5" customWidth="1"/>
    <col min="14082" max="14082" width="32.85546875" style="5" customWidth="1"/>
    <col min="14083" max="14083" width="20.140625" style="5" customWidth="1"/>
    <col min="14084" max="14084" width="52.85546875" style="5" customWidth="1"/>
    <col min="14085" max="14090" width="9.140625" style="5"/>
    <col min="14091" max="14091" width="0" style="5" hidden="1" customWidth="1"/>
    <col min="14092" max="14336" width="9.140625" style="5"/>
    <col min="14337" max="14337" width="9.140625" style="5" customWidth="1"/>
    <col min="14338" max="14338" width="32.85546875" style="5" customWidth="1"/>
    <col min="14339" max="14339" width="20.140625" style="5" customWidth="1"/>
    <col min="14340" max="14340" width="52.85546875" style="5" customWidth="1"/>
    <col min="14341" max="14346" width="9.140625" style="5"/>
    <col min="14347" max="14347" width="0" style="5" hidden="1" customWidth="1"/>
    <col min="14348" max="14592" width="9.140625" style="5"/>
    <col min="14593" max="14593" width="9.140625" style="5" customWidth="1"/>
    <col min="14594" max="14594" width="32.85546875" style="5" customWidth="1"/>
    <col min="14595" max="14595" width="20.140625" style="5" customWidth="1"/>
    <col min="14596" max="14596" width="52.85546875" style="5" customWidth="1"/>
    <col min="14597" max="14602" width="9.140625" style="5"/>
    <col min="14603" max="14603" width="0" style="5" hidden="1" customWidth="1"/>
    <col min="14604" max="14848" width="9.140625" style="5"/>
    <col min="14849" max="14849" width="9.140625" style="5" customWidth="1"/>
    <col min="14850" max="14850" width="32.85546875" style="5" customWidth="1"/>
    <col min="14851" max="14851" width="20.140625" style="5" customWidth="1"/>
    <col min="14852" max="14852" width="52.85546875" style="5" customWidth="1"/>
    <col min="14853" max="14858" width="9.140625" style="5"/>
    <col min="14859" max="14859" width="0" style="5" hidden="1" customWidth="1"/>
    <col min="14860" max="15104" width="9.140625" style="5"/>
    <col min="15105" max="15105" width="9.140625" style="5" customWidth="1"/>
    <col min="15106" max="15106" width="32.85546875" style="5" customWidth="1"/>
    <col min="15107" max="15107" width="20.140625" style="5" customWidth="1"/>
    <col min="15108" max="15108" width="52.85546875" style="5" customWidth="1"/>
    <col min="15109" max="15114" width="9.140625" style="5"/>
    <col min="15115" max="15115" width="0" style="5" hidden="1" customWidth="1"/>
    <col min="15116" max="15360" width="9.140625" style="5"/>
    <col min="15361" max="15361" width="9.140625" style="5" customWidth="1"/>
    <col min="15362" max="15362" width="32.85546875" style="5" customWidth="1"/>
    <col min="15363" max="15363" width="20.140625" style="5" customWidth="1"/>
    <col min="15364" max="15364" width="52.85546875" style="5" customWidth="1"/>
    <col min="15365" max="15370" width="9.140625" style="5"/>
    <col min="15371" max="15371" width="0" style="5" hidden="1" customWidth="1"/>
    <col min="15372" max="15616" width="9.140625" style="5"/>
    <col min="15617" max="15617" width="9.140625" style="5" customWidth="1"/>
    <col min="15618" max="15618" width="32.85546875" style="5" customWidth="1"/>
    <col min="15619" max="15619" width="20.140625" style="5" customWidth="1"/>
    <col min="15620" max="15620" width="52.85546875" style="5" customWidth="1"/>
    <col min="15621" max="15626" width="9.140625" style="5"/>
    <col min="15627" max="15627" width="0" style="5" hidden="1" customWidth="1"/>
    <col min="15628" max="15872" width="9.140625" style="5"/>
    <col min="15873" max="15873" width="9.140625" style="5" customWidth="1"/>
    <col min="15874" max="15874" width="32.85546875" style="5" customWidth="1"/>
    <col min="15875" max="15875" width="20.140625" style="5" customWidth="1"/>
    <col min="15876" max="15876" width="52.85546875" style="5" customWidth="1"/>
    <col min="15877" max="15882" width="9.140625" style="5"/>
    <col min="15883" max="15883" width="0" style="5" hidden="1" customWidth="1"/>
    <col min="15884" max="16128" width="9.140625" style="5"/>
    <col min="16129" max="16129" width="9.140625" style="5" customWidth="1"/>
    <col min="16130" max="16130" width="32.85546875" style="5" customWidth="1"/>
    <col min="16131" max="16131" width="20.140625" style="5" customWidth="1"/>
    <col min="16132" max="16132" width="52.85546875" style="5" customWidth="1"/>
    <col min="16133" max="16138" width="9.140625" style="5"/>
    <col min="16139" max="16139" width="0" style="5" hidden="1" customWidth="1"/>
    <col min="16140" max="16384" width="9.140625" style="5"/>
  </cols>
  <sheetData>
    <row r="1" spans="1:11" ht="15.75">
      <c r="B1" s="2" t="s">
        <v>0</v>
      </c>
      <c r="C1" s="3"/>
      <c r="D1" s="4"/>
    </row>
    <row r="2" spans="1:11" ht="14.25">
      <c r="B2" s="6" t="s">
        <v>279</v>
      </c>
      <c r="K2" s="5" t="s">
        <v>1</v>
      </c>
    </row>
    <row r="3" spans="1:11" ht="14.25">
      <c r="B3" s="6"/>
    </row>
    <row r="4" spans="1:11" s="9" customFormat="1" ht="25.5" hidden="1" customHeight="1">
      <c r="A4" s="8"/>
      <c r="B4" s="34" t="s">
        <v>2</v>
      </c>
      <c r="C4" s="34" t="s">
        <v>3</v>
      </c>
      <c r="D4" s="34" t="s">
        <v>4</v>
      </c>
      <c r="K4" s="9" t="s">
        <v>5</v>
      </c>
    </row>
    <row r="5" spans="1:11" s="86" customFormat="1" ht="25.5" hidden="1" customHeight="1">
      <c r="A5" s="117" t="s">
        <v>83</v>
      </c>
      <c r="B5" s="118" t="s">
        <v>84</v>
      </c>
      <c r="C5" s="87">
        <v>0</v>
      </c>
      <c r="D5" s="88"/>
    </row>
    <row r="6" spans="1:11" ht="26.25" hidden="1" customHeight="1">
      <c r="A6" s="36" t="s">
        <v>45</v>
      </c>
      <c r="B6" s="37" t="s">
        <v>46</v>
      </c>
      <c r="C6" s="87">
        <v>0</v>
      </c>
      <c r="D6" s="88"/>
    </row>
    <row r="7" spans="1:11" s="7" customFormat="1" ht="17.25" hidden="1" customHeight="1">
      <c r="A7" s="30"/>
      <c r="B7" s="31"/>
      <c r="C7" s="89"/>
      <c r="D7" s="12"/>
      <c r="K7" s="7" t="s">
        <v>10</v>
      </c>
    </row>
    <row r="8" spans="1:11" hidden="1">
      <c r="A8" s="14"/>
      <c r="B8" s="14" t="s">
        <v>15</v>
      </c>
      <c r="C8" s="93">
        <f>SUM(C5:C7)</f>
        <v>0</v>
      </c>
      <c r="D8" s="287"/>
    </row>
    <row r="9" spans="1:11" ht="30.75" customHeight="1">
      <c r="A9" s="33"/>
      <c r="B9" s="26" t="s">
        <v>16</v>
      </c>
      <c r="C9" s="34" t="s">
        <v>3</v>
      </c>
      <c r="D9" s="34" t="s">
        <v>4</v>
      </c>
    </row>
    <row r="10" spans="1:11">
      <c r="A10" s="30"/>
      <c r="B10" s="32"/>
      <c r="C10" s="89"/>
      <c r="D10" s="13"/>
    </row>
    <row r="11" spans="1:11" hidden="1">
      <c r="A11" s="30" t="s">
        <v>39</v>
      </c>
      <c r="B11" s="315" t="s">
        <v>19</v>
      </c>
      <c r="C11" s="89">
        <v>0</v>
      </c>
      <c r="D11" s="122"/>
    </row>
    <row r="12" spans="1:11" ht="25.5">
      <c r="A12" s="38" t="s">
        <v>47</v>
      </c>
      <c r="B12" s="316" t="s">
        <v>20</v>
      </c>
      <c r="C12" s="89">
        <v>1500</v>
      </c>
      <c r="D12" s="90" t="s">
        <v>284</v>
      </c>
    </row>
    <row r="13" spans="1:11" s="303" customFormat="1" ht="61.5" customHeight="1">
      <c r="A13" s="137" t="s">
        <v>40</v>
      </c>
      <c r="B13" s="317" t="s">
        <v>21</v>
      </c>
      <c r="C13" s="295">
        <v>130000</v>
      </c>
      <c r="D13" s="513" t="s">
        <v>283</v>
      </c>
    </row>
    <row r="14" spans="1:11" ht="15" customHeight="1">
      <c r="A14" s="130" t="s">
        <v>43</v>
      </c>
      <c r="B14" s="316" t="s">
        <v>23</v>
      </c>
      <c r="C14" s="89">
        <v>-130000</v>
      </c>
      <c r="D14" s="515"/>
    </row>
    <row r="15" spans="1:11">
      <c r="A15" s="35"/>
      <c r="B15" s="35"/>
      <c r="C15" s="89"/>
      <c r="D15" s="12"/>
    </row>
    <row r="16" spans="1:11">
      <c r="A16" s="14"/>
      <c r="B16" s="14" t="s">
        <v>25</v>
      </c>
      <c r="C16" s="93">
        <f>SUM(C10:C15)</f>
        <v>1500</v>
      </c>
      <c r="D16" s="16" t="s">
        <v>285</v>
      </c>
    </row>
    <row r="17" spans="1:4">
      <c r="A17" s="17"/>
      <c r="B17" s="19"/>
      <c r="D17" s="5"/>
    </row>
    <row r="18" spans="1:4">
      <c r="A18" s="17"/>
      <c r="B18" s="20"/>
    </row>
    <row r="19" spans="1:4">
      <c r="A19" s="17"/>
      <c r="B19" s="19"/>
    </row>
    <row r="20" spans="1:4">
      <c r="A20" s="17"/>
      <c r="B20" s="19"/>
    </row>
    <row r="21" spans="1:4">
      <c r="A21" s="17"/>
      <c r="B21" s="19"/>
    </row>
    <row r="22" spans="1:4">
      <c r="A22" s="17"/>
      <c r="B22" s="21"/>
    </row>
    <row r="23" spans="1:4">
      <c r="A23" s="17"/>
      <c r="B23" s="20"/>
    </row>
    <row r="24" spans="1:4">
      <c r="A24" s="17"/>
      <c r="B24" s="19"/>
    </row>
    <row r="25" spans="1:4">
      <c r="A25" s="17"/>
      <c r="B25" s="18"/>
    </row>
    <row r="26" spans="1:4">
      <c r="A26" s="17"/>
      <c r="B26" s="18"/>
    </row>
    <row r="27" spans="1:4">
      <c r="A27" s="17"/>
      <c r="B27" s="18"/>
    </row>
    <row r="28" spans="1:4">
      <c r="A28" s="17"/>
      <c r="B28" s="18"/>
    </row>
    <row r="29" spans="1:4">
      <c r="A29" s="17"/>
      <c r="B29" s="19"/>
    </row>
    <row r="30" spans="1:4">
      <c r="A30" s="17"/>
      <c r="B30" s="18"/>
    </row>
    <row r="31" spans="1:4">
      <c r="A31" s="17"/>
      <c r="B31" s="18"/>
    </row>
    <row r="32" spans="1:4">
      <c r="A32" s="17"/>
      <c r="B32" s="18"/>
    </row>
    <row r="33" spans="1:2">
      <c r="A33" s="17"/>
      <c r="B33" s="19"/>
    </row>
    <row r="34" spans="1:2">
      <c r="A34" s="17"/>
      <c r="B34" s="19"/>
    </row>
    <row r="35" spans="1:2">
      <c r="A35" s="17"/>
      <c r="B35" s="18"/>
    </row>
    <row r="36" spans="1:2">
      <c r="A36" s="17"/>
      <c r="B36" s="18"/>
    </row>
    <row r="37" spans="1:2">
      <c r="A37" s="17"/>
      <c r="B37" s="18"/>
    </row>
    <row r="38" spans="1:2">
      <c r="A38" s="17"/>
      <c r="B38" s="19"/>
    </row>
    <row r="39" spans="1:2">
      <c r="A39" s="17"/>
      <c r="B39" s="19"/>
    </row>
    <row r="40" spans="1:2">
      <c r="A40" s="17"/>
      <c r="B40" s="18"/>
    </row>
    <row r="41" spans="1:2">
      <c r="A41" s="17"/>
      <c r="B41" s="18"/>
    </row>
    <row r="42" spans="1:2">
      <c r="A42" s="17"/>
      <c r="B42" s="18"/>
    </row>
    <row r="43" spans="1:2">
      <c r="A43" s="17"/>
      <c r="B43" s="19"/>
    </row>
    <row r="44" spans="1:2">
      <c r="A44" s="17"/>
      <c r="B44" s="18"/>
    </row>
    <row r="45" spans="1:2">
      <c r="A45" s="17"/>
      <c r="B45" s="18"/>
    </row>
    <row r="46" spans="1:2">
      <c r="A46" s="17"/>
      <c r="B46" s="18"/>
    </row>
    <row r="47" spans="1:2">
      <c r="A47" s="17"/>
      <c r="B47" s="18"/>
    </row>
    <row r="48" spans="1:2">
      <c r="A48" s="17"/>
      <c r="B48" s="18"/>
    </row>
    <row r="49" spans="1:2">
      <c r="A49" s="17"/>
      <c r="B49" s="19"/>
    </row>
    <row r="50" spans="1:2">
      <c r="A50" s="17"/>
      <c r="B50" s="18"/>
    </row>
    <row r="51" spans="1:2">
      <c r="A51" s="17"/>
      <c r="B51" s="18"/>
    </row>
    <row r="52" spans="1:2">
      <c r="A52" s="17"/>
      <c r="B52" s="18"/>
    </row>
    <row r="53" spans="1:2">
      <c r="A53" s="17"/>
      <c r="B53" s="18"/>
    </row>
    <row r="54" spans="1:2">
      <c r="A54" s="17"/>
      <c r="B54" s="18"/>
    </row>
    <row r="55" spans="1:2">
      <c r="A55" s="17"/>
      <c r="B55" s="18"/>
    </row>
    <row r="56" spans="1:2">
      <c r="A56" s="17"/>
      <c r="B56" s="18"/>
    </row>
    <row r="57" spans="1:2">
      <c r="A57" s="17"/>
      <c r="B57" s="18"/>
    </row>
    <row r="58" spans="1:2">
      <c r="A58" s="17"/>
      <c r="B58" s="20"/>
    </row>
    <row r="59" spans="1:2">
      <c r="A59" s="17"/>
      <c r="B59" s="19"/>
    </row>
    <row r="60" spans="1:2">
      <c r="A60" s="17"/>
      <c r="B60" s="18"/>
    </row>
    <row r="61" spans="1:2">
      <c r="A61" s="17"/>
      <c r="B61" s="18"/>
    </row>
    <row r="62" spans="1:2">
      <c r="A62" s="17"/>
      <c r="B62" s="18"/>
    </row>
    <row r="63" spans="1:2">
      <c r="A63" s="17"/>
      <c r="B63" s="19"/>
    </row>
    <row r="64" spans="1:2">
      <c r="A64" s="17"/>
      <c r="B64" s="18"/>
    </row>
    <row r="65" spans="1:2">
      <c r="A65" s="17"/>
      <c r="B65" s="18"/>
    </row>
    <row r="66" spans="1:2">
      <c r="A66" s="17"/>
      <c r="B66" s="18"/>
    </row>
    <row r="67" spans="1:2">
      <c r="A67" s="17"/>
      <c r="B67" s="18"/>
    </row>
    <row r="68" spans="1:2">
      <c r="A68" s="17"/>
      <c r="B68" s="19"/>
    </row>
    <row r="69" spans="1:2">
      <c r="A69" s="17"/>
      <c r="B69" s="18"/>
    </row>
    <row r="70" spans="1:2">
      <c r="A70" s="17"/>
      <c r="B70" s="18"/>
    </row>
    <row r="71" spans="1:2">
      <c r="A71" s="17"/>
      <c r="B71" s="18"/>
    </row>
    <row r="72" spans="1:2">
      <c r="A72" s="17"/>
      <c r="B72" s="22"/>
    </row>
    <row r="73" spans="1:2">
      <c r="A73" s="17"/>
      <c r="B73" s="19"/>
    </row>
    <row r="74" spans="1:2">
      <c r="A74" s="17"/>
      <c r="B74" s="18"/>
    </row>
    <row r="75" spans="1:2">
      <c r="A75" s="17"/>
      <c r="B75" s="18"/>
    </row>
    <row r="76" spans="1:2">
      <c r="A76" s="17"/>
      <c r="B76" s="19"/>
    </row>
    <row r="77" spans="1:2">
      <c r="A77" s="17"/>
      <c r="B77" s="21"/>
    </row>
    <row r="78" spans="1:2">
      <c r="A78" s="17"/>
      <c r="B78" s="22"/>
    </row>
    <row r="79" spans="1:2">
      <c r="A79" s="17"/>
      <c r="B79" s="19"/>
    </row>
    <row r="80" spans="1:2">
      <c r="A80" s="17"/>
      <c r="B80" s="18"/>
    </row>
    <row r="81" spans="1:2">
      <c r="A81" s="17"/>
      <c r="B81" s="23"/>
    </row>
    <row r="82" spans="1:2">
      <c r="A82" s="17"/>
      <c r="B82" s="23"/>
    </row>
    <row r="83" spans="1:2">
      <c r="A83" s="17"/>
      <c r="B83" s="23"/>
    </row>
    <row r="84" spans="1:2">
      <c r="A84" s="17"/>
      <c r="B84" s="24"/>
    </row>
    <row r="85" spans="1:2">
      <c r="A85" s="17"/>
      <c r="B85" s="24"/>
    </row>
    <row r="86" spans="1:2">
      <c r="A86" s="17"/>
      <c r="B86" s="23"/>
    </row>
    <row r="87" spans="1:2">
      <c r="A87" s="17"/>
      <c r="B87" s="18"/>
    </row>
    <row r="88" spans="1:2">
      <c r="A88" s="17"/>
      <c r="B88" s="23"/>
    </row>
    <row r="89" spans="1:2">
      <c r="A89" s="17"/>
      <c r="B89" s="23"/>
    </row>
    <row r="90" spans="1:2">
      <c r="A90" s="17"/>
      <c r="B90" s="23"/>
    </row>
    <row r="91" spans="1:2">
      <c r="A91" s="17"/>
      <c r="B91" s="23"/>
    </row>
    <row r="92" spans="1:2">
      <c r="A92" s="17"/>
      <c r="B92" s="18"/>
    </row>
    <row r="93" spans="1:2">
      <c r="A93" s="17"/>
      <c r="B93" s="23"/>
    </row>
    <row r="94" spans="1:2">
      <c r="A94" s="17"/>
      <c r="B94" s="23"/>
    </row>
    <row r="95" spans="1:2">
      <c r="A95" s="17"/>
      <c r="B95" s="23"/>
    </row>
    <row r="96" spans="1:2">
      <c r="A96" s="17"/>
      <c r="B96" s="23"/>
    </row>
    <row r="97" spans="1:2">
      <c r="A97" s="17"/>
      <c r="B97" s="18"/>
    </row>
    <row r="98" spans="1:2">
      <c r="A98" s="17"/>
      <c r="B98" s="18"/>
    </row>
    <row r="99" spans="1:2">
      <c r="A99" s="17"/>
      <c r="B99" s="23"/>
    </row>
    <row r="100" spans="1:2">
      <c r="A100" s="17"/>
      <c r="B100" s="23"/>
    </row>
    <row r="101" spans="1:2">
      <c r="A101" s="17"/>
      <c r="B101" s="23"/>
    </row>
    <row r="102" spans="1:2">
      <c r="A102" s="17"/>
      <c r="B102" s="23"/>
    </row>
    <row r="103" spans="1:2">
      <c r="A103" s="17"/>
      <c r="B103" s="18"/>
    </row>
    <row r="104" spans="1:2">
      <c r="A104" s="17"/>
      <c r="B104" s="23"/>
    </row>
    <row r="105" spans="1:2">
      <c r="A105" s="17"/>
      <c r="B105" s="23"/>
    </row>
    <row r="106" spans="1:2">
      <c r="A106" s="17"/>
      <c r="B106" s="23"/>
    </row>
    <row r="107" spans="1:2">
      <c r="A107" s="17"/>
      <c r="B107" s="23"/>
    </row>
    <row r="108" spans="1:2">
      <c r="A108" s="17"/>
      <c r="B108" s="23"/>
    </row>
    <row r="109" spans="1:2">
      <c r="A109" s="17"/>
      <c r="B109" s="23"/>
    </row>
    <row r="110" spans="1:2">
      <c r="A110" s="17"/>
      <c r="B110" s="23"/>
    </row>
    <row r="111" spans="1:2">
      <c r="A111" s="17"/>
      <c r="B111" s="18"/>
    </row>
    <row r="112" spans="1:2">
      <c r="A112" s="17"/>
      <c r="B112" s="23"/>
    </row>
    <row r="113" spans="1:2">
      <c r="A113" s="17"/>
      <c r="B113" s="23"/>
    </row>
    <row r="114" spans="1:2">
      <c r="A114" s="17"/>
      <c r="B114" s="18"/>
    </row>
    <row r="115" spans="1:2">
      <c r="A115" s="17"/>
      <c r="B115" s="23"/>
    </row>
    <row r="116" spans="1:2">
      <c r="A116" s="17"/>
      <c r="B116" s="23"/>
    </row>
    <row r="117" spans="1:2">
      <c r="A117" s="17"/>
      <c r="B117" s="23"/>
    </row>
    <row r="118" spans="1:2">
      <c r="A118" s="17"/>
      <c r="B118" s="22"/>
    </row>
    <row r="119" spans="1:2">
      <c r="A119" s="17"/>
      <c r="B119" s="19"/>
    </row>
    <row r="120" spans="1:2">
      <c r="A120" s="17"/>
      <c r="B120" s="18"/>
    </row>
    <row r="121" spans="1:2">
      <c r="A121" s="17"/>
      <c r="B121" s="23"/>
    </row>
    <row r="122" spans="1:2">
      <c r="A122" s="17"/>
      <c r="B122" s="23"/>
    </row>
    <row r="123" spans="1:2">
      <c r="A123" s="17"/>
      <c r="B123" s="23"/>
    </row>
    <row r="124" spans="1:2">
      <c r="A124" s="17"/>
      <c r="B124" s="23"/>
    </row>
    <row r="125" spans="1:2">
      <c r="A125" s="17"/>
      <c r="B125" s="18"/>
    </row>
    <row r="126" spans="1:2">
      <c r="A126" s="17"/>
      <c r="B126" s="23"/>
    </row>
    <row r="127" spans="1:2">
      <c r="A127" s="17"/>
      <c r="B127" s="23"/>
    </row>
    <row r="128" spans="1:2">
      <c r="A128" s="17"/>
      <c r="B128" s="23"/>
    </row>
    <row r="129" spans="1:2">
      <c r="A129" s="17"/>
      <c r="B129" s="23"/>
    </row>
    <row r="130" spans="1:2">
      <c r="A130" s="17"/>
      <c r="B130" s="18"/>
    </row>
    <row r="131" spans="1:2">
      <c r="A131" s="17"/>
      <c r="B131" s="18"/>
    </row>
    <row r="132" spans="1:2">
      <c r="A132" s="17"/>
      <c r="B132" s="18"/>
    </row>
    <row r="133" spans="1:2">
      <c r="A133" s="17"/>
      <c r="B133" s="23"/>
    </row>
    <row r="134" spans="1:2">
      <c r="A134" s="17"/>
      <c r="B134" s="23"/>
    </row>
    <row r="135" spans="1:2">
      <c r="A135" s="17"/>
      <c r="B135" s="18"/>
    </row>
    <row r="136" spans="1:2">
      <c r="A136" s="17"/>
      <c r="B136" s="23"/>
    </row>
    <row r="137" spans="1:2">
      <c r="A137" s="17"/>
      <c r="B137" s="23"/>
    </row>
    <row r="138" spans="1:2">
      <c r="A138" s="17"/>
      <c r="B138" s="18"/>
    </row>
    <row r="139" spans="1:2">
      <c r="A139" s="17"/>
      <c r="B139" s="23"/>
    </row>
    <row r="140" spans="1:2">
      <c r="A140" s="17"/>
      <c r="B140" s="23"/>
    </row>
    <row r="141" spans="1:2">
      <c r="A141" s="17"/>
      <c r="B141" s="19"/>
    </row>
    <row r="142" spans="1:2">
      <c r="A142" s="17"/>
      <c r="B142" s="18"/>
    </row>
    <row r="143" spans="1:2">
      <c r="A143" s="17"/>
      <c r="B143" s="18"/>
    </row>
    <row r="144" spans="1:2">
      <c r="A144" s="17"/>
      <c r="B144" s="21"/>
    </row>
    <row r="145" spans="1:2">
      <c r="A145" s="17"/>
      <c r="B145" s="22"/>
    </row>
    <row r="146" spans="1:2">
      <c r="A146" s="17"/>
      <c r="B146" s="19"/>
    </row>
    <row r="147" spans="1:2">
      <c r="A147" s="17"/>
      <c r="B147" s="18"/>
    </row>
    <row r="148" spans="1:2">
      <c r="A148" s="17"/>
      <c r="B148" s="23"/>
    </row>
    <row r="149" spans="1:2">
      <c r="A149" s="17"/>
      <c r="B149" s="23"/>
    </row>
    <row r="150" spans="1:2">
      <c r="A150" s="17"/>
      <c r="B150" s="23"/>
    </row>
    <row r="151" spans="1:2">
      <c r="A151" s="17"/>
      <c r="B151" s="23"/>
    </row>
    <row r="152" spans="1:2">
      <c r="A152" s="17"/>
      <c r="B152" s="23"/>
    </row>
    <row r="153" spans="1:2">
      <c r="A153" s="17"/>
      <c r="B153" s="23"/>
    </row>
    <row r="154" spans="1:2">
      <c r="A154" s="17"/>
      <c r="B154" s="23"/>
    </row>
    <row r="155" spans="1:2">
      <c r="A155" s="17"/>
      <c r="B155" s="23"/>
    </row>
    <row r="156" spans="1:2">
      <c r="A156" s="17"/>
      <c r="B156" s="23"/>
    </row>
    <row r="157" spans="1:2">
      <c r="A157" s="17"/>
      <c r="B157" s="18"/>
    </row>
    <row r="158" spans="1:2">
      <c r="A158" s="17"/>
      <c r="B158" s="23"/>
    </row>
    <row r="159" spans="1:2">
      <c r="A159" s="17"/>
      <c r="B159" s="23"/>
    </row>
    <row r="160" spans="1:2">
      <c r="A160" s="17"/>
      <c r="B160" s="23"/>
    </row>
    <row r="161" spans="1:2">
      <c r="A161" s="17"/>
      <c r="B161" s="18"/>
    </row>
    <row r="162" spans="1:2">
      <c r="A162" s="17"/>
      <c r="B162" s="23"/>
    </row>
    <row r="163" spans="1:2">
      <c r="A163" s="17"/>
      <c r="B163" s="23"/>
    </row>
    <row r="164" spans="1:2">
      <c r="A164" s="17"/>
      <c r="B164" s="18"/>
    </row>
    <row r="165" spans="1:2">
      <c r="A165" s="17"/>
      <c r="B165" s="18"/>
    </row>
    <row r="166" spans="1:2">
      <c r="A166" s="17"/>
      <c r="B166" s="23"/>
    </row>
    <row r="167" spans="1:2">
      <c r="A167" s="17"/>
      <c r="B167" s="23"/>
    </row>
    <row r="168" spans="1:2">
      <c r="A168" s="17"/>
      <c r="B168" s="19"/>
    </row>
    <row r="169" spans="1:2">
      <c r="A169" s="17"/>
      <c r="B169" s="18"/>
    </row>
    <row r="170" spans="1:2">
      <c r="A170" s="17"/>
      <c r="B170" s="23"/>
    </row>
    <row r="171" spans="1:2">
      <c r="A171" s="17"/>
      <c r="B171" s="23"/>
    </row>
    <row r="172" spans="1:2">
      <c r="A172" s="17"/>
      <c r="B172" s="23"/>
    </row>
    <row r="173" spans="1:2">
      <c r="A173" s="17"/>
      <c r="B173" s="23"/>
    </row>
    <row r="174" spans="1:2">
      <c r="A174" s="17"/>
      <c r="B174" s="23"/>
    </row>
    <row r="175" spans="1:2">
      <c r="A175" s="17"/>
      <c r="B175" s="23"/>
    </row>
    <row r="176" spans="1:2">
      <c r="A176" s="17"/>
      <c r="B176" s="23"/>
    </row>
    <row r="177" spans="1:2">
      <c r="A177" s="17"/>
      <c r="B177" s="19"/>
    </row>
    <row r="178" spans="1:2">
      <c r="A178" s="17"/>
      <c r="B178" s="19"/>
    </row>
    <row r="179" spans="1:2">
      <c r="A179" s="17"/>
      <c r="B179" s="19"/>
    </row>
    <row r="180" spans="1:2">
      <c r="A180" s="17"/>
      <c r="B180" s="18"/>
    </row>
    <row r="181" spans="1:2">
      <c r="A181" s="17"/>
      <c r="B181" s="23"/>
    </row>
    <row r="182" spans="1:2">
      <c r="A182" s="17"/>
      <c r="B182" s="23"/>
    </row>
    <row r="183" spans="1:2">
      <c r="A183" s="17"/>
      <c r="B183" s="23"/>
    </row>
    <row r="184" spans="1:2">
      <c r="A184" s="17"/>
      <c r="B184" s="23"/>
    </row>
    <row r="185" spans="1:2">
      <c r="A185" s="17"/>
      <c r="B185" s="23"/>
    </row>
    <row r="186" spans="1:2">
      <c r="A186" s="17"/>
      <c r="B186" s="23"/>
    </row>
    <row r="187" spans="1:2">
      <c r="A187" s="17"/>
      <c r="B187" s="23"/>
    </row>
    <row r="188" spans="1:2">
      <c r="A188" s="17"/>
      <c r="B188" s="23"/>
    </row>
    <row r="189" spans="1:2">
      <c r="A189" s="17"/>
      <c r="B189" s="23"/>
    </row>
    <row r="190" spans="1:2">
      <c r="A190" s="17"/>
      <c r="B190" s="18"/>
    </row>
    <row r="191" spans="1:2">
      <c r="A191" s="17"/>
      <c r="B191" s="19"/>
    </row>
    <row r="192" spans="1:2">
      <c r="A192" s="17"/>
      <c r="B192" s="18"/>
    </row>
    <row r="193" spans="1:2">
      <c r="A193" s="17"/>
      <c r="B193" s="18"/>
    </row>
    <row r="194" spans="1:2">
      <c r="A194" s="17"/>
      <c r="B194" s="18"/>
    </row>
    <row r="195" spans="1:2">
      <c r="A195" s="17"/>
      <c r="B195" s="18"/>
    </row>
    <row r="196" spans="1:2">
      <c r="A196" s="17"/>
      <c r="B196" s="18"/>
    </row>
    <row r="197" spans="1:2">
      <c r="A197" s="17"/>
      <c r="B197" s="19"/>
    </row>
    <row r="198" spans="1:2">
      <c r="A198" s="17"/>
      <c r="B198" s="18"/>
    </row>
    <row r="199" spans="1:2">
      <c r="A199" s="17"/>
      <c r="B199" s="18"/>
    </row>
    <row r="200" spans="1:2">
      <c r="A200" s="17"/>
      <c r="B200" s="18"/>
    </row>
    <row r="201" spans="1:2">
      <c r="A201" s="17"/>
      <c r="B201" s="19"/>
    </row>
    <row r="202" spans="1:2">
      <c r="A202" s="17"/>
      <c r="B202" s="18"/>
    </row>
    <row r="203" spans="1:2">
      <c r="A203" s="17"/>
      <c r="B203" s="23"/>
    </row>
    <row r="204" spans="1:2">
      <c r="A204" s="17"/>
      <c r="B204" s="23"/>
    </row>
    <row r="205" spans="1:2">
      <c r="A205" s="17"/>
      <c r="B205" s="18"/>
    </row>
    <row r="206" spans="1:2">
      <c r="A206" s="17"/>
      <c r="B206" s="23"/>
    </row>
    <row r="207" spans="1:2">
      <c r="A207" s="17"/>
      <c r="B207" s="23"/>
    </row>
    <row r="208" spans="1:2">
      <c r="A208" s="17"/>
      <c r="B208" s="19"/>
    </row>
    <row r="209" spans="1:2">
      <c r="A209" s="17"/>
      <c r="B209" s="18"/>
    </row>
    <row r="210" spans="1:2">
      <c r="A210" s="17"/>
      <c r="B210" s="18"/>
    </row>
    <row r="211" spans="1:2">
      <c r="A211" s="17"/>
      <c r="B211" s="18"/>
    </row>
    <row r="212" spans="1:2">
      <c r="A212" s="17"/>
      <c r="B212" s="22"/>
    </row>
    <row r="213" spans="1:2">
      <c r="A213" s="17"/>
      <c r="B213" s="19"/>
    </row>
    <row r="214" spans="1:2">
      <c r="A214" s="17"/>
      <c r="B214" s="18"/>
    </row>
    <row r="215" spans="1:2">
      <c r="A215" s="17"/>
      <c r="B215" s="23"/>
    </row>
    <row r="216" spans="1:2">
      <c r="A216" s="17"/>
      <c r="B216" s="23"/>
    </row>
    <row r="217" spans="1:2">
      <c r="A217" s="17"/>
      <c r="B217" s="18"/>
    </row>
    <row r="218" spans="1:2">
      <c r="A218" s="17"/>
      <c r="B218" s="23"/>
    </row>
    <row r="219" spans="1:2">
      <c r="A219" s="17"/>
      <c r="B219" s="23"/>
    </row>
    <row r="220" spans="1:2">
      <c r="A220" s="17"/>
      <c r="B220" s="19"/>
    </row>
    <row r="221" spans="1:2">
      <c r="A221" s="17"/>
      <c r="B221" s="18"/>
    </row>
    <row r="222" spans="1:2">
      <c r="A222" s="17"/>
      <c r="B222" s="18"/>
    </row>
    <row r="223" spans="1:2">
      <c r="A223" s="17"/>
      <c r="B223" s="18"/>
    </row>
    <row r="224" spans="1:2">
      <c r="A224" s="17"/>
      <c r="B224" s="18"/>
    </row>
    <row r="225" spans="1:2">
      <c r="A225" s="17"/>
      <c r="B225" s="18"/>
    </row>
    <row r="226" spans="1:2">
      <c r="A226" s="17"/>
      <c r="B226" s="19"/>
    </row>
    <row r="227" spans="1:2">
      <c r="A227" s="17"/>
      <c r="B227" s="18"/>
    </row>
    <row r="228" spans="1:2">
      <c r="A228" s="17"/>
      <c r="B228" s="23"/>
    </row>
    <row r="229" spans="1:2">
      <c r="A229" s="17"/>
      <c r="B229" s="25"/>
    </row>
    <row r="230" spans="1:2">
      <c r="A230" s="17"/>
      <c r="B230" s="25"/>
    </row>
    <row r="231" spans="1:2">
      <c r="A231" s="17"/>
      <c r="B231" s="25"/>
    </row>
    <row r="232" spans="1:2">
      <c r="A232" s="17"/>
      <c r="B232" s="25"/>
    </row>
    <row r="233" spans="1:2">
      <c r="A233" s="17"/>
      <c r="B233" s="25"/>
    </row>
    <row r="234" spans="1:2">
      <c r="A234" s="17"/>
      <c r="B234" s="25"/>
    </row>
    <row r="235" spans="1:2">
      <c r="A235" s="17"/>
      <c r="B235" s="7"/>
    </row>
    <row r="236" spans="1:2">
      <c r="A236" s="17"/>
      <c r="B236" s="7"/>
    </row>
    <row r="237" spans="1:2">
      <c r="A237" s="17"/>
      <c r="B237" s="7"/>
    </row>
    <row r="238" spans="1:2">
      <c r="A238" s="17"/>
      <c r="B238" s="7"/>
    </row>
    <row r="239" spans="1:2">
      <c r="A239" s="17"/>
      <c r="B239" s="7"/>
    </row>
    <row r="240" spans="1:2">
      <c r="A240" s="17"/>
      <c r="B240" s="7"/>
    </row>
    <row r="241" spans="1:2">
      <c r="A241" s="17"/>
      <c r="B241" s="7"/>
    </row>
    <row r="242" spans="1:2">
      <c r="A242" s="17"/>
      <c r="B242" s="7"/>
    </row>
    <row r="243" spans="1:2">
      <c r="A243" s="17"/>
      <c r="B243" s="7"/>
    </row>
    <row r="244" spans="1:2">
      <c r="A244" s="17"/>
      <c r="B244" s="7"/>
    </row>
    <row r="245" spans="1:2">
      <c r="A245" s="17"/>
      <c r="B245" s="7"/>
    </row>
    <row r="246" spans="1:2">
      <c r="A246" s="17"/>
      <c r="B246" s="7"/>
    </row>
    <row r="247" spans="1:2">
      <c r="A247" s="17"/>
      <c r="B247" s="7"/>
    </row>
    <row r="248" spans="1:2">
      <c r="A248" s="17"/>
      <c r="B248" s="7"/>
    </row>
    <row r="249" spans="1:2">
      <c r="A249" s="17"/>
      <c r="B249" s="7"/>
    </row>
    <row r="250" spans="1:2">
      <c r="A250" s="17"/>
      <c r="B250" s="7"/>
    </row>
    <row r="251" spans="1:2">
      <c r="A251" s="17"/>
      <c r="B251" s="7"/>
    </row>
    <row r="252" spans="1:2">
      <c r="A252" s="17"/>
      <c r="B252" s="7"/>
    </row>
    <row r="253" spans="1:2">
      <c r="A253" s="17"/>
      <c r="B253" s="7"/>
    </row>
    <row r="254" spans="1:2">
      <c r="A254" s="17"/>
      <c r="B254" s="7"/>
    </row>
    <row r="255" spans="1:2">
      <c r="A255" s="17"/>
      <c r="B255" s="7"/>
    </row>
    <row r="256" spans="1:2">
      <c r="A256" s="17"/>
      <c r="B256" s="7"/>
    </row>
    <row r="257" spans="1:2">
      <c r="A257" s="17"/>
      <c r="B257" s="7"/>
    </row>
    <row r="258" spans="1:2">
      <c r="A258" s="17"/>
      <c r="B258" s="7"/>
    </row>
    <row r="259" spans="1:2">
      <c r="A259" s="17"/>
      <c r="B259" s="7"/>
    </row>
    <row r="260" spans="1:2">
      <c r="A260" s="17"/>
      <c r="B260" s="7"/>
    </row>
    <row r="261" spans="1:2">
      <c r="A261" s="17"/>
      <c r="B261" s="7"/>
    </row>
    <row r="262" spans="1:2">
      <c r="A262" s="17"/>
      <c r="B262" s="7"/>
    </row>
    <row r="263" spans="1:2">
      <c r="A263" s="17"/>
      <c r="B263" s="7"/>
    </row>
    <row r="264" spans="1:2">
      <c r="A264" s="17"/>
      <c r="B264" s="7"/>
    </row>
    <row r="265" spans="1:2">
      <c r="A265" s="17"/>
      <c r="B265" s="7"/>
    </row>
    <row r="266" spans="1:2">
      <c r="A266" s="17"/>
      <c r="B266" s="7"/>
    </row>
    <row r="267" spans="1:2">
      <c r="A267" s="17"/>
      <c r="B267" s="7"/>
    </row>
    <row r="268" spans="1:2">
      <c r="A268" s="17"/>
      <c r="B268" s="7"/>
    </row>
    <row r="269" spans="1:2">
      <c r="A269" s="17"/>
      <c r="B269" s="7"/>
    </row>
    <row r="270" spans="1:2">
      <c r="A270" s="17"/>
      <c r="B270" s="7"/>
    </row>
    <row r="271" spans="1:2">
      <c r="A271" s="17"/>
      <c r="B271" s="7"/>
    </row>
    <row r="272" spans="1:2">
      <c r="A272" s="17"/>
      <c r="B272" s="7"/>
    </row>
    <row r="273" spans="1:2">
      <c r="A273" s="17"/>
      <c r="B273" s="7"/>
    </row>
    <row r="274" spans="1:2">
      <c r="A274" s="17"/>
      <c r="B274" s="7"/>
    </row>
    <row r="275" spans="1:2">
      <c r="A275" s="17"/>
      <c r="B275" s="7"/>
    </row>
    <row r="276" spans="1:2">
      <c r="A276" s="17"/>
      <c r="B276" s="7"/>
    </row>
    <row r="277" spans="1:2">
      <c r="A277" s="17"/>
      <c r="B277" s="7"/>
    </row>
    <row r="278" spans="1:2">
      <c r="A278" s="17"/>
      <c r="B278" s="7"/>
    </row>
    <row r="279" spans="1:2">
      <c r="A279" s="17"/>
      <c r="B279" s="7"/>
    </row>
    <row r="280" spans="1:2">
      <c r="A280" s="17"/>
      <c r="B280" s="7"/>
    </row>
    <row r="281" spans="1:2">
      <c r="A281" s="17"/>
      <c r="B281" s="7"/>
    </row>
    <row r="282" spans="1:2">
      <c r="A282" s="17"/>
      <c r="B282" s="7"/>
    </row>
    <row r="283" spans="1:2">
      <c r="A283" s="17"/>
      <c r="B283" s="7"/>
    </row>
    <row r="284" spans="1:2">
      <c r="A284" s="17"/>
      <c r="B284" s="7"/>
    </row>
    <row r="285" spans="1:2">
      <c r="A285" s="17"/>
      <c r="B285" s="7"/>
    </row>
    <row r="286" spans="1:2">
      <c r="A286" s="17"/>
      <c r="B286" s="7"/>
    </row>
    <row r="287" spans="1:2">
      <c r="A287" s="17"/>
      <c r="B287" s="7"/>
    </row>
    <row r="288" spans="1:2">
      <c r="A288" s="17"/>
      <c r="B288" s="7"/>
    </row>
    <row r="289" spans="1:2">
      <c r="A289" s="17"/>
      <c r="B289" s="7"/>
    </row>
    <row r="290" spans="1:2">
      <c r="A290" s="17"/>
      <c r="B290" s="7"/>
    </row>
    <row r="291" spans="1:2">
      <c r="A291" s="17"/>
      <c r="B291" s="7"/>
    </row>
    <row r="292" spans="1:2">
      <c r="A292" s="17"/>
      <c r="B292" s="7"/>
    </row>
    <row r="293" spans="1:2">
      <c r="A293" s="17"/>
      <c r="B293" s="7"/>
    </row>
    <row r="294" spans="1:2">
      <c r="A294" s="17"/>
      <c r="B294" s="7"/>
    </row>
    <row r="295" spans="1:2">
      <c r="A295" s="17"/>
      <c r="B295" s="7"/>
    </row>
    <row r="296" spans="1:2">
      <c r="A296" s="17"/>
      <c r="B296" s="7"/>
    </row>
    <row r="297" spans="1:2">
      <c r="A297" s="17"/>
      <c r="B297" s="7"/>
    </row>
    <row r="298" spans="1:2">
      <c r="A298" s="17"/>
      <c r="B298" s="7"/>
    </row>
    <row r="299" spans="1:2">
      <c r="A299" s="17"/>
      <c r="B299" s="7"/>
    </row>
    <row r="300" spans="1:2">
      <c r="A300" s="17"/>
      <c r="B300" s="7"/>
    </row>
    <row r="301" spans="1:2">
      <c r="A301" s="17"/>
      <c r="B301" s="7"/>
    </row>
    <row r="302" spans="1:2">
      <c r="A302" s="17"/>
      <c r="B302" s="7"/>
    </row>
    <row r="303" spans="1:2">
      <c r="A303" s="17"/>
      <c r="B303" s="7"/>
    </row>
    <row r="304" spans="1:2">
      <c r="A304" s="17"/>
      <c r="B304" s="7"/>
    </row>
    <row r="305" spans="1:2">
      <c r="A305" s="17"/>
      <c r="B305" s="7"/>
    </row>
    <row r="306" spans="1:2">
      <c r="A306" s="17"/>
      <c r="B306" s="7"/>
    </row>
    <row r="307" spans="1:2">
      <c r="A307" s="17"/>
      <c r="B307" s="7"/>
    </row>
    <row r="308" spans="1:2">
      <c r="A308" s="17"/>
      <c r="B308" s="7"/>
    </row>
    <row r="309" spans="1:2">
      <c r="A309" s="17"/>
      <c r="B309" s="7"/>
    </row>
    <row r="310" spans="1:2">
      <c r="A310" s="17"/>
      <c r="B310" s="7"/>
    </row>
    <row r="311" spans="1:2">
      <c r="A311" s="17"/>
      <c r="B311" s="7"/>
    </row>
    <row r="312" spans="1:2">
      <c r="A312" s="17"/>
      <c r="B312" s="7"/>
    </row>
    <row r="313" spans="1:2">
      <c r="A313" s="17"/>
      <c r="B313" s="7"/>
    </row>
    <row r="314" spans="1:2">
      <c r="A314" s="17"/>
      <c r="B314" s="7"/>
    </row>
    <row r="315" spans="1:2">
      <c r="A315" s="17"/>
      <c r="B315" s="7"/>
    </row>
    <row r="316" spans="1:2">
      <c r="A316" s="17"/>
      <c r="B316" s="7"/>
    </row>
    <row r="317" spans="1:2">
      <c r="A317" s="17"/>
      <c r="B317" s="7"/>
    </row>
    <row r="318" spans="1:2">
      <c r="A318" s="17"/>
      <c r="B318" s="7"/>
    </row>
    <row r="319" spans="1:2">
      <c r="A319" s="17"/>
      <c r="B319" s="7"/>
    </row>
    <row r="320" spans="1:2">
      <c r="A320" s="17"/>
      <c r="B320" s="7"/>
    </row>
    <row r="321" spans="1:2">
      <c r="A321" s="17"/>
      <c r="B321" s="7"/>
    </row>
    <row r="322" spans="1:2">
      <c r="A322" s="17"/>
      <c r="B322" s="7"/>
    </row>
    <row r="323" spans="1:2">
      <c r="A323" s="17"/>
      <c r="B323" s="7"/>
    </row>
    <row r="324" spans="1:2">
      <c r="A324" s="17"/>
      <c r="B324" s="7"/>
    </row>
    <row r="325" spans="1:2">
      <c r="A325" s="17"/>
      <c r="B325" s="7"/>
    </row>
    <row r="326" spans="1:2">
      <c r="A326" s="17"/>
      <c r="B326" s="7"/>
    </row>
    <row r="327" spans="1:2">
      <c r="A327" s="17"/>
      <c r="B327" s="7"/>
    </row>
    <row r="328" spans="1:2">
      <c r="A328" s="17"/>
      <c r="B328" s="7"/>
    </row>
    <row r="329" spans="1:2">
      <c r="A329" s="17"/>
      <c r="B329" s="7"/>
    </row>
    <row r="330" spans="1:2">
      <c r="A330" s="17"/>
      <c r="B330" s="7"/>
    </row>
    <row r="331" spans="1:2">
      <c r="A331" s="17"/>
      <c r="B331" s="7"/>
    </row>
    <row r="332" spans="1:2">
      <c r="A332" s="17"/>
      <c r="B332" s="7"/>
    </row>
    <row r="333" spans="1:2">
      <c r="A333" s="17"/>
      <c r="B333" s="7"/>
    </row>
    <row r="334" spans="1:2">
      <c r="A334" s="17"/>
      <c r="B334" s="7"/>
    </row>
    <row r="335" spans="1:2">
      <c r="A335" s="17"/>
      <c r="B335" s="7"/>
    </row>
    <row r="336" spans="1:2">
      <c r="A336" s="17"/>
      <c r="B336" s="7"/>
    </row>
    <row r="337" spans="1:2">
      <c r="A337" s="17"/>
      <c r="B337" s="7"/>
    </row>
    <row r="338" spans="1:2">
      <c r="A338" s="17"/>
      <c r="B338" s="7"/>
    </row>
    <row r="339" spans="1:2">
      <c r="A339" s="17"/>
      <c r="B339" s="7"/>
    </row>
    <row r="340" spans="1:2">
      <c r="A340" s="17"/>
      <c r="B340" s="7"/>
    </row>
    <row r="341" spans="1:2">
      <c r="A341" s="17"/>
      <c r="B341" s="7"/>
    </row>
    <row r="342" spans="1:2">
      <c r="A342" s="17"/>
      <c r="B342" s="7"/>
    </row>
    <row r="343" spans="1:2">
      <c r="A343" s="17"/>
      <c r="B343" s="7"/>
    </row>
    <row r="344" spans="1:2">
      <c r="A344" s="17"/>
      <c r="B344" s="7"/>
    </row>
    <row r="345" spans="1:2">
      <c r="A345" s="17"/>
      <c r="B345" s="7"/>
    </row>
    <row r="346" spans="1:2">
      <c r="A346" s="17"/>
      <c r="B346" s="7"/>
    </row>
    <row r="347" spans="1:2">
      <c r="A347" s="17"/>
      <c r="B347" s="7"/>
    </row>
    <row r="348" spans="1:2">
      <c r="A348" s="17"/>
      <c r="B348" s="7"/>
    </row>
    <row r="349" spans="1:2">
      <c r="A349" s="17"/>
      <c r="B349" s="7"/>
    </row>
    <row r="350" spans="1:2">
      <c r="A350" s="17"/>
      <c r="B350" s="7"/>
    </row>
    <row r="351" spans="1:2">
      <c r="A351" s="17"/>
      <c r="B351" s="7"/>
    </row>
    <row r="352" spans="1:2">
      <c r="A352" s="17"/>
      <c r="B352" s="7"/>
    </row>
    <row r="353" spans="1:2">
      <c r="A353" s="17"/>
      <c r="B353" s="7"/>
    </row>
    <row r="354" spans="1:2">
      <c r="A354" s="17"/>
      <c r="B354" s="7"/>
    </row>
    <row r="355" spans="1:2">
      <c r="A355" s="17"/>
      <c r="B355" s="7"/>
    </row>
    <row r="356" spans="1:2">
      <c r="A356" s="17"/>
      <c r="B356" s="7"/>
    </row>
    <row r="357" spans="1:2">
      <c r="A357" s="17"/>
      <c r="B357" s="7"/>
    </row>
    <row r="358" spans="1:2">
      <c r="A358" s="17"/>
      <c r="B358" s="7"/>
    </row>
    <row r="359" spans="1:2">
      <c r="A359" s="17"/>
      <c r="B359" s="7"/>
    </row>
    <row r="360" spans="1:2">
      <c r="A360" s="17"/>
      <c r="B360" s="7"/>
    </row>
    <row r="361" spans="1:2">
      <c r="A361" s="17"/>
      <c r="B361" s="7"/>
    </row>
    <row r="362" spans="1:2">
      <c r="A362" s="17"/>
      <c r="B362" s="7"/>
    </row>
    <row r="363" spans="1:2">
      <c r="A363" s="17"/>
      <c r="B363" s="7"/>
    </row>
    <row r="364" spans="1:2">
      <c r="A364" s="17"/>
      <c r="B364" s="7"/>
    </row>
    <row r="365" spans="1:2">
      <c r="A365" s="17"/>
      <c r="B365" s="7"/>
    </row>
    <row r="366" spans="1:2">
      <c r="A366" s="17"/>
      <c r="B366" s="7"/>
    </row>
    <row r="367" spans="1:2">
      <c r="A367" s="17"/>
      <c r="B367" s="7"/>
    </row>
    <row r="368" spans="1:2">
      <c r="A368" s="17"/>
      <c r="B368" s="7"/>
    </row>
    <row r="369" spans="1:2">
      <c r="A369" s="17"/>
      <c r="B369" s="7"/>
    </row>
    <row r="370" spans="1:2">
      <c r="A370" s="17"/>
      <c r="B370" s="7"/>
    </row>
    <row r="371" spans="1:2">
      <c r="A371" s="17"/>
      <c r="B371" s="7"/>
    </row>
    <row r="372" spans="1:2">
      <c r="A372" s="17"/>
      <c r="B372" s="7"/>
    </row>
    <row r="373" spans="1:2">
      <c r="A373" s="17"/>
      <c r="B373" s="7"/>
    </row>
    <row r="374" spans="1:2">
      <c r="A374" s="17"/>
      <c r="B374" s="7"/>
    </row>
    <row r="375" spans="1:2">
      <c r="A375" s="17"/>
      <c r="B375" s="7"/>
    </row>
    <row r="376" spans="1:2">
      <c r="A376" s="17"/>
      <c r="B376" s="7"/>
    </row>
    <row r="377" spans="1:2">
      <c r="A377" s="17"/>
      <c r="B377" s="7"/>
    </row>
    <row r="378" spans="1:2">
      <c r="A378" s="17"/>
      <c r="B378" s="7"/>
    </row>
    <row r="379" spans="1:2">
      <c r="A379" s="17"/>
      <c r="B379" s="7"/>
    </row>
    <row r="380" spans="1:2">
      <c r="A380" s="17"/>
      <c r="B380" s="7"/>
    </row>
    <row r="381" spans="1:2">
      <c r="A381" s="17"/>
      <c r="B381" s="7"/>
    </row>
    <row r="382" spans="1:2">
      <c r="A382" s="17"/>
      <c r="B382" s="7"/>
    </row>
    <row r="383" spans="1:2">
      <c r="A383" s="17"/>
      <c r="B383" s="7"/>
    </row>
    <row r="384" spans="1:2">
      <c r="A384" s="17"/>
      <c r="B384" s="7"/>
    </row>
    <row r="385" spans="1:2">
      <c r="A385" s="17"/>
      <c r="B385" s="7"/>
    </row>
    <row r="386" spans="1:2">
      <c r="A386" s="17"/>
      <c r="B386" s="7"/>
    </row>
    <row r="387" spans="1:2">
      <c r="A387" s="17"/>
      <c r="B387" s="7"/>
    </row>
    <row r="388" spans="1:2">
      <c r="A388" s="17"/>
      <c r="B388" s="7"/>
    </row>
    <row r="389" spans="1:2">
      <c r="A389" s="17"/>
      <c r="B389" s="7"/>
    </row>
    <row r="390" spans="1:2">
      <c r="A390" s="17"/>
      <c r="B390" s="7"/>
    </row>
    <row r="391" spans="1:2">
      <c r="A391" s="17"/>
      <c r="B391" s="7"/>
    </row>
    <row r="392" spans="1:2">
      <c r="A392" s="17"/>
      <c r="B392" s="7"/>
    </row>
    <row r="393" spans="1:2">
      <c r="A393" s="17"/>
      <c r="B393" s="7"/>
    </row>
    <row r="394" spans="1:2">
      <c r="A394" s="17"/>
      <c r="B394" s="7"/>
    </row>
  </sheetData>
  <mergeCells count="1">
    <mergeCell ref="D13:D14"/>
  </mergeCells>
  <dataValidations count="1">
    <dataValidation type="list" allowBlank="1" showInputMessage="1" showErrorMessage="1" sqref="C65110 IY65110 SU65110 ACQ65110 AMM65110 AWI65110 BGE65110 BQA65110 BZW65110 CJS65110 CTO65110 DDK65110 DNG65110 DXC65110 EGY65110 EQU65110 FAQ65110 FKM65110 FUI65110 GEE65110 GOA65110 GXW65110 HHS65110 HRO65110 IBK65110 ILG65110 IVC65110 JEY65110 JOU65110 JYQ65110 KIM65110 KSI65110 LCE65110 LMA65110 LVW65110 MFS65110 MPO65110 MZK65110 NJG65110 NTC65110 OCY65110 OMU65110 OWQ65110 PGM65110 PQI65110 QAE65110 QKA65110 QTW65110 RDS65110 RNO65110 RXK65110 SHG65110 SRC65110 TAY65110 TKU65110 TUQ65110 UEM65110 UOI65110 UYE65110 VIA65110 VRW65110 WBS65110 WLO65110 WVK65110 C130646 IY130646 SU130646 ACQ130646 AMM130646 AWI130646 BGE130646 BQA130646 BZW130646 CJS130646 CTO130646 DDK130646 DNG130646 DXC130646 EGY130646 EQU130646 FAQ130646 FKM130646 FUI130646 GEE130646 GOA130646 GXW130646 HHS130646 HRO130646 IBK130646 ILG130646 IVC130646 JEY130646 JOU130646 JYQ130646 KIM130646 KSI130646 LCE130646 LMA130646 LVW130646 MFS130646 MPO130646 MZK130646 NJG130646 NTC130646 OCY130646 OMU130646 OWQ130646 PGM130646 PQI130646 QAE130646 QKA130646 QTW130646 RDS130646 RNO130646 RXK130646 SHG130646 SRC130646 TAY130646 TKU130646 TUQ130646 UEM130646 UOI130646 UYE130646 VIA130646 VRW130646 WBS130646 WLO130646 WVK130646 C196182 IY196182 SU196182 ACQ196182 AMM196182 AWI196182 BGE196182 BQA196182 BZW196182 CJS196182 CTO196182 DDK196182 DNG196182 DXC196182 EGY196182 EQU196182 FAQ196182 FKM196182 FUI196182 GEE196182 GOA196182 GXW196182 HHS196182 HRO196182 IBK196182 ILG196182 IVC196182 JEY196182 JOU196182 JYQ196182 KIM196182 KSI196182 LCE196182 LMA196182 LVW196182 MFS196182 MPO196182 MZK196182 NJG196182 NTC196182 OCY196182 OMU196182 OWQ196182 PGM196182 PQI196182 QAE196182 QKA196182 QTW196182 RDS196182 RNO196182 RXK196182 SHG196182 SRC196182 TAY196182 TKU196182 TUQ196182 UEM196182 UOI196182 UYE196182 VIA196182 VRW196182 WBS196182 WLO196182 WVK196182 C261718 IY261718 SU261718 ACQ261718 AMM261718 AWI261718 BGE261718 BQA261718 BZW261718 CJS261718 CTO261718 DDK261718 DNG261718 DXC261718 EGY261718 EQU261718 FAQ261718 FKM261718 FUI261718 GEE261718 GOA261718 GXW261718 HHS261718 HRO261718 IBK261718 ILG261718 IVC261718 JEY261718 JOU261718 JYQ261718 KIM261718 KSI261718 LCE261718 LMA261718 LVW261718 MFS261718 MPO261718 MZK261718 NJG261718 NTC261718 OCY261718 OMU261718 OWQ261718 PGM261718 PQI261718 QAE261718 QKA261718 QTW261718 RDS261718 RNO261718 RXK261718 SHG261718 SRC261718 TAY261718 TKU261718 TUQ261718 UEM261718 UOI261718 UYE261718 VIA261718 VRW261718 WBS261718 WLO261718 WVK261718 C327254 IY327254 SU327254 ACQ327254 AMM327254 AWI327254 BGE327254 BQA327254 BZW327254 CJS327254 CTO327254 DDK327254 DNG327254 DXC327254 EGY327254 EQU327254 FAQ327254 FKM327254 FUI327254 GEE327254 GOA327254 GXW327254 HHS327254 HRO327254 IBK327254 ILG327254 IVC327254 JEY327254 JOU327254 JYQ327254 KIM327254 KSI327254 LCE327254 LMA327254 LVW327254 MFS327254 MPO327254 MZK327254 NJG327254 NTC327254 OCY327254 OMU327254 OWQ327254 PGM327254 PQI327254 QAE327254 QKA327254 QTW327254 RDS327254 RNO327254 RXK327254 SHG327254 SRC327254 TAY327254 TKU327254 TUQ327254 UEM327254 UOI327254 UYE327254 VIA327254 VRW327254 WBS327254 WLO327254 WVK327254 C392790 IY392790 SU392790 ACQ392790 AMM392790 AWI392790 BGE392790 BQA392790 BZW392790 CJS392790 CTO392790 DDK392790 DNG392790 DXC392790 EGY392790 EQU392790 FAQ392790 FKM392790 FUI392790 GEE392790 GOA392790 GXW392790 HHS392790 HRO392790 IBK392790 ILG392790 IVC392790 JEY392790 JOU392790 JYQ392790 KIM392790 KSI392790 LCE392790 LMA392790 LVW392790 MFS392790 MPO392790 MZK392790 NJG392790 NTC392790 OCY392790 OMU392790 OWQ392790 PGM392790 PQI392790 QAE392790 QKA392790 QTW392790 RDS392790 RNO392790 RXK392790 SHG392790 SRC392790 TAY392790 TKU392790 TUQ392790 UEM392790 UOI392790 UYE392790 VIA392790 VRW392790 WBS392790 WLO392790 WVK392790 C458326 IY458326 SU458326 ACQ458326 AMM458326 AWI458326 BGE458326 BQA458326 BZW458326 CJS458326 CTO458326 DDK458326 DNG458326 DXC458326 EGY458326 EQU458326 FAQ458326 FKM458326 FUI458326 GEE458326 GOA458326 GXW458326 HHS458326 HRO458326 IBK458326 ILG458326 IVC458326 JEY458326 JOU458326 JYQ458326 KIM458326 KSI458326 LCE458326 LMA458326 LVW458326 MFS458326 MPO458326 MZK458326 NJG458326 NTC458326 OCY458326 OMU458326 OWQ458326 PGM458326 PQI458326 QAE458326 QKA458326 QTW458326 RDS458326 RNO458326 RXK458326 SHG458326 SRC458326 TAY458326 TKU458326 TUQ458326 UEM458326 UOI458326 UYE458326 VIA458326 VRW458326 WBS458326 WLO458326 WVK458326 C523862 IY523862 SU523862 ACQ523862 AMM523862 AWI523862 BGE523862 BQA523862 BZW523862 CJS523862 CTO523862 DDK523862 DNG523862 DXC523862 EGY523862 EQU523862 FAQ523862 FKM523862 FUI523862 GEE523862 GOA523862 GXW523862 HHS523862 HRO523862 IBK523862 ILG523862 IVC523862 JEY523862 JOU523862 JYQ523862 KIM523862 KSI523862 LCE523862 LMA523862 LVW523862 MFS523862 MPO523862 MZK523862 NJG523862 NTC523862 OCY523862 OMU523862 OWQ523862 PGM523862 PQI523862 QAE523862 QKA523862 QTW523862 RDS523862 RNO523862 RXK523862 SHG523862 SRC523862 TAY523862 TKU523862 TUQ523862 UEM523862 UOI523862 UYE523862 VIA523862 VRW523862 WBS523862 WLO523862 WVK523862 C589398 IY589398 SU589398 ACQ589398 AMM589398 AWI589398 BGE589398 BQA589398 BZW589398 CJS589398 CTO589398 DDK589398 DNG589398 DXC589398 EGY589398 EQU589398 FAQ589398 FKM589398 FUI589398 GEE589398 GOA589398 GXW589398 HHS589398 HRO589398 IBK589398 ILG589398 IVC589398 JEY589398 JOU589398 JYQ589398 KIM589398 KSI589398 LCE589398 LMA589398 LVW589398 MFS589398 MPO589398 MZK589398 NJG589398 NTC589398 OCY589398 OMU589398 OWQ589398 PGM589398 PQI589398 QAE589398 QKA589398 QTW589398 RDS589398 RNO589398 RXK589398 SHG589398 SRC589398 TAY589398 TKU589398 TUQ589398 UEM589398 UOI589398 UYE589398 VIA589398 VRW589398 WBS589398 WLO589398 WVK589398 C654934 IY654934 SU654934 ACQ654934 AMM654934 AWI654934 BGE654934 BQA654934 BZW654934 CJS654934 CTO654934 DDK654934 DNG654934 DXC654934 EGY654934 EQU654934 FAQ654934 FKM654934 FUI654934 GEE654934 GOA654934 GXW654934 HHS654934 HRO654934 IBK654934 ILG654934 IVC654934 JEY654934 JOU654934 JYQ654934 KIM654934 KSI654934 LCE654934 LMA654934 LVW654934 MFS654934 MPO654934 MZK654934 NJG654934 NTC654934 OCY654934 OMU654934 OWQ654934 PGM654934 PQI654934 QAE654934 QKA654934 QTW654934 RDS654934 RNO654934 RXK654934 SHG654934 SRC654934 TAY654934 TKU654934 TUQ654934 UEM654934 UOI654934 UYE654934 VIA654934 VRW654934 WBS654934 WLO654934 WVK654934 C720470 IY720470 SU720470 ACQ720470 AMM720470 AWI720470 BGE720470 BQA720470 BZW720470 CJS720470 CTO720470 DDK720470 DNG720470 DXC720470 EGY720470 EQU720470 FAQ720470 FKM720470 FUI720470 GEE720470 GOA720470 GXW720470 HHS720470 HRO720470 IBK720470 ILG720470 IVC720470 JEY720470 JOU720470 JYQ720470 KIM720470 KSI720470 LCE720470 LMA720470 LVW720470 MFS720470 MPO720470 MZK720470 NJG720470 NTC720470 OCY720470 OMU720470 OWQ720470 PGM720470 PQI720470 QAE720470 QKA720470 QTW720470 RDS720470 RNO720470 RXK720470 SHG720470 SRC720470 TAY720470 TKU720470 TUQ720470 UEM720470 UOI720470 UYE720470 VIA720470 VRW720470 WBS720470 WLO720470 WVK720470 C786006 IY786006 SU786006 ACQ786006 AMM786006 AWI786006 BGE786006 BQA786006 BZW786006 CJS786006 CTO786006 DDK786006 DNG786006 DXC786006 EGY786006 EQU786006 FAQ786006 FKM786006 FUI786006 GEE786006 GOA786006 GXW786006 HHS786006 HRO786006 IBK786006 ILG786006 IVC786006 JEY786006 JOU786006 JYQ786006 KIM786006 KSI786006 LCE786006 LMA786006 LVW786006 MFS786006 MPO786006 MZK786006 NJG786006 NTC786006 OCY786006 OMU786006 OWQ786006 PGM786006 PQI786006 QAE786006 QKA786006 QTW786006 RDS786006 RNO786006 RXK786006 SHG786006 SRC786006 TAY786006 TKU786006 TUQ786006 UEM786006 UOI786006 UYE786006 VIA786006 VRW786006 WBS786006 WLO786006 WVK786006 C851542 IY851542 SU851542 ACQ851542 AMM851542 AWI851542 BGE851542 BQA851542 BZW851542 CJS851542 CTO851542 DDK851542 DNG851542 DXC851542 EGY851542 EQU851542 FAQ851542 FKM851542 FUI851542 GEE851542 GOA851542 GXW851542 HHS851542 HRO851542 IBK851542 ILG851542 IVC851542 JEY851542 JOU851542 JYQ851542 KIM851542 KSI851542 LCE851542 LMA851542 LVW851542 MFS851542 MPO851542 MZK851542 NJG851542 NTC851542 OCY851542 OMU851542 OWQ851542 PGM851542 PQI851542 QAE851542 QKA851542 QTW851542 RDS851542 RNO851542 RXK851542 SHG851542 SRC851542 TAY851542 TKU851542 TUQ851542 UEM851542 UOI851542 UYE851542 VIA851542 VRW851542 WBS851542 WLO851542 WVK851542 C917078 IY917078 SU917078 ACQ917078 AMM917078 AWI917078 BGE917078 BQA917078 BZW917078 CJS917078 CTO917078 DDK917078 DNG917078 DXC917078 EGY917078 EQU917078 FAQ917078 FKM917078 FUI917078 GEE917078 GOA917078 GXW917078 HHS917078 HRO917078 IBK917078 ILG917078 IVC917078 JEY917078 JOU917078 JYQ917078 KIM917078 KSI917078 LCE917078 LMA917078 LVW917078 MFS917078 MPO917078 MZK917078 NJG917078 NTC917078 OCY917078 OMU917078 OWQ917078 PGM917078 PQI917078 QAE917078 QKA917078 QTW917078 RDS917078 RNO917078 RXK917078 SHG917078 SRC917078 TAY917078 TKU917078 TUQ917078 UEM917078 UOI917078 UYE917078 VIA917078 VRW917078 WBS917078 WLO917078 WVK917078 C982614 IY982614 SU982614 ACQ982614 AMM982614 AWI982614 BGE982614 BQA982614 BZW982614 CJS982614 CTO982614 DDK982614 DNG982614 DXC982614 EGY982614 EQU982614 FAQ982614 FKM982614 FUI982614 GEE982614 GOA982614 GXW982614 HHS982614 HRO982614 IBK982614 ILG982614 IVC982614 JEY982614 JOU982614 JYQ982614 KIM982614 KSI982614 LCE982614 LMA982614 LVW982614 MFS982614 MPO982614 MZK982614 NJG982614 NTC982614 OCY982614 OMU982614 OWQ982614 PGM982614 PQI982614 QAE982614 QKA982614 QTW982614 RDS982614 RNO982614 RXK982614 SHG982614 SRC982614 TAY982614 TKU982614 TUQ982614 UEM982614 UOI982614 UYE982614 VIA982614 VRW982614 WBS982614 WLO982614 WVK982614">
      <formula1>$K$2:$K$7</formula1>
    </dataValidation>
  </dataValidation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4"/>
  <sheetViews>
    <sheetView tabSelected="1" zoomScaleNormal="100" workbookViewId="0">
      <selection activeCell="J26" sqref="J26"/>
    </sheetView>
  </sheetViews>
  <sheetFormatPr defaultRowHeight="12.75"/>
  <cols>
    <col min="1" max="1" width="8.85546875" style="1" customWidth="1"/>
    <col min="2" max="2" width="34.5703125" style="5" customWidth="1"/>
    <col min="3" max="3" width="11.7109375" style="5" customWidth="1"/>
    <col min="4" max="4" width="74.140625" style="7" customWidth="1"/>
    <col min="5" max="10" width="9.140625" style="5"/>
    <col min="11" max="11" width="9.140625" style="5" hidden="1" customWidth="1"/>
    <col min="12" max="256" width="9.140625" style="5"/>
    <col min="257" max="257" width="9.140625" style="5" customWidth="1"/>
    <col min="258" max="258" width="32.85546875" style="5" customWidth="1"/>
    <col min="259" max="259" width="20.140625" style="5" customWidth="1"/>
    <col min="260" max="260" width="52.85546875" style="5" customWidth="1"/>
    <col min="261" max="266" width="9.140625" style="5"/>
    <col min="267" max="267" width="0" style="5" hidden="1" customWidth="1"/>
    <col min="268" max="512" width="9.140625" style="5"/>
    <col min="513" max="513" width="9.140625" style="5" customWidth="1"/>
    <col min="514" max="514" width="32.85546875" style="5" customWidth="1"/>
    <col min="515" max="515" width="20.140625" style="5" customWidth="1"/>
    <col min="516" max="516" width="52.85546875" style="5" customWidth="1"/>
    <col min="517" max="522" width="9.140625" style="5"/>
    <col min="523" max="523" width="0" style="5" hidden="1" customWidth="1"/>
    <col min="524" max="768" width="9.140625" style="5"/>
    <col min="769" max="769" width="9.140625" style="5" customWidth="1"/>
    <col min="770" max="770" width="32.85546875" style="5" customWidth="1"/>
    <col min="771" max="771" width="20.140625" style="5" customWidth="1"/>
    <col min="772" max="772" width="52.85546875" style="5" customWidth="1"/>
    <col min="773" max="778" width="9.140625" style="5"/>
    <col min="779" max="779" width="0" style="5" hidden="1" customWidth="1"/>
    <col min="780" max="1024" width="9.140625" style="5"/>
    <col min="1025" max="1025" width="9.140625" style="5" customWidth="1"/>
    <col min="1026" max="1026" width="32.85546875" style="5" customWidth="1"/>
    <col min="1027" max="1027" width="20.140625" style="5" customWidth="1"/>
    <col min="1028" max="1028" width="52.85546875" style="5" customWidth="1"/>
    <col min="1029" max="1034" width="9.140625" style="5"/>
    <col min="1035" max="1035" width="0" style="5" hidden="1" customWidth="1"/>
    <col min="1036" max="1280" width="9.140625" style="5"/>
    <col min="1281" max="1281" width="9.140625" style="5" customWidth="1"/>
    <col min="1282" max="1282" width="32.85546875" style="5" customWidth="1"/>
    <col min="1283" max="1283" width="20.140625" style="5" customWidth="1"/>
    <col min="1284" max="1284" width="52.85546875" style="5" customWidth="1"/>
    <col min="1285" max="1290" width="9.140625" style="5"/>
    <col min="1291" max="1291" width="0" style="5" hidden="1" customWidth="1"/>
    <col min="1292" max="1536" width="9.140625" style="5"/>
    <col min="1537" max="1537" width="9.140625" style="5" customWidth="1"/>
    <col min="1538" max="1538" width="32.85546875" style="5" customWidth="1"/>
    <col min="1539" max="1539" width="20.140625" style="5" customWidth="1"/>
    <col min="1540" max="1540" width="52.85546875" style="5" customWidth="1"/>
    <col min="1541" max="1546" width="9.140625" style="5"/>
    <col min="1547" max="1547" width="0" style="5" hidden="1" customWidth="1"/>
    <col min="1548" max="1792" width="9.140625" style="5"/>
    <col min="1793" max="1793" width="9.140625" style="5" customWidth="1"/>
    <col min="1794" max="1794" width="32.85546875" style="5" customWidth="1"/>
    <col min="1795" max="1795" width="20.140625" style="5" customWidth="1"/>
    <col min="1796" max="1796" width="52.85546875" style="5" customWidth="1"/>
    <col min="1797" max="1802" width="9.140625" style="5"/>
    <col min="1803" max="1803" width="0" style="5" hidden="1" customWidth="1"/>
    <col min="1804" max="2048" width="9.140625" style="5"/>
    <col min="2049" max="2049" width="9.140625" style="5" customWidth="1"/>
    <col min="2050" max="2050" width="32.85546875" style="5" customWidth="1"/>
    <col min="2051" max="2051" width="20.140625" style="5" customWidth="1"/>
    <col min="2052" max="2052" width="52.85546875" style="5" customWidth="1"/>
    <col min="2053" max="2058" width="9.140625" style="5"/>
    <col min="2059" max="2059" width="0" style="5" hidden="1" customWidth="1"/>
    <col min="2060" max="2304" width="9.140625" style="5"/>
    <col min="2305" max="2305" width="9.140625" style="5" customWidth="1"/>
    <col min="2306" max="2306" width="32.85546875" style="5" customWidth="1"/>
    <col min="2307" max="2307" width="20.140625" style="5" customWidth="1"/>
    <col min="2308" max="2308" width="52.85546875" style="5" customWidth="1"/>
    <col min="2309" max="2314" width="9.140625" style="5"/>
    <col min="2315" max="2315" width="0" style="5" hidden="1" customWidth="1"/>
    <col min="2316" max="2560" width="9.140625" style="5"/>
    <col min="2561" max="2561" width="9.140625" style="5" customWidth="1"/>
    <col min="2562" max="2562" width="32.85546875" style="5" customWidth="1"/>
    <col min="2563" max="2563" width="20.140625" style="5" customWidth="1"/>
    <col min="2564" max="2564" width="52.85546875" style="5" customWidth="1"/>
    <col min="2565" max="2570" width="9.140625" style="5"/>
    <col min="2571" max="2571" width="0" style="5" hidden="1" customWidth="1"/>
    <col min="2572" max="2816" width="9.140625" style="5"/>
    <col min="2817" max="2817" width="9.140625" style="5" customWidth="1"/>
    <col min="2818" max="2818" width="32.85546875" style="5" customWidth="1"/>
    <col min="2819" max="2819" width="20.140625" style="5" customWidth="1"/>
    <col min="2820" max="2820" width="52.85546875" style="5" customWidth="1"/>
    <col min="2821" max="2826" width="9.140625" style="5"/>
    <col min="2827" max="2827" width="0" style="5" hidden="1" customWidth="1"/>
    <col min="2828" max="3072" width="9.140625" style="5"/>
    <col min="3073" max="3073" width="9.140625" style="5" customWidth="1"/>
    <col min="3074" max="3074" width="32.85546875" style="5" customWidth="1"/>
    <col min="3075" max="3075" width="20.140625" style="5" customWidth="1"/>
    <col min="3076" max="3076" width="52.85546875" style="5" customWidth="1"/>
    <col min="3077" max="3082" width="9.140625" style="5"/>
    <col min="3083" max="3083" width="0" style="5" hidden="1" customWidth="1"/>
    <col min="3084" max="3328" width="9.140625" style="5"/>
    <col min="3329" max="3329" width="9.140625" style="5" customWidth="1"/>
    <col min="3330" max="3330" width="32.85546875" style="5" customWidth="1"/>
    <col min="3331" max="3331" width="20.140625" style="5" customWidth="1"/>
    <col min="3332" max="3332" width="52.85546875" style="5" customWidth="1"/>
    <col min="3333" max="3338" width="9.140625" style="5"/>
    <col min="3339" max="3339" width="0" style="5" hidden="1" customWidth="1"/>
    <col min="3340" max="3584" width="9.140625" style="5"/>
    <col min="3585" max="3585" width="9.140625" style="5" customWidth="1"/>
    <col min="3586" max="3586" width="32.85546875" style="5" customWidth="1"/>
    <col min="3587" max="3587" width="20.140625" style="5" customWidth="1"/>
    <col min="3588" max="3588" width="52.85546875" style="5" customWidth="1"/>
    <col min="3589" max="3594" width="9.140625" style="5"/>
    <col min="3595" max="3595" width="0" style="5" hidden="1" customWidth="1"/>
    <col min="3596" max="3840" width="9.140625" style="5"/>
    <col min="3841" max="3841" width="9.140625" style="5" customWidth="1"/>
    <col min="3842" max="3842" width="32.85546875" style="5" customWidth="1"/>
    <col min="3843" max="3843" width="20.140625" style="5" customWidth="1"/>
    <col min="3844" max="3844" width="52.85546875" style="5" customWidth="1"/>
    <col min="3845" max="3850" width="9.140625" style="5"/>
    <col min="3851" max="3851" width="0" style="5" hidden="1" customWidth="1"/>
    <col min="3852" max="4096" width="9.140625" style="5"/>
    <col min="4097" max="4097" width="9.140625" style="5" customWidth="1"/>
    <col min="4098" max="4098" width="32.85546875" style="5" customWidth="1"/>
    <col min="4099" max="4099" width="20.140625" style="5" customWidth="1"/>
    <col min="4100" max="4100" width="52.85546875" style="5" customWidth="1"/>
    <col min="4101" max="4106" width="9.140625" style="5"/>
    <col min="4107" max="4107" width="0" style="5" hidden="1" customWidth="1"/>
    <col min="4108" max="4352" width="9.140625" style="5"/>
    <col min="4353" max="4353" width="9.140625" style="5" customWidth="1"/>
    <col min="4354" max="4354" width="32.85546875" style="5" customWidth="1"/>
    <col min="4355" max="4355" width="20.140625" style="5" customWidth="1"/>
    <col min="4356" max="4356" width="52.85546875" style="5" customWidth="1"/>
    <col min="4357" max="4362" width="9.140625" style="5"/>
    <col min="4363" max="4363" width="0" style="5" hidden="1" customWidth="1"/>
    <col min="4364" max="4608" width="9.140625" style="5"/>
    <col min="4609" max="4609" width="9.140625" style="5" customWidth="1"/>
    <col min="4610" max="4610" width="32.85546875" style="5" customWidth="1"/>
    <col min="4611" max="4611" width="20.140625" style="5" customWidth="1"/>
    <col min="4612" max="4612" width="52.85546875" style="5" customWidth="1"/>
    <col min="4613" max="4618" width="9.140625" style="5"/>
    <col min="4619" max="4619" width="0" style="5" hidden="1" customWidth="1"/>
    <col min="4620" max="4864" width="9.140625" style="5"/>
    <col min="4865" max="4865" width="9.140625" style="5" customWidth="1"/>
    <col min="4866" max="4866" width="32.85546875" style="5" customWidth="1"/>
    <col min="4867" max="4867" width="20.140625" style="5" customWidth="1"/>
    <col min="4868" max="4868" width="52.85546875" style="5" customWidth="1"/>
    <col min="4869" max="4874" width="9.140625" style="5"/>
    <col min="4875" max="4875" width="0" style="5" hidden="1" customWidth="1"/>
    <col min="4876" max="5120" width="9.140625" style="5"/>
    <col min="5121" max="5121" width="9.140625" style="5" customWidth="1"/>
    <col min="5122" max="5122" width="32.85546875" style="5" customWidth="1"/>
    <col min="5123" max="5123" width="20.140625" style="5" customWidth="1"/>
    <col min="5124" max="5124" width="52.85546875" style="5" customWidth="1"/>
    <col min="5125" max="5130" width="9.140625" style="5"/>
    <col min="5131" max="5131" width="0" style="5" hidden="1" customWidth="1"/>
    <col min="5132" max="5376" width="9.140625" style="5"/>
    <col min="5377" max="5377" width="9.140625" style="5" customWidth="1"/>
    <col min="5378" max="5378" width="32.85546875" style="5" customWidth="1"/>
    <col min="5379" max="5379" width="20.140625" style="5" customWidth="1"/>
    <col min="5380" max="5380" width="52.85546875" style="5" customWidth="1"/>
    <col min="5381" max="5386" width="9.140625" style="5"/>
    <col min="5387" max="5387" width="0" style="5" hidden="1" customWidth="1"/>
    <col min="5388" max="5632" width="9.140625" style="5"/>
    <col min="5633" max="5633" width="9.140625" style="5" customWidth="1"/>
    <col min="5634" max="5634" width="32.85546875" style="5" customWidth="1"/>
    <col min="5635" max="5635" width="20.140625" style="5" customWidth="1"/>
    <col min="5636" max="5636" width="52.85546875" style="5" customWidth="1"/>
    <col min="5637" max="5642" width="9.140625" style="5"/>
    <col min="5643" max="5643" width="0" style="5" hidden="1" customWidth="1"/>
    <col min="5644" max="5888" width="9.140625" style="5"/>
    <col min="5889" max="5889" width="9.140625" style="5" customWidth="1"/>
    <col min="5890" max="5890" width="32.85546875" style="5" customWidth="1"/>
    <col min="5891" max="5891" width="20.140625" style="5" customWidth="1"/>
    <col min="5892" max="5892" width="52.85546875" style="5" customWidth="1"/>
    <col min="5893" max="5898" width="9.140625" style="5"/>
    <col min="5899" max="5899" width="0" style="5" hidden="1" customWidth="1"/>
    <col min="5900" max="6144" width="9.140625" style="5"/>
    <col min="6145" max="6145" width="9.140625" style="5" customWidth="1"/>
    <col min="6146" max="6146" width="32.85546875" style="5" customWidth="1"/>
    <col min="6147" max="6147" width="20.140625" style="5" customWidth="1"/>
    <col min="6148" max="6148" width="52.85546875" style="5" customWidth="1"/>
    <col min="6149" max="6154" width="9.140625" style="5"/>
    <col min="6155" max="6155" width="0" style="5" hidden="1" customWidth="1"/>
    <col min="6156" max="6400" width="9.140625" style="5"/>
    <col min="6401" max="6401" width="9.140625" style="5" customWidth="1"/>
    <col min="6402" max="6402" width="32.85546875" style="5" customWidth="1"/>
    <col min="6403" max="6403" width="20.140625" style="5" customWidth="1"/>
    <col min="6404" max="6404" width="52.85546875" style="5" customWidth="1"/>
    <col min="6405" max="6410" width="9.140625" style="5"/>
    <col min="6411" max="6411" width="0" style="5" hidden="1" customWidth="1"/>
    <col min="6412" max="6656" width="9.140625" style="5"/>
    <col min="6657" max="6657" width="9.140625" style="5" customWidth="1"/>
    <col min="6658" max="6658" width="32.85546875" style="5" customWidth="1"/>
    <col min="6659" max="6659" width="20.140625" style="5" customWidth="1"/>
    <col min="6660" max="6660" width="52.85546875" style="5" customWidth="1"/>
    <col min="6661" max="6666" width="9.140625" style="5"/>
    <col min="6667" max="6667" width="0" style="5" hidden="1" customWidth="1"/>
    <col min="6668" max="6912" width="9.140625" style="5"/>
    <col min="6913" max="6913" width="9.140625" style="5" customWidth="1"/>
    <col min="6914" max="6914" width="32.85546875" style="5" customWidth="1"/>
    <col min="6915" max="6915" width="20.140625" style="5" customWidth="1"/>
    <col min="6916" max="6916" width="52.85546875" style="5" customWidth="1"/>
    <col min="6917" max="6922" width="9.140625" style="5"/>
    <col min="6923" max="6923" width="0" style="5" hidden="1" customWidth="1"/>
    <col min="6924" max="7168" width="9.140625" style="5"/>
    <col min="7169" max="7169" width="9.140625" style="5" customWidth="1"/>
    <col min="7170" max="7170" width="32.85546875" style="5" customWidth="1"/>
    <col min="7171" max="7171" width="20.140625" style="5" customWidth="1"/>
    <col min="7172" max="7172" width="52.85546875" style="5" customWidth="1"/>
    <col min="7173" max="7178" width="9.140625" style="5"/>
    <col min="7179" max="7179" width="0" style="5" hidden="1" customWidth="1"/>
    <col min="7180" max="7424" width="9.140625" style="5"/>
    <col min="7425" max="7425" width="9.140625" style="5" customWidth="1"/>
    <col min="7426" max="7426" width="32.85546875" style="5" customWidth="1"/>
    <col min="7427" max="7427" width="20.140625" style="5" customWidth="1"/>
    <col min="7428" max="7428" width="52.85546875" style="5" customWidth="1"/>
    <col min="7429" max="7434" width="9.140625" style="5"/>
    <col min="7435" max="7435" width="0" style="5" hidden="1" customWidth="1"/>
    <col min="7436" max="7680" width="9.140625" style="5"/>
    <col min="7681" max="7681" width="9.140625" style="5" customWidth="1"/>
    <col min="7682" max="7682" width="32.85546875" style="5" customWidth="1"/>
    <col min="7683" max="7683" width="20.140625" style="5" customWidth="1"/>
    <col min="7684" max="7684" width="52.85546875" style="5" customWidth="1"/>
    <col min="7685" max="7690" width="9.140625" style="5"/>
    <col min="7691" max="7691" width="0" style="5" hidden="1" customWidth="1"/>
    <col min="7692" max="7936" width="9.140625" style="5"/>
    <col min="7937" max="7937" width="9.140625" style="5" customWidth="1"/>
    <col min="7938" max="7938" width="32.85546875" style="5" customWidth="1"/>
    <col min="7939" max="7939" width="20.140625" style="5" customWidth="1"/>
    <col min="7940" max="7940" width="52.85546875" style="5" customWidth="1"/>
    <col min="7941" max="7946" width="9.140625" style="5"/>
    <col min="7947" max="7947" width="0" style="5" hidden="1" customWidth="1"/>
    <col min="7948" max="8192" width="9.140625" style="5"/>
    <col min="8193" max="8193" width="9.140625" style="5" customWidth="1"/>
    <col min="8194" max="8194" width="32.85546875" style="5" customWidth="1"/>
    <col min="8195" max="8195" width="20.140625" style="5" customWidth="1"/>
    <col min="8196" max="8196" width="52.85546875" style="5" customWidth="1"/>
    <col min="8197" max="8202" width="9.140625" style="5"/>
    <col min="8203" max="8203" width="0" style="5" hidden="1" customWidth="1"/>
    <col min="8204" max="8448" width="9.140625" style="5"/>
    <col min="8449" max="8449" width="9.140625" style="5" customWidth="1"/>
    <col min="8450" max="8450" width="32.85546875" style="5" customWidth="1"/>
    <col min="8451" max="8451" width="20.140625" style="5" customWidth="1"/>
    <col min="8452" max="8452" width="52.85546875" style="5" customWidth="1"/>
    <col min="8453" max="8458" width="9.140625" style="5"/>
    <col min="8459" max="8459" width="0" style="5" hidden="1" customWidth="1"/>
    <col min="8460" max="8704" width="9.140625" style="5"/>
    <col min="8705" max="8705" width="9.140625" style="5" customWidth="1"/>
    <col min="8706" max="8706" width="32.85546875" style="5" customWidth="1"/>
    <col min="8707" max="8707" width="20.140625" style="5" customWidth="1"/>
    <col min="8708" max="8708" width="52.85546875" style="5" customWidth="1"/>
    <col min="8709" max="8714" width="9.140625" style="5"/>
    <col min="8715" max="8715" width="0" style="5" hidden="1" customWidth="1"/>
    <col min="8716" max="8960" width="9.140625" style="5"/>
    <col min="8961" max="8961" width="9.140625" style="5" customWidth="1"/>
    <col min="8962" max="8962" width="32.85546875" style="5" customWidth="1"/>
    <col min="8963" max="8963" width="20.140625" style="5" customWidth="1"/>
    <col min="8964" max="8964" width="52.85546875" style="5" customWidth="1"/>
    <col min="8965" max="8970" width="9.140625" style="5"/>
    <col min="8971" max="8971" width="0" style="5" hidden="1" customWidth="1"/>
    <col min="8972" max="9216" width="9.140625" style="5"/>
    <col min="9217" max="9217" width="9.140625" style="5" customWidth="1"/>
    <col min="9218" max="9218" width="32.85546875" style="5" customWidth="1"/>
    <col min="9219" max="9219" width="20.140625" style="5" customWidth="1"/>
    <col min="9220" max="9220" width="52.85546875" style="5" customWidth="1"/>
    <col min="9221" max="9226" width="9.140625" style="5"/>
    <col min="9227" max="9227" width="0" style="5" hidden="1" customWidth="1"/>
    <col min="9228" max="9472" width="9.140625" style="5"/>
    <col min="9473" max="9473" width="9.140625" style="5" customWidth="1"/>
    <col min="9474" max="9474" width="32.85546875" style="5" customWidth="1"/>
    <col min="9475" max="9475" width="20.140625" style="5" customWidth="1"/>
    <col min="9476" max="9476" width="52.85546875" style="5" customWidth="1"/>
    <col min="9477" max="9482" width="9.140625" style="5"/>
    <col min="9483" max="9483" width="0" style="5" hidden="1" customWidth="1"/>
    <col min="9484" max="9728" width="9.140625" style="5"/>
    <col min="9729" max="9729" width="9.140625" style="5" customWidth="1"/>
    <col min="9730" max="9730" width="32.85546875" style="5" customWidth="1"/>
    <col min="9731" max="9731" width="20.140625" style="5" customWidth="1"/>
    <col min="9732" max="9732" width="52.85546875" style="5" customWidth="1"/>
    <col min="9733" max="9738" width="9.140625" style="5"/>
    <col min="9739" max="9739" width="0" style="5" hidden="1" customWidth="1"/>
    <col min="9740" max="9984" width="9.140625" style="5"/>
    <col min="9985" max="9985" width="9.140625" style="5" customWidth="1"/>
    <col min="9986" max="9986" width="32.85546875" style="5" customWidth="1"/>
    <col min="9987" max="9987" width="20.140625" style="5" customWidth="1"/>
    <col min="9988" max="9988" width="52.85546875" style="5" customWidth="1"/>
    <col min="9989" max="9994" width="9.140625" style="5"/>
    <col min="9995" max="9995" width="0" style="5" hidden="1" customWidth="1"/>
    <col min="9996" max="10240" width="9.140625" style="5"/>
    <col min="10241" max="10241" width="9.140625" style="5" customWidth="1"/>
    <col min="10242" max="10242" width="32.85546875" style="5" customWidth="1"/>
    <col min="10243" max="10243" width="20.140625" style="5" customWidth="1"/>
    <col min="10244" max="10244" width="52.85546875" style="5" customWidth="1"/>
    <col min="10245" max="10250" width="9.140625" style="5"/>
    <col min="10251" max="10251" width="0" style="5" hidden="1" customWidth="1"/>
    <col min="10252" max="10496" width="9.140625" style="5"/>
    <col min="10497" max="10497" width="9.140625" style="5" customWidth="1"/>
    <col min="10498" max="10498" width="32.85546875" style="5" customWidth="1"/>
    <col min="10499" max="10499" width="20.140625" style="5" customWidth="1"/>
    <col min="10500" max="10500" width="52.85546875" style="5" customWidth="1"/>
    <col min="10501" max="10506" width="9.140625" style="5"/>
    <col min="10507" max="10507" width="0" style="5" hidden="1" customWidth="1"/>
    <col min="10508" max="10752" width="9.140625" style="5"/>
    <col min="10753" max="10753" width="9.140625" style="5" customWidth="1"/>
    <col min="10754" max="10754" width="32.85546875" style="5" customWidth="1"/>
    <col min="10755" max="10755" width="20.140625" style="5" customWidth="1"/>
    <col min="10756" max="10756" width="52.85546875" style="5" customWidth="1"/>
    <col min="10757" max="10762" width="9.140625" style="5"/>
    <col min="10763" max="10763" width="0" style="5" hidden="1" customWidth="1"/>
    <col min="10764" max="11008" width="9.140625" style="5"/>
    <col min="11009" max="11009" width="9.140625" style="5" customWidth="1"/>
    <col min="11010" max="11010" width="32.85546875" style="5" customWidth="1"/>
    <col min="11011" max="11011" width="20.140625" style="5" customWidth="1"/>
    <col min="11012" max="11012" width="52.85546875" style="5" customWidth="1"/>
    <col min="11013" max="11018" width="9.140625" style="5"/>
    <col min="11019" max="11019" width="0" style="5" hidden="1" customWidth="1"/>
    <col min="11020" max="11264" width="9.140625" style="5"/>
    <col min="11265" max="11265" width="9.140625" style="5" customWidth="1"/>
    <col min="11266" max="11266" width="32.85546875" style="5" customWidth="1"/>
    <col min="11267" max="11267" width="20.140625" style="5" customWidth="1"/>
    <col min="11268" max="11268" width="52.85546875" style="5" customWidth="1"/>
    <col min="11269" max="11274" width="9.140625" style="5"/>
    <col min="11275" max="11275" width="0" style="5" hidden="1" customWidth="1"/>
    <col min="11276" max="11520" width="9.140625" style="5"/>
    <col min="11521" max="11521" width="9.140625" style="5" customWidth="1"/>
    <col min="11522" max="11522" width="32.85546875" style="5" customWidth="1"/>
    <col min="11523" max="11523" width="20.140625" style="5" customWidth="1"/>
    <col min="11524" max="11524" width="52.85546875" style="5" customWidth="1"/>
    <col min="11525" max="11530" width="9.140625" style="5"/>
    <col min="11531" max="11531" width="0" style="5" hidden="1" customWidth="1"/>
    <col min="11532" max="11776" width="9.140625" style="5"/>
    <col min="11777" max="11777" width="9.140625" style="5" customWidth="1"/>
    <col min="11778" max="11778" width="32.85546875" style="5" customWidth="1"/>
    <col min="11779" max="11779" width="20.140625" style="5" customWidth="1"/>
    <col min="11780" max="11780" width="52.85546875" style="5" customWidth="1"/>
    <col min="11781" max="11786" width="9.140625" style="5"/>
    <col min="11787" max="11787" width="0" style="5" hidden="1" customWidth="1"/>
    <col min="11788" max="12032" width="9.140625" style="5"/>
    <col min="12033" max="12033" width="9.140625" style="5" customWidth="1"/>
    <col min="12034" max="12034" width="32.85546875" style="5" customWidth="1"/>
    <col min="12035" max="12035" width="20.140625" style="5" customWidth="1"/>
    <col min="12036" max="12036" width="52.85546875" style="5" customWidth="1"/>
    <col min="12037" max="12042" width="9.140625" style="5"/>
    <col min="12043" max="12043" width="0" style="5" hidden="1" customWidth="1"/>
    <col min="12044" max="12288" width="9.140625" style="5"/>
    <col min="12289" max="12289" width="9.140625" style="5" customWidth="1"/>
    <col min="12290" max="12290" width="32.85546875" style="5" customWidth="1"/>
    <col min="12291" max="12291" width="20.140625" style="5" customWidth="1"/>
    <col min="12292" max="12292" width="52.85546875" style="5" customWidth="1"/>
    <col min="12293" max="12298" width="9.140625" style="5"/>
    <col min="12299" max="12299" width="0" style="5" hidden="1" customWidth="1"/>
    <col min="12300" max="12544" width="9.140625" style="5"/>
    <col min="12545" max="12545" width="9.140625" style="5" customWidth="1"/>
    <col min="12546" max="12546" width="32.85546875" style="5" customWidth="1"/>
    <col min="12547" max="12547" width="20.140625" style="5" customWidth="1"/>
    <col min="12548" max="12548" width="52.85546875" style="5" customWidth="1"/>
    <col min="12549" max="12554" width="9.140625" style="5"/>
    <col min="12555" max="12555" width="0" style="5" hidden="1" customWidth="1"/>
    <col min="12556" max="12800" width="9.140625" style="5"/>
    <col min="12801" max="12801" width="9.140625" style="5" customWidth="1"/>
    <col min="12802" max="12802" width="32.85546875" style="5" customWidth="1"/>
    <col min="12803" max="12803" width="20.140625" style="5" customWidth="1"/>
    <col min="12804" max="12804" width="52.85546875" style="5" customWidth="1"/>
    <col min="12805" max="12810" width="9.140625" style="5"/>
    <col min="12811" max="12811" width="0" style="5" hidden="1" customWidth="1"/>
    <col min="12812" max="13056" width="9.140625" style="5"/>
    <col min="13057" max="13057" width="9.140625" style="5" customWidth="1"/>
    <col min="13058" max="13058" width="32.85546875" style="5" customWidth="1"/>
    <col min="13059" max="13059" width="20.140625" style="5" customWidth="1"/>
    <col min="13060" max="13060" width="52.85546875" style="5" customWidth="1"/>
    <col min="13061" max="13066" width="9.140625" style="5"/>
    <col min="13067" max="13067" width="0" style="5" hidden="1" customWidth="1"/>
    <col min="13068" max="13312" width="9.140625" style="5"/>
    <col min="13313" max="13313" width="9.140625" style="5" customWidth="1"/>
    <col min="13314" max="13314" width="32.85546875" style="5" customWidth="1"/>
    <col min="13315" max="13315" width="20.140625" style="5" customWidth="1"/>
    <col min="13316" max="13316" width="52.85546875" style="5" customWidth="1"/>
    <col min="13317" max="13322" width="9.140625" style="5"/>
    <col min="13323" max="13323" width="0" style="5" hidden="1" customWidth="1"/>
    <col min="13324" max="13568" width="9.140625" style="5"/>
    <col min="13569" max="13569" width="9.140625" style="5" customWidth="1"/>
    <col min="13570" max="13570" width="32.85546875" style="5" customWidth="1"/>
    <col min="13571" max="13571" width="20.140625" style="5" customWidth="1"/>
    <col min="13572" max="13572" width="52.85546875" style="5" customWidth="1"/>
    <col min="13573" max="13578" width="9.140625" style="5"/>
    <col min="13579" max="13579" width="0" style="5" hidden="1" customWidth="1"/>
    <col min="13580" max="13824" width="9.140625" style="5"/>
    <col min="13825" max="13825" width="9.140625" style="5" customWidth="1"/>
    <col min="13826" max="13826" width="32.85546875" style="5" customWidth="1"/>
    <col min="13827" max="13827" width="20.140625" style="5" customWidth="1"/>
    <col min="13828" max="13828" width="52.85546875" style="5" customWidth="1"/>
    <col min="13829" max="13834" width="9.140625" style="5"/>
    <col min="13835" max="13835" width="0" style="5" hidden="1" customWidth="1"/>
    <col min="13836" max="14080" width="9.140625" style="5"/>
    <col min="14081" max="14081" width="9.140625" style="5" customWidth="1"/>
    <col min="14082" max="14082" width="32.85546875" style="5" customWidth="1"/>
    <col min="14083" max="14083" width="20.140625" style="5" customWidth="1"/>
    <col min="14084" max="14084" width="52.85546875" style="5" customWidth="1"/>
    <col min="14085" max="14090" width="9.140625" style="5"/>
    <col min="14091" max="14091" width="0" style="5" hidden="1" customWidth="1"/>
    <col min="14092" max="14336" width="9.140625" style="5"/>
    <col min="14337" max="14337" width="9.140625" style="5" customWidth="1"/>
    <col min="14338" max="14338" width="32.85546875" style="5" customWidth="1"/>
    <col min="14339" max="14339" width="20.140625" style="5" customWidth="1"/>
    <col min="14340" max="14340" width="52.85546875" style="5" customWidth="1"/>
    <col min="14341" max="14346" width="9.140625" style="5"/>
    <col min="14347" max="14347" width="0" style="5" hidden="1" customWidth="1"/>
    <col min="14348" max="14592" width="9.140625" style="5"/>
    <col min="14593" max="14593" width="9.140625" style="5" customWidth="1"/>
    <col min="14594" max="14594" width="32.85546875" style="5" customWidth="1"/>
    <col min="14595" max="14595" width="20.140625" style="5" customWidth="1"/>
    <col min="14596" max="14596" width="52.85546875" style="5" customWidth="1"/>
    <col min="14597" max="14602" width="9.140625" style="5"/>
    <col min="14603" max="14603" width="0" style="5" hidden="1" customWidth="1"/>
    <col min="14604" max="14848" width="9.140625" style="5"/>
    <col min="14849" max="14849" width="9.140625" style="5" customWidth="1"/>
    <col min="14850" max="14850" width="32.85546875" style="5" customWidth="1"/>
    <col min="14851" max="14851" width="20.140625" style="5" customWidth="1"/>
    <col min="14852" max="14852" width="52.85546875" style="5" customWidth="1"/>
    <col min="14853" max="14858" width="9.140625" style="5"/>
    <col min="14859" max="14859" width="0" style="5" hidden="1" customWidth="1"/>
    <col min="14860" max="15104" width="9.140625" style="5"/>
    <col min="15105" max="15105" width="9.140625" style="5" customWidth="1"/>
    <col min="15106" max="15106" width="32.85546875" style="5" customWidth="1"/>
    <col min="15107" max="15107" width="20.140625" style="5" customWidth="1"/>
    <col min="15108" max="15108" width="52.85546875" style="5" customWidth="1"/>
    <col min="15109" max="15114" width="9.140625" style="5"/>
    <col min="15115" max="15115" width="0" style="5" hidden="1" customWidth="1"/>
    <col min="15116" max="15360" width="9.140625" style="5"/>
    <col min="15361" max="15361" width="9.140625" style="5" customWidth="1"/>
    <col min="15362" max="15362" width="32.85546875" style="5" customWidth="1"/>
    <col min="15363" max="15363" width="20.140625" style="5" customWidth="1"/>
    <col min="15364" max="15364" width="52.85546875" style="5" customWidth="1"/>
    <col min="15365" max="15370" width="9.140625" style="5"/>
    <col min="15371" max="15371" width="0" style="5" hidden="1" customWidth="1"/>
    <col min="15372" max="15616" width="9.140625" style="5"/>
    <col min="15617" max="15617" width="9.140625" style="5" customWidth="1"/>
    <col min="15618" max="15618" width="32.85546875" style="5" customWidth="1"/>
    <col min="15619" max="15619" width="20.140625" style="5" customWidth="1"/>
    <col min="15620" max="15620" width="52.85546875" style="5" customWidth="1"/>
    <col min="15621" max="15626" width="9.140625" style="5"/>
    <col min="15627" max="15627" width="0" style="5" hidden="1" customWidth="1"/>
    <col min="15628" max="15872" width="9.140625" style="5"/>
    <col min="15873" max="15873" width="9.140625" style="5" customWidth="1"/>
    <col min="15874" max="15874" width="32.85546875" style="5" customWidth="1"/>
    <col min="15875" max="15875" width="20.140625" style="5" customWidth="1"/>
    <col min="15876" max="15876" width="52.85546875" style="5" customWidth="1"/>
    <col min="15877" max="15882" width="9.140625" style="5"/>
    <col min="15883" max="15883" width="0" style="5" hidden="1" customWidth="1"/>
    <col min="15884" max="16128" width="9.140625" style="5"/>
    <col min="16129" max="16129" width="9.140625" style="5" customWidth="1"/>
    <col min="16130" max="16130" width="32.85546875" style="5" customWidth="1"/>
    <col min="16131" max="16131" width="20.140625" style="5" customWidth="1"/>
    <col min="16132" max="16132" width="52.85546875" style="5" customWidth="1"/>
    <col min="16133" max="16138" width="9.140625" style="5"/>
    <col min="16139" max="16139" width="0" style="5" hidden="1" customWidth="1"/>
    <col min="16140" max="16384" width="9.140625" style="5"/>
  </cols>
  <sheetData>
    <row r="1" spans="1:11" ht="15.75">
      <c r="B1" s="2" t="s">
        <v>0</v>
      </c>
      <c r="C1" s="3"/>
      <c r="D1" s="4"/>
    </row>
    <row r="2" spans="1:11" ht="14.25">
      <c r="B2" s="6" t="s">
        <v>280</v>
      </c>
      <c r="K2" s="5" t="s">
        <v>1</v>
      </c>
    </row>
    <row r="3" spans="1:11" ht="14.25">
      <c r="B3" s="6"/>
    </row>
    <row r="4" spans="1:11" s="9" customFormat="1" ht="25.5" customHeight="1">
      <c r="A4" s="8"/>
      <c r="B4" s="34" t="s">
        <v>2</v>
      </c>
      <c r="C4" s="34" t="s">
        <v>3</v>
      </c>
      <c r="D4" s="34" t="s">
        <v>4</v>
      </c>
      <c r="K4" s="9" t="s">
        <v>5</v>
      </c>
    </row>
    <row r="5" spans="1:11" s="9" customFormat="1" ht="25.5" hidden="1" customHeight="1">
      <c r="A5" s="50" t="s">
        <v>48</v>
      </c>
      <c r="B5" s="51" t="s">
        <v>49</v>
      </c>
      <c r="C5" s="10"/>
      <c r="D5" s="11"/>
    </row>
    <row r="6" spans="1:11" ht="76.5">
      <c r="A6" s="30" t="s">
        <v>34</v>
      </c>
      <c r="B6" s="31" t="s">
        <v>35</v>
      </c>
      <c r="C6" s="87">
        <v>2311</v>
      </c>
      <c r="D6" s="88" t="s">
        <v>286</v>
      </c>
    </row>
    <row r="7" spans="1:11" s="7" customFormat="1" ht="25.5">
      <c r="A7" s="30" t="s">
        <v>36</v>
      </c>
      <c r="B7" s="31" t="s">
        <v>37</v>
      </c>
      <c r="C7" s="89">
        <v>450</v>
      </c>
      <c r="D7" s="90" t="s">
        <v>287</v>
      </c>
      <c r="K7" s="7" t="s">
        <v>10</v>
      </c>
    </row>
    <row r="8" spans="1:11" ht="18.75" customHeight="1">
      <c r="A8" s="14"/>
      <c r="B8" s="14" t="s">
        <v>15</v>
      </c>
      <c r="C8" s="15">
        <f>SUM(C5:C7)</f>
        <v>2761</v>
      </c>
      <c r="D8" s="288" t="s">
        <v>244</v>
      </c>
    </row>
    <row r="9" spans="1:11" ht="27" customHeight="1">
      <c r="A9" s="33"/>
      <c r="B9" s="26" t="s">
        <v>16</v>
      </c>
      <c r="C9" s="34" t="s">
        <v>3</v>
      </c>
      <c r="D9" s="34" t="s">
        <v>4</v>
      </c>
    </row>
    <row r="10" spans="1:11">
      <c r="A10" s="30" t="s">
        <v>38</v>
      </c>
      <c r="B10" s="32" t="s">
        <v>17</v>
      </c>
      <c r="C10" s="13">
        <v>0</v>
      </c>
      <c r="D10" s="13"/>
    </row>
    <row r="11" spans="1:11">
      <c r="A11" s="30" t="s">
        <v>39</v>
      </c>
      <c r="B11" s="32" t="s">
        <v>19</v>
      </c>
      <c r="C11" s="91">
        <v>0</v>
      </c>
      <c r="D11" s="90"/>
    </row>
    <row r="12" spans="1:11" ht="21.75">
      <c r="A12" s="30" t="s">
        <v>40</v>
      </c>
      <c r="B12" s="32" t="s">
        <v>41</v>
      </c>
      <c r="C12" s="91">
        <v>0</v>
      </c>
      <c r="D12" s="91"/>
    </row>
    <row r="13" spans="1:11">
      <c r="A13" s="30" t="s">
        <v>42</v>
      </c>
      <c r="B13" s="32" t="s">
        <v>22</v>
      </c>
      <c r="C13" s="91">
        <v>600</v>
      </c>
      <c r="D13" s="90" t="s">
        <v>288</v>
      </c>
    </row>
    <row r="14" spans="1:11" ht="25.5">
      <c r="A14" s="30" t="s">
        <v>43</v>
      </c>
      <c r="B14" s="32" t="s">
        <v>23</v>
      </c>
      <c r="C14" s="91">
        <v>1150</v>
      </c>
      <c r="D14" s="90" t="s">
        <v>289</v>
      </c>
    </row>
    <row r="15" spans="1:11">
      <c r="A15" s="30" t="s">
        <v>44</v>
      </c>
      <c r="B15" s="32" t="s">
        <v>24</v>
      </c>
      <c r="C15" s="89">
        <v>500</v>
      </c>
      <c r="D15" s="90" t="s">
        <v>290</v>
      </c>
    </row>
    <row r="16" spans="1:11">
      <c r="A16" s="14"/>
      <c r="B16" s="14" t="s">
        <v>25</v>
      </c>
      <c r="C16" s="15">
        <f>SUM(C10:C15)</f>
        <v>2250</v>
      </c>
      <c r="D16" s="16"/>
    </row>
    <row r="17" spans="1:4">
      <c r="A17" s="47"/>
      <c r="B17" s="318"/>
      <c r="C17" s="93">
        <f>C8-C16</f>
        <v>511</v>
      </c>
      <c r="D17" s="302" t="s">
        <v>291</v>
      </c>
    </row>
    <row r="18" spans="1:4">
      <c r="A18" s="17"/>
      <c r="B18" s="20"/>
      <c r="C18" s="75"/>
    </row>
    <row r="19" spans="1:4">
      <c r="A19" s="17"/>
      <c r="B19" s="19"/>
    </row>
    <row r="20" spans="1:4">
      <c r="A20" s="17"/>
      <c r="B20" s="19"/>
    </row>
    <row r="21" spans="1:4">
      <c r="A21" s="17"/>
      <c r="B21" s="19"/>
    </row>
    <row r="22" spans="1:4">
      <c r="A22" s="17"/>
      <c r="B22" s="21"/>
    </row>
    <row r="23" spans="1:4">
      <c r="A23" s="17"/>
      <c r="B23" s="20"/>
    </row>
    <row r="24" spans="1:4">
      <c r="A24" s="17"/>
      <c r="B24" s="19"/>
    </row>
    <row r="25" spans="1:4">
      <c r="A25" s="17"/>
      <c r="B25" s="18"/>
    </row>
    <row r="26" spans="1:4">
      <c r="A26" s="17"/>
      <c r="B26" s="18"/>
    </row>
    <row r="27" spans="1:4">
      <c r="A27" s="17"/>
      <c r="B27" s="18"/>
    </row>
    <row r="28" spans="1:4">
      <c r="A28" s="17"/>
      <c r="B28" s="18"/>
    </row>
    <row r="29" spans="1:4">
      <c r="A29" s="17"/>
      <c r="B29" s="19"/>
    </row>
    <row r="30" spans="1:4">
      <c r="A30" s="17"/>
      <c r="B30" s="18"/>
    </row>
    <row r="31" spans="1:4">
      <c r="A31" s="17"/>
      <c r="B31" s="18"/>
    </row>
    <row r="32" spans="1:4">
      <c r="A32" s="17"/>
      <c r="B32" s="18"/>
    </row>
    <row r="33" spans="1:2">
      <c r="A33" s="17"/>
      <c r="B33" s="19"/>
    </row>
    <row r="34" spans="1:2">
      <c r="A34" s="17"/>
      <c r="B34" s="19"/>
    </row>
    <row r="35" spans="1:2">
      <c r="A35" s="17"/>
      <c r="B35" s="18"/>
    </row>
    <row r="36" spans="1:2">
      <c r="A36" s="17"/>
      <c r="B36" s="18"/>
    </row>
    <row r="37" spans="1:2">
      <c r="A37" s="17"/>
      <c r="B37" s="18"/>
    </row>
    <row r="38" spans="1:2">
      <c r="A38" s="17"/>
      <c r="B38" s="19"/>
    </row>
    <row r="39" spans="1:2">
      <c r="A39" s="17"/>
      <c r="B39" s="19"/>
    </row>
    <row r="40" spans="1:2">
      <c r="A40" s="17"/>
      <c r="B40" s="18"/>
    </row>
    <row r="41" spans="1:2">
      <c r="A41" s="17"/>
      <c r="B41" s="18"/>
    </row>
    <row r="42" spans="1:2">
      <c r="A42" s="17"/>
      <c r="B42" s="18"/>
    </row>
    <row r="43" spans="1:2">
      <c r="A43" s="17"/>
      <c r="B43" s="19"/>
    </row>
    <row r="44" spans="1:2">
      <c r="A44" s="17"/>
      <c r="B44" s="18"/>
    </row>
    <row r="45" spans="1:2">
      <c r="A45" s="17"/>
      <c r="B45" s="18"/>
    </row>
    <row r="46" spans="1:2">
      <c r="A46" s="17"/>
      <c r="B46" s="18"/>
    </row>
    <row r="47" spans="1:2">
      <c r="A47" s="17"/>
      <c r="B47" s="18"/>
    </row>
    <row r="48" spans="1:2">
      <c r="A48" s="17"/>
      <c r="B48" s="18"/>
    </row>
    <row r="49" spans="1:2">
      <c r="A49" s="17"/>
      <c r="B49" s="19"/>
    </row>
    <row r="50" spans="1:2">
      <c r="A50" s="17"/>
      <c r="B50" s="18"/>
    </row>
    <row r="51" spans="1:2">
      <c r="A51" s="17"/>
      <c r="B51" s="18"/>
    </row>
    <row r="52" spans="1:2">
      <c r="A52" s="17"/>
      <c r="B52" s="18"/>
    </row>
    <row r="53" spans="1:2">
      <c r="A53" s="17"/>
      <c r="B53" s="18"/>
    </row>
    <row r="54" spans="1:2">
      <c r="A54" s="17"/>
      <c r="B54" s="18"/>
    </row>
    <row r="55" spans="1:2">
      <c r="A55" s="17"/>
      <c r="B55" s="18"/>
    </row>
    <row r="56" spans="1:2">
      <c r="A56" s="17"/>
      <c r="B56" s="18"/>
    </row>
    <row r="57" spans="1:2">
      <c r="A57" s="17"/>
      <c r="B57" s="18"/>
    </row>
    <row r="58" spans="1:2">
      <c r="A58" s="17"/>
      <c r="B58" s="20"/>
    </row>
    <row r="59" spans="1:2">
      <c r="A59" s="17"/>
      <c r="B59" s="19"/>
    </row>
    <row r="60" spans="1:2">
      <c r="A60" s="17"/>
      <c r="B60" s="18"/>
    </row>
    <row r="61" spans="1:2">
      <c r="A61" s="17"/>
      <c r="B61" s="18"/>
    </row>
    <row r="62" spans="1:2">
      <c r="A62" s="17"/>
      <c r="B62" s="18"/>
    </row>
    <row r="63" spans="1:2">
      <c r="A63" s="17"/>
      <c r="B63" s="19"/>
    </row>
    <row r="64" spans="1:2">
      <c r="A64" s="17"/>
      <c r="B64" s="18"/>
    </row>
    <row r="65" spans="1:2">
      <c r="A65" s="17"/>
      <c r="B65" s="18"/>
    </row>
    <row r="66" spans="1:2">
      <c r="A66" s="17"/>
      <c r="B66" s="18"/>
    </row>
    <row r="67" spans="1:2">
      <c r="A67" s="17"/>
      <c r="B67" s="18"/>
    </row>
    <row r="68" spans="1:2">
      <c r="A68" s="17"/>
      <c r="B68" s="19"/>
    </row>
    <row r="69" spans="1:2">
      <c r="A69" s="17"/>
      <c r="B69" s="18"/>
    </row>
    <row r="70" spans="1:2">
      <c r="A70" s="17"/>
      <c r="B70" s="18"/>
    </row>
    <row r="71" spans="1:2">
      <c r="A71" s="17"/>
      <c r="B71" s="18"/>
    </row>
    <row r="72" spans="1:2">
      <c r="A72" s="17"/>
      <c r="B72" s="22"/>
    </row>
    <row r="73" spans="1:2">
      <c r="A73" s="17"/>
      <c r="B73" s="19"/>
    </row>
    <row r="74" spans="1:2">
      <c r="A74" s="17"/>
      <c r="B74" s="18"/>
    </row>
    <row r="75" spans="1:2">
      <c r="A75" s="17"/>
      <c r="B75" s="18"/>
    </row>
    <row r="76" spans="1:2">
      <c r="A76" s="17"/>
      <c r="B76" s="19"/>
    </row>
    <row r="77" spans="1:2">
      <c r="A77" s="17"/>
      <c r="B77" s="21"/>
    </row>
    <row r="78" spans="1:2">
      <c r="A78" s="17"/>
      <c r="B78" s="22"/>
    </row>
    <row r="79" spans="1:2">
      <c r="A79" s="17"/>
      <c r="B79" s="19"/>
    </row>
    <row r="80" spans="1:2">
      <c r="A80" s="17"/>
      <c r="B80" s="18"/>
    </row>
    <row r="81" spans="1:2">
      <c r="A81" s="17"/>
      <c r="B81" s="23"/>
    </row>
    <row r="82" spans="1:2">
      <c r="A82" s="17"/>
      <c r="B82" s="23"/>
    </row>
    <row r="83" spans="1:2">
      <c r="A83" s="17"/>
      <c r="B83" s="23"/>
    </row>
    <row r="84" spans="1:2">
      <c r="A84" s="17"/>
      <c r="B84" s="24"/>
    </row>
    <row r="85" spans="1:2">
      <c r="A85" s="17"/>
      <c r="B85" s="24"/>
    </row>
    <row r="86" spans="1:2">
      <c r="A86" s="17"/>
      <c r="B86" s="23"/>
    </row>
    <row r="87" spans="1:2">
      <c r="A87" s="17"/>
      <c r="B87" s="18"/>
    </row>
    <row r="88" spans="1:2">
      <c r="A88" s="17"/>
      <c r="B88" s="23"/>
    </row>
    <row r="89" spans="1:2">
      <c r="A89" s="17"/>
      <c r="B89" s="23"/>
    </row>
    <row r="90" spans="1:2">
      <c r="A90" s="17"/>
      <c r="B90" s="23"/>
    </row>
    <row r="91" spans="1:2">
      <c r="A91" s="17"/>
      <c r="B91" s="23"/>
    </row>
    <row r="92" spans="1:2">
      <c r="A92" s="17"/>
      <c r="B92" s="18"/>
    </row>
    <row r="93" spans="1:2">
      <c r="A93" s="17"/>
      <c r="B93" s="23"/>
    </row>
    <row r="94" spans="1:2">
      <c r="A94" s="17"/>
      <c r="B94" s="23"/>
    </row>
    <row r="95" spans="1:2">
      <c r="A95" s="17"/>
      <c r="B95" s="23"/>
    </row>
    <row r="96" spans="1:2">
      <c r="A96" s="17"/>
      <c r="B96" s="23"/>
    </row>
    <row r="97" spans="1:2">
      <c r="A97" s="17"/>
      <c r="B97" s="18"/>
    </row>
    <row r="98" spans="1:2">
      <c r="A98" s="17"/>
      <c r="B98" s="18"/>
    </row>
    <row r="99" spans="1:2">
      <c r="A99" s="17"/>
      <c r="B99" s="23"/>
    </row>
    <row r="100" spans="1:2">
      <c r="A100" s="17"/>
      <c r="B100" s="23"/>
    </row>
    <row r="101" spans="1:2">
      <c r="A101" s="17"/>
      <c r="B101" s="23"/>
    </row>
    <row r="102" spans="1:2">
      <c r="A102" s="17"/>
      <c r="B102" s="23"/>
    </row>
    <row r="103" spans="1:2">
      <c r="A103" s="17"/>
      <c r="B103" s="18"/>
    </row>
    <row r="104" spans="1:2">
      <c r="A104" s="17"/>
      <c r="B104" s="23"/>
    </row>
    <row r="105" spans="1:2">
      <c r="A105" s="17"/>
      <c r="B105" s="23"/>
    </row>
    <row r="106" spans="1:2">
      <c r="A106" s="17"/>
      <c r="B106" s="23"/>
    </row>
    <row r="107" spans="1:2">
      <c r="A107" s="17"/>
      <c r="B107" s="23"/>
    </row>
    <row r="108" spans="1:2">
      <c r="A108" s="17"/>
      <c r="B108" s="23"/>
    </row>
    <row r="109" spans="1:2">
      <c r="A109" s="17"/>
      <c r="B109" s="23"/>
    </row>
    <row r="110" spans="1:2">
      <c r="A110" s="17"/>
      <c r="B110" s="23"/>
    </row>
    <row r="111" spans="1:2">
      <c r="A111" s="17"/>
      <c r="B111" s="18"/>
    </row>
    <row r="112" spans="1:2">
      <c r="A112" s="17"/>
      <c r="B112" s="23"/>
    </row>
    <row r="113" spans="1:2">
      <c r="A113" s="17"/>
      <c r="B113" s="23"/>
    </row>
    <row r="114" spans="1:2">
      <c r="A114" s="17"/>
      <c r="B114" s="18"/>
    </row>
    <row r="115" spans="1:2">
      <c r="A115" s="17"/>
      <c r="B115" s="23"/>
    </row>
    <row r="116" spans="1:2">
      <c r="A116" s="17"/>
      <c r="B116" s="23"/>
    </row>
    <row r="117" spans="1:2">
      <c r="A117" s="17"/>
      <c r="B117" s="23"/>
    </row>
    <row r="118" spans="1:2">
      <c r="A118" s="17"/>
      <c r="B118" s="22"/>
    </row>
    <row r="119" spans="1:2">
      <c r="A119" s="17"/>
      <c r="B119" s="19"/>
    </row>
    <row r="120" spans="1:2">
      <c r="A120" s="17"/>
      <c r="B120" s="18"/>
    </row>
    <row r="121" spans="1:2">
      <c r="A121" s="17"/>
      <c r="B121" s="23"/>
    </row>
    <row r="122" spans="1:2">
      <c r="A122" s="17"/>
      <c r="B122" s="23"/>
    </row>
    <row r="123" spans="1:2">
      <c r="A123" s="17"/>
      <c r="B123" s="23"/>
    </row>
    <row r="124" spans="1:2">
      <c r="A124" s="17"/>
      <c r="B124" s="23"/>
    </row>
    <row r="125" spans="1:2">
      <c r="A125" s="17"/>
      <c r="B125" s="18"/>
    </row>
    <row r="126" spans="1:2">
      <c r="A126" s="17"/>
      <c r="B126" s="23"/>
    </row>
    <row r="127" spans="1:2">
      <c r="A127" s="17"/>
      <c r="B127" s="23"/>
    </row>
    <row r="128" spans="1:2">
      <c r="A128" s="17"/>
      <c r="B128" s="23"/>
    </row>
    <row r="129" spans="1:2">
      <c r="A129" s="17"/>
      <c r="B129" s="23"/>
    </row>
    <row r="130" spans="1:2">
      <c r="A130" s="17"/>
      <c r="B130" s="18"/>
    </row>
    <row r="131" spans="1:2">
      <c r="A131" s="17"/>
      <c r="B131" s="18"/>
    </row>
    <row r="132" spans="1:2">
      <c r="A132" s="17"/>
      <c r="B132" s="18"/>
    </row>
    <row r="133" spans="1:2">
      <c r="A133" s="17"/>
      <c r="B133" s="23"/>
    </row>
    <row r="134" spans="1:2">
      <c r="A134" s="17"/>
      <c r="B134" s="23"/>
    </row>
    <row r="135" spans="1:2">
      <c r="A135" s="17"/>
      <c r="B135" s="18"/>
    </row>
    <row r="136" spans="1:2">
      <c r="A136" s="17"/>
      <c r="B136" s="23"/>
    </row>
    <row r="137" spans="1:2">
      <c r="A137" s="17"/>
      <c r="B137" s="23"/>
    </row>
    <row r="138" spans="1:2">
      <c r="A138" s="17"/>
      <c r="B138" s="18"/>
    </row>
    <row r="139" spans="1:2">
      <c r="A139" s="17"/>
      <c r="B139" s="23"/>
    </row>
    <row r="140" spans="1:2">
      <c r="A140" s="17"/>
      <c r="B140" s="23"/>
    </row>
    <row r="141" spans="1:2">
      <c r="A141" s="17"/>
      <c r="B141" s="19"/>
    </row>
    <row r="142" spans="1:2">
      <c r="A142" s="17"/>
      <c r="B142" s="18"/>
    </row>
    <row r="143" spans="1:2">
      <c r="A143" s="17"/>
      <c r="B143" s="18"/>
    </row>
    <row r="144" spans="1:2">
      <c r="A144" s="17"/>
      <c r="B144" s="21"/>
    </row>
    <row r="145" spans="1:2">
      <c r="A145" s="17"/>
      <c r="B145" s="22"/>
    </row>
    <row r="146" spans="1:2">
      <c r="A146" s="17"/>
      <c r="B146" s="19"/>
    </row>
    <row r="147" spans="1:2">
      <c r="A147" s="17"/>
      <c r="B147" s="18"/>
    </row>
    <row r="148" spans="1:2">
      <c r="A148" s="17"/>
      <c r="B148" s="23"/>
    </row>
    <row r="149" spans="1:2">
      <c r="A149" s="17"/>
      <c r="B149" s="23"/>
    </row>
    <row r="150" spans="1:2">
      <c r="A150" s="17"/>
      <c r="B150" s="23"/>
    </row>
    <row r="151" spans="1:2">
      <c r="A151" s="17"/>
      <c r="B151" s="23"/>
    </row>
    <row r="152" spans="1:2">
      <c r="A152" s="17"/>
      <c r="B152" s="23"/>
    </row>
    <row r="153" spans="1:2">
      <c r="A153" s="17"/>
      <c r="B153" s="23"/>
    </row>
    <row r="154" spans="1:2">
      <c r="A154" s="17"/>
      <c r="B154" s="23"/>
    </row>
    <row r="155" spans="1:2">
      <c r="A155" s="17"/>
      <c r="B155" s="23"/>
    </row>
    <row r="156" spans="1:2">
      <c r="A156" s="17"/>
      <c r="B156" s="23"/>
    </row>
    <row r="157" spans="1:2">
      <c r="A157" s="17"/>
      <c r="B157" s="18"/>
    </row>
    <row r="158" spans="1:2">
      <c r="A158" s="17"/>
      <c r="B158" s="23"/>
    </row>
    <row r="159" spans="1:2">
      <c r="A159" s="17"/>
      <c r="B159" s="23"/>
    </row>
    <row r="160" spans="1:2">
      <c r="A160" s="17"/>
      <c r="B160" s="23"/>
    </row>
    <row r="161" spans="1:2">
      <c r="A161" s="17"/>
      <c r="B161" s="18"/>
    </row>
    <row r="162" spans="1:2">
      <c r="A162" s="17"/>
      <c r="B162" s="23"/>
    </row>
    <row r="163" spans="1:2">
      <c r="A163" s="17"/>
      <c r="B163" s="23"/>
    </row>
    <row r="164" spans="1:2">
      <c r="A164" s="17"/>
      <c r="B164" s="18"/>
    </row>
    <row r="165" spans="1:2">
      <c r="A165" s="17"/>
      <c r="B165" s="18"/>
    </row>
    <row r="166" spans="1:2">
      <c r="A166" s="17"/>
      <c r="B166" s="23"/>
    </row>
    <row r="167" spans="1:2">
      <c r="A167" s="17"/>
      <c r="B167" s="23"/>
    </row>
    <row r="168" spans="1:2">
      <c r="A168" s="17"/>
      <c r="B168" s="19"/>
    </row>
    <row r="169" spans="1:2">
      <c r="A169" s="17"/>
      <c r="B169" s="18"/>
    </row>
    <row r="170" spans="1:2">
      <c r="A170" s="17"/>
      <c r="B170" s="23"/>
    </row>
    <row r="171" spans="1:2">
      <c r="A171" s="17"/>
      <c r="B171" s="23"/>
    </row>
    <row r="172" spans="1:2">
      <c r="A172" s="17"/>
      <c r="B172" s="23"/>
    </row>
    <row r="173" spans="1:2">
      <c r="A173" s="17"/>
      <c r="B173" s="23"/>
    </row>
    <row r="174" spans="1:2">
      <c r="A174" s="17"/>
      <c r="B174" s="23"/>
    </row>
    <row r="175" spans="1:2">
      <c r="A175" s="17"/>
      <c r="B175" s="23"/>
    </row>
    <row r="176" spans="1:2">
      <c r="A176" s="17"/>
      <c r="B176" s="23"/>
    </row>
    <row r="177" spans="1:2">
      <c r="A177" s="17"/>
      <c r="B177" s="19"/>
    </row>
    <row r="178" spans="1:2">
      <c r="A178" s="17"/>
      <c r="B178" s="19"/>
    </row>
    <row r="179" spans="1:2">
      <c r="A179" s="17"/>
      <c r="B179" s="19"/>
    </row>
    <row r="180" spans="1:2">
      <c r="A180" s="17"/>
      <c r="B180" s="18"/>
    </row>
    <row r="181" spans="1:2">
      <c r="A181" s="17"/>
      <c r="B181" s="23"/>
    </row>
    <row r="182" spans="1:2">
      <c r="A182" s="17"/>
      <c r="B182" s="23"/>
    </row>
    <row r="183" spans="1:2">
      <c r="A183" s="17"/>
      <c r="B183" s="23"/>
    </row>
    <row r="184" spans="1:2">
      <c r="A184" s="17"/>
      <c r="B184" s="23"/>
    </row>
    <row r="185" spans="1:2">
      <c r="A185" s="17"/>
      <c r="B185" s="23"/>
    </row>
    <row r="186" spans="1:2">
      <c r="A186" s="17"/>
      <c r="B186" s="23"/>
    </row>
    <row r="187" spans="1:2">
      <c r="A187" s="17"/>
      <c r="B187" s="23"/>
    </row>
    <row r="188" spans="1:2">
      <c r="A188" s="17"/>
      <c r="B188" s="23"/>
    </row>
    <row r="189" spans="1:2">
      <c r="A189" s="17"/>
      <c r="B189" s="23"/>
    </row>
    <row r="190" spans="1:2">
      <c r="A190" s="17"/>
      <c r="B190" s="18"/>
    </row>
    <row r="191" spans="1:2">
      <c r="A191" s="17"/>
      <c r="B191" s="19"/>
    </row>
    <row r="192" spans="1:2">
      <c r="A192" s="17"/>
      <c r="B192" s="18"/>
    </row>
    <row r="193" spans="1:2">
      <c r="A193" s="17"/>
      <c r="B193" s="18"/>
    </row>
    <row r="194" spans="1:2">
      <c r="A194" s="17"/>
      <c r="B194" s="18"/>
    </row>
    <row r="195" spans="1:2">
      <c r="A195" s="17"/>
      <c r="B195" s="18"/>
    </row>
    <row r="196" spans="1:2">
      <c r="A196" s="17"/>
      <c r="B196" s="18"/>
    </row>
    <row r="197" spans="1:2">
      <c r="A197" s="17"/>
      <c r="B197" s="19"/>
    </row>
    <row r="198" spans="1:2">
      <c r="A198" s="17"/>
      <c r="B198" s="18"/>
    </row>
    <row r="199" spans="1:2">
      <c r="A199" s="17"/>
      <c r="B199" s="18"/>
    </row>
    <row r="200" spans="1:2">
      <c r="A200" s="17"/>
      <c r="B200" s="18"/>
    </row>
    <row r="201" spans="1:2">
      <c r="A201" s="17"/>
      <c r="B201" s="19"/>
    </row>
    <row r="202" spans="1:2">
      <c r="A202" s="17"/>
      <c r="B202" s="18"/>
    </row>
    <row r="203" spans="1:2">
      <c r="A203" s="17"/>
      <c r="B203" s="23"/>
    </row>
    <row r="204" spans="1:2">
      <c r="A204" s="17"/>
      <c r="B204" s="23"/>
    </row>
    <row r="205" spans="1:2">
      <c r="A205" s="17"/>
      <c r="B205" s="18"/>
    </row>
    <row r="206" spans="1:2">
      <c r="A206" s="17"/>
      <c r="B206" s="23"/>
    </row>
    <row r="207" spans="1:2">
      <c r="A207" s="17"/>
      <c r="B207" s="23"/>
    </row>
    <row r="208" spans="1:2">
      <c r="A208" s="17"/>
      <c r="B208" s="19"/>
    </row>
    <row r="209" spans="1:2">
      <c r="A209" s="17"/>
      <c r="B209" s="18"/>
    </row>
    <row r="210" spans="1:2">
      <c r="A210" s="17"/>
      <c r="B210" s="18"/>
    </row>
    <row r="211" spans="1:2">
      <c r="A211" s="17"/>
      <c r="B211" s="18"/>
    </row>
    <row r="212" spans="1:2">
      <c r="A212" s="17"/>
      <c r="B212" s="22"/>
    </row>
    <row r="213" spans="1:2">
      <c r="A213" s="17"/>
      <c r="B213" s="19"/>
    </row>
    <row r="214" spans="1:2">
      <c r="A214" s="17"/>
      <c r="B214" s="18"/>
    </row>
    <row r="215" spans="1:2">
      <c r="A215" s="17"/>
      <c r="B215" s="23"/>
    </row>
    <row r="216" spans="1:2">
      <c r="A216" s="17"/>
      <c r="B216" s="23"/>
    </row>
    <row r="217" spans="1:2">
      <c r="A217" s="17"/>
      <c r="B217" s="18"/>
    </row>
    <row r="218" spans="1:2">
      <c r="A218" s="17"/>
      <c r="B218" s="23"/>
    </row>
    <row r="219" spans="1:2">
      <c r="A219" s="17"/>
      <c r="B219" s="23"/>
    </row>
    <row r="220" spans="1:2">
      <c r="A220" s="17"/>
      <c r="B220" s="19"/>
    </row>
    <row r="221" spans="1:2">
      <c r="A221" s="17"/>
      <c r="B221" s="18"/>
    </row>
    <row r="222" spans="1:2">
      <c r="A222" s="17"/>
      <c r="B222" s="18"/>
    </row>
    <row r="223" spans="1:2">
      <c r="A223" s="17"/>
      <c r="B223" s="18"/>
    </row>
    <row r="224" spans="1:2">
      <c r="A224" s="17"/>
      <c r="B224" s="18"/>
    </row>
    <row r="225" spans="1:2">
      <c r="A225" s="17"/>
      <c r="B225" s="18"/>
    </row>
    <row r="226" spans="1:2">
      <c r="A226" s="17"/>
      <c r="B226" s="19"/>
    </row>
    <row r="227" spans="1:2">
      <c r="A227" s="17"/>
      <c r="B227" s="18"/>
    </row>
    <row r="228" spans="1:2">
      <c r="A228" s="17"/>
      <c r="B228" s="23"/>
    </row>
    <row r="229" spans="1:2">
      <c r="A229" s="17"/>
      <c r="B229" s="25"/>
    </row>
    <row r="230" spans="1:2">
      <c r="A230" s="17"/>
      <c r="B230" s="25"/>
    </row>
    <row r="231" spans="1:2">
      <c r="A231" s="17"/>
      <c r="B231" s="25"/>
    </row>
    <row r="232" spans="1:2">
      <c r="A232" s="17"/>
      <c r="B232" s="25"/>
    </row>
    <row r="233" spans="1:2">
      <c r="A233" s="17"/>
      <c r="B233" s="25"/>
    </row>
    <row r="234" spans="1:2">
      <c r="A234" s="17"/>
      <c r="B234" s="25"/>
    </row>
    <row r="235" spans="1:2">
      <c r="A235" s="17"/>
      <c r="B235" s="7"/>
    </row>
    <row r="236" spans="1:2">
      <c r="A236" s="17"/>
      <c r="B236" s="7"/>
    </row>
    <row r="237" spans="1:2">
      <c r="A237" s="17"/>
      <c r="B237" s="7"/>
    </row>
    <row r="238" spans="1:2">
      <c r="A238" s="17"/>
      <c r="B238" s="7"/>
    </row>
    <row r="239" spans="1:2">
      <c r="A239" s="17"/>
      <c r="B239" s="7"/>
    </row>
    <row r="240" spans="1:2">
      <c r="A240" s="17"/>
      <c r="B240" s="7"/>
    </row>
    <row r="241" spans="1:2">
      <c r="A241" s="17"/>
      <c r="B241" s="7"/>
    </row>
    <row r="242" spans="1:2">
      <c r="A242" s="17"/>
      <c r="B242" s="7"/>
    </row>
    <row r="243" spans="1:2">
      <c r="A243" s="17"/>
      <c r="B243" s="7"/>
    </row>
    <row r="244" spans="1:2">
      <c r="A244" s="17"/>
      <c r="B244" s="7"/>
    </row>
    <row r="245" spans="1:2">
      <c r="A245" s="17"/>
      <c r="B245" s="7"/>
    </row>
    <row r="246" spans="1:2">
      <c r="A246" s="17"/>
      <c r="B246" s="7"/>
    </row>
    <row r="247" spans="1:2">
      <c r="A247" s="17"/>
      <c r="B247" s="7"/>
    </row>
    <row r="248" spans="1:2">
      <c r="A248" s="17"/>
      <c r="B248" s="7"/>
    </row>
    <row r="249" spans="1:2">
      <c r="A249" s="17"/>
      <c r="B249" s="7"/>
    </row>
    <row r="250" spans="1:2">
      <c r="A250" s="17"/>
      <c r="B250" s="7"/>
    </row>
    <row r="251" spans="1:2">
      <c r="A251" s="17"/>
      <c r="B251" s="7"/>
    </row>
    <row r="252" spans="1:2">
      <c r="A252" s="17"/>
      <c r="B252" s="7"/>
    </row>
    <row r="253" spans="1:2">
      <c r="A253" s="17"/>
      <c r="B253" s="7"/>
    </row>
    <row r="254" spans="1:2">
      <c r="A254" s="17"/>
      <c r="B254" s="7"/>
    </row>
    <row r="255" spans="1:2">
      <c r="A255" s="17"/>
      <c r="B255" s="7"/>
    </row>
    <row r="256" spans="1:2">
      <c r="A256" s="17"/>
      <c r="B256" s="7"/>
    </row>
    <row r="257" spans="1:2">
      <c r="A257" s="17"/>
      <c r="B257" s="7"/>
    </row>
    <row r="258" spans="1:2">
      <c r="A258" s="17"/>
      <c r="B258" s="7"/>
    </row>
    <row r="259" spans="1:2">
      <c r="A259" s="17"/>
      <c r="B259" s="7"/>
    </row>
    <row r="260" spans="1:2">
      <c r="A260" s="17"/>
      <c r="B260" s="7"/>
    </row>
    <row r="261" spans="1:2">
      <c r="A261" s="17"/>
      <c r="B261" s="7"/>
    </row>
    <row r="262" spans="1:2">
      <c r="A262" s="17"/>
      <c r="B262" s="7"/>
    </row>
    <row r="263" spans="1:2">
      <c r="A263" s="17"/>
      <c r="B263" s="7"/>
    </row>
    <row r="264" spans="1:2">
      <c r="A264" s="17"/>
      <c r="B264" s="7"/>
    </row>
    <row r="265" spans="1:2">
      <c r="A265" s="17"/>
      <c r="B265" s="7"/>
    </row>
    <row r="266" spans="1:2">
      <c r="A266" s="17"/>
      <c r="B266" s="7"/>
    </row>
    <row r="267" spans="1:2">
      <c r="A267" s="17"/>
      <c r="B267" s="7"/>
    </row>
    <row r="268" spans="1:2">
      <c r="A268" s="17"/>
      <c r="B268" s="7"/>
    </row>
    <row r="269" spans="1:2">
      <c r="A269" s="17"/>
      <c r="B269" s="7"/>
    </row>
    <row r="270" spans="1:2">
      <c r="A270" s="17"/>
      <c r="B270" s="7"/>
    </row>
    <row r="271" spans="1:2">
      <c r="A271" s="17"/>
      <c r="B271" s="7"/>
    </row>
    <row r="272" spans="1:2">
      <c r="A272" s="17"/>
      <c r="B272" s="7"/>
    </row>
    <row r="273" spans="1:2">
      <c r="A273" s="17"/>
      <c r="B273" s="7"/>
    </row>
    <row r="274" spans="1:2">
      <c r="A274" s="17"/>
      <c r="B274" s="7"/>
    </row>
    <row r="275" spans="1:2">
      <c r="A275" s="17"/>
      <c r="B275" s="7"/>
    </row>
    <row r="276" spans="1:2">
      <c r="A276" s="17"/>
      <c r="B276" s="7"/>
    </row>
    <row r="277" spans="1:2">
      <c r="A277" s="17"/>
      <c r="B277" s="7"/>
    </row>
    <row r="278" spans="1:2">
      <c r="A278" s="17"/>
      <c r="B278" s="7"/>
    </row>
    <row r="279" spans="1:2">
      <c r="A279" s="17"/>
      <c r="B279" s="7"/>
    </row>
    <row r="280" spans="1:2">
      <c r="A280" s="17"/>
      <c r="B280" s="7"/>
    </row>
    <row r="281" spans="1:2">
      <c r="A281" s="17"/>
      <c r="B281" s="7"/>
    </row>
    <row r="282" spans="1:2">
      <c r="A282" s="17"/>
      <c r="B282" s="7"/>
    </row>
    <row r="283" spans="1:2">
      <c r="A283" s="17"/>
      <c r="B283" s="7"/>
    </row>
    <row r="284" spans="1:2">
      <c r="A284" s="17"/>
      <c r="B284" s="7"/>
    </row>
    <row r="285" spans="1:2">
      <c r="A285" s="17"/>
      <c r="B285" s="7"/>
    </row>
    <row r="286" spans="1:2">
      <c r="A286" s="17"/>
      <c r="B286" s="7"/>
    </row>
    <row r="287" spans="1:2">
      <c r="A287" s="17"/>
      <c r="B287" s="7"/>
    </row>
    <row r="288" spans="1:2">
      <c r="A288" s="17"/>
      <c r="B288" s="7"/>
    </row>
    <row r="289" spans="1:2">
      <c r="A289" s="17"/>
      <c r="B289" s="7"/>
    </row>
    <row r="290" spans="1:2">
      <c r="A290" s="17"/>
      <c r="B290" s="7"/>
    </row>
    <row r="291" spans="1:2">
      <c r="A291" s="17"/>
      <c r="B291" s="7"/>
    </row>
    <row r="292" spans="1:2">
      <c r="A292" s="17"/>
      <c r="B292" s="7"/>
    </row>
    <row r="293" spans="1:2">
      <c r="A293" s="17"/>
      <c r="B293" s="7"/>
    </row>
    <row r="294" spans="1:2">
      <c r="A294" s="17"/>
      <c r="B294" s="7"/>
    </row>
    <row r="295" spans="1:2">
      <c r="A295" s="17"/>
      <c r="B295" s="7"/>
    </row>
    <row r="296" spans="1:2">
      <c r="A296" s="17"/>
      <c r="B296" s="7"/>
    </row>
    <row r="297" spans="1:2">
      <c r="A297" s="17"/>
      <c r="B297" s="7"/>
    </row>
    <row r="298" spans="1:2">
      <c r="A298" s="17"/>
      <c r="B298" s="7"/>
    </row>
    <row r="299" spans="1:2">
      <c r="A299" s="17"/>
      <c r="B299" s="7"/>
    </row>
    <row r="300" spans="1:2">
      <c r="A300" s="17"/>
      <c r="B300" s="7"/>
    </row>
    <row r="301" spans="1:2">
      <c r="A301" s="17"/>
      <c r="B301" s="7"/>
    </row>
    <row r="302" spans="1:2">
      <c r="A302" s="17"/>
      <c r="B302" s="7"/>
    </row>
    <row r="303" spans="1:2">
      <c r="A303" s="17"/>
      <c r="B303" s="7"/>
    </row>
    <row r="304" spans="1:2">
      <c r="A304" s="17"/>
      <c r="B304" s="7"/>
    </row>
    <row r="305" spans="1:2">
      <c r="A305" s="17"/>
      <c r="B305" s="7"/>
    </row>
    <row r="306" spans="1:2">
      <c r="A306" s="17"/>
      <c r="B306" s="7"/>
    </row>
    <row r="307" spans="1:2">
      <c r="A307" s="17"/>
      <c r="B307" s="7"/>
    </row>
    <row r="308" spans="1:2">
      <c r="A308" s="17"/>
      <c r="B308" s="7"/>
    </row>
    <row r="309" spans="1:2">
      <c r="A309" s="17"/>
      <c r="B309" s="7"/>
    </row>
    <row r="310" spans="1:2">
      <c r="A310" s="17"/>
      <c r="B310" s="7"/>
    </row>
    <row r="311" spans="1:2">
      <c r="A311" s="17"/>
      <c r="B311" s="7"/>
    </row>
    <row r="312" spans="1:2">
      <c r="A312" s="17"/>
      <c r="B312" s="7"/>
    </row>
    <row r="313" spans="1:2">
      <c r="A313" s="17"/>
      <c r="B313" s="7"/>
    </row>
    <row r="314" spans="1:2">
      <c r="A314" s="17"/>
      <c r="B314" s="7"/>
    </row>
    <row r="315" spans="1:2">
      <c r="A315" s="17"/>
      <c r="B315" s="7"/>
    </row>
    <row r="316" spans="1:2">
      <c r="A316" s="17"/>
      <c r="B316" s="7"/>
    </row>
    <row r="317" spans="1:2">
      <c r="A317" s="17"/>
      <c r="B317" s="7"/>
    </row>
    <row r="318" spans="1:2">
      <c r="A318" s="17"/>
      <c r="B318" s="7"/>
    </row>
    <row r="319" spans="1:2">
      <c r="A319" s="17"/>
      <c r="B319" s="7"/>
    </row>
    <row r="320" spans="1:2">
      <c r="A320" s="17"/>
      <c r="B320" s="7"/>
    </row>
    <row r="321" spans="1:2">
      <c r="A321" s="17"/>
      <c r="B321" s="7"/>
    </row>
    <row r="322" spans="1:2">
      <c r="A322" s="17"/>
      <c r="B322" s="7"/>
    </row>
    <row r="323" spans="1:2">
      <c r="A323" s="17"/>
      <c r="B323" s="7"/>
    </row>
    <row r="324" spans="1:2">
      <c r="A324" s="17"/>
      <c r="B324" s="7"/>
    </row>
    <row r="325" spans="1:2">
      <c r="A325" s="17"/>
      <c r="B325" s="7"/>
    </row>
    <row r="326" spans="1:2">
      <c r="A326" s="17"/>
      <c r="B326" s="7"/>
    </row>
    <row r="327" spans="1:2">
      <c r="A327" s="17"/>
      <c r="B327" s="7"/>
    </row>
    <row r="328" spans="1:2">
      <c r="A328" s="17"/>
      <c r="B328" s="7"/>
    </row>
    <row r="329" spans="1:2">
      <c r="A329" s="17"/>
      <c r="B329" s="7"/>
    </row>
    <row r="330" spans="1:2">
      <c r="A330" s="17"/>
      <c r="B330" s="7"/>
    </row>
    <row r="331" spans="1:2">
      <c r="A331" s="17"/>
      <c r="B331" s="7"/>
    </row>
    <row r="332" spans="1:2">
      <c r="A332" s="17"/>
      <c r="B332" s="7"/>
    </row>
    <row r="333" spans="1:2">
      <c r="A333" s="17"/>
      <c r="B333" s="7"/>
    </row>
    <row r="334" spans="1:2">
      <c r="A334" s="17"/>
      <c r="B334" s="7"/>
    </row>
    <row r="335" spans="1:2">
      <c r="A335" s="17"/>
      <c r="B335" s="7"/>
    </row>
    <row r="336" spans="1:2">
      <c r="A336" s="17"/>
      <c r="B336" s="7"/>
    </row>
    <row r="337" spans="1:2">
      <c r="A337" s="17"/>
      <c r="B337" s="7"/>
    </row>
    <row r="338" spans="1:2">
      <c r="A338" s="17"/>
      <c r="B338" s="7"/>
    </row>
    <row r="339" spans="1:2">
      <c r="A339" s="17"/>
      <c r="B339" s="7"/>
    </row>
    <row r="340" spans="1:2">
      <c r="A340" s="17"/>
      <c r="B340" s="7"/>
    </row>
    <row r="341" spans="1:2">
      <c r="A341" s="17"/>
      <c r="B341" s="7"/>
    </row>
    <row r="342" spans="1:2">
      <c r="A342" s="17"/>
      <c r="B342" s="7"/>
    </row>
    <row r="343" spans="1:2">
      <c r="A343" s="17"/>
      <c r="B343" s="7"/>
    </row>
    <row r="344" spans="1:2">
      <c r="A344" s="17"/>
      <c r="B344" s="7"/>
    </row>
    <row r="345" spans="1:2">
      <c r="A345" s="17"/>
      <c r="B345" s="7"/>
    </row>
    <row r="346" spans="1:2">
      <c r="A346" s="17"/>
      <c r="B346" s="7"/>
    </row>
    <row r="347" spans="1:2">
      <c r="A347" s="17"/>
      <c r="B347" s="7"/>
    </row>
    <row r="348" spans="1:2">
      <c r="A348" s="17"/>
      <c r="B348" s="7"/>
    </row>
    <row r="349" spans="1:2">
      <c r="A349" s="17"/>
      <c r="B349" s="7"/>
    </row>
    <row r="350" spans="1:2">
      <c r="A350" s="17"/>
      <c r="B350" s="7"/>
    </row>
    <row r="351" spans="1:2">
      <c r="A351" s="17"/>
      <c r="B351" s="7"/>
    </row>
    <row r="352" spans="1:2">
      <c r="A352" s="17"/>
      <c r="B352" s="7"/>
    </row>
    <row r="353" spans="1:2">
      <c r="A353" s="17"/>
      <c r="B353" s="7"/>
    </row>
    <row r="354" spans="1:2">
      <c r="A354" s="17"/>
      <c r="B354" s="7"/>
    </row>
    <row r="355" spans="1:2">
      <c r="A355" s="17"/>
      <c r="B355" s="7"/>
    </row>
    <row r="356" spans="1:2">
      <c r="A356" s="17"/>
      <c r="B356" s="7"/>
    </row>
    <row r="357" spans="1:2">
      <c r="A357" s="17"/>
      <c r="B357" s="7"/>
    </row>
    <row r="358" spans="1:2">
      <c r="A358" s="17"/>
      <c r="B358" s="7"/>
    </row>
    <row r="359" spans="1:2">
      <c r="A359" s="17"/>
      <c r="B359" s="7"/>
    </row>
    <row r="360" spans="1:2">
      <c r="A360" s="17"/>
      <c r="B360" s="7"/>
    </row>
    <row r="361" spans="1:2">
      <c r="A361" s="17"/>
      <c r="B361" s="7"/>
    </row>
    <row r="362" spans="1:2">
      <c r="A362" s="17"/>
      <c r="B362" s="7"/>
    </row>
    <row r="363" spans="1:2">
      <c r="A363" s="17"/>
      <c r="B363" s="7"/>
    </row>
    <row r="364" spans="1:2">
      <c r="A364" s="17"/>
      <c r="B364" s="7"/>
    </row>
    <row r="365" spans="1:2">
      <c r="A365" s="17"/>
      <c r="B365" s="7"/>
    </row>
    <row r="366" spans="1:2">
      <c r="A366" s="17"/>
      <c r="B366" s="7"/>
    </row>
    <row r="367" spans="1:2">
      <c r="A367" s="17"/>
      <c r="B367" s="7"/>
    </row>
    <row r="368" spans="1:2">
      <c r="A368" s="17"/>
      <c r="B368" s="7"/>
    </row>
    <row r="369" spans="1:2">
      <c r="A369" s="17"/>
      <c r="B369" s="7"/>
    </row>
    <row r="370" spans="1:2">
      <c r="A370" s="17"/>
      <c r="B370" s="7"/>
    </row>
    <row r="371" spans="1:2">
      <c r="A371" s="17"/>
      <c r="B371" s="7"/>
    </row>
    <row r="372" spans="1:2">
      <c r="A372" s="17"/>
      <c r="B372" s="7"/>
    </row>
    <row r="373" spans="1:2">
      <c r="A373" s="17"/>
      <c r="B373" s="7"/>
    </row>
    <row r="374" spans="1:2">
      <c r="A374" s="17"/>
      <c r="B374" s="7"/>
    </row>
    <row r="375" spans="1:2">
      <c r="A375" s="17"/>
      <c r="B375" s="7"/>
    </row>
    <row r="376" spans="1:2">
      <c r="A376" s="17"/>
      <c r="B376" s="7"/>
    </row>
    <row r="377" spans="1:2">
      <c r="A377" s="17"/>
      <c r="B377" s="7"/>
    </row>
    <row r="378" spans="1:2">
      <c r="A378" s="17"/>
      <c r="B378" s="7"/>
    </row>
    <row r="379" spans="1:2">
      <c r="A379" s="17"/>
      <c r="B379" s="7"/>
    </row>
    <row r="380" spans="1:2">
      <c r="A380" s="17"/>
      <c r="B380" s="7"/>
    </row>
    <row r="381" spans="1:2">
      <c r="A381" s="17"/>
      <c r="B381" s="7"/>
    </row>
    <row r="382" spans="1:2">
      <c r="A382" s="17"/>
      <c r="B382" s="7"/>
    </row>
    <row r="383" spans="1:2">
      <c r="A383" s="17"/>
      <c r="B383" s="7"/>
    </row>
    <row r="384" spans="1:2">
      <c r="A384" s="17"/>
      <c r="B384" s="7"/>
    </row>
    <row r="385" spans="1:2">
      <c r="A385" s="17"/>
      <c r="B385" s="7"/>
    </row>
    <row r="386" spans="1:2">
      <c r="A386" s="17"/>
      <c r="B386" s="7"/>
    </row>
    <row r="387" spans="1:2">
      <c r="A387" s="17"/>
      <c r="B387" s="7"/>
    </row>
    <row r="388" spans="1:2">
      <c r="A388" s="17"/>
      <c r="B388" s="7"/>
    </row>
    <row r="389" spans="1:2">
      <c r="A389" s="17"/>
      <c r="B389" s="7"/>
    </row>
    <row r="390" spans="1:2">
      <c r="A390" s="17"/>
      <c r="B390" s="7"/>
    </row>
    <row r="391" spans="1:2">
      <c r="A391" s="17"/>
      <c r="B391" s="7"/>
    </row>
    <row r="392" spans="1:2">
      <c r="A392" s="17"/>
      <c r="B392" s="7"/>
    </row>
    <row r="393" spans="1:2">
      <c r="A393" s="17"/>
      <c r="B393" s="7"/>
    </row>
    <row r="394" spans="1:2">
      <c r="A394" s="17"/>
      <c r="B394" s="7"/>
    </row>
  </sheetData>
  <dataValidations count="1">
    <dataValidation type="list" allowBlank="1" showInputMessage="1" showErrorMessage="1" sqref="C65110 IY65110 SU65110 ACQ65110 AMM65110 AWI65110 BGE65110 BQA65110 BZW65110 CJS65110 CTO65110 DDK65110 DNG65110 DXC65110 EGY65110 EQU65110 FAQ65110 FKM65110 FUI65110 GEE65110 GOA65110 GXW65110 HHS65110 HRO65110 IBK65110 ILG65110 IVC65110 JEY65110 JOU65110 JYQ65110 KIM65110 KSI65110 LCE65110 LMA65110 LVW65110 MFS65110 MPO65110 MZK65110 NJG65110 NTC65110 OCY65110 OMU65110 OWQ65110 PGM65110 PQI65110 QAE65110 QKA65110 QTW65110 RDS65110 RNO65110 RXK65110 SHG65110 SRC65110 TAY65110 TKU65110 TUQ65110 UEM65110 UOI65110 UYE65110 VIA65110 VRW65110 WBS65110 WLO65110 WVK65110 C130646 IY130646 SU130646 ACQ130646 AMM130646 AWI130646 BGE130646 BQA130646 BZW130646 CJS130646 CTO130646 DDK130646 DNG130646 DXC130646 EGY130646 EQU130646 FAQ130646 FKM130646 FUI130646 GEE130646 GOA130646 GXW130646 HHS130646 HRO130646 IBK130646 ILG130646 IVC130646 JEY130646 JOU130646 JYQ130646 KIM130646 KSI130646 LCE130646 LMA130646 LVW130646 MFS130646 MPO130646 MZK130646 NJG130646 NTC130646 OCY130646 OMU130646 OWQ130646 PGM130646 PQI130646 QAE130646 QKA130646 QTW130646 RDS130646 RNO130646 RXK130646 SHG130646 SRC130646 TAY130646 TKU130646 TUQ130646 UEM130646 UOI130646 UYE130646 VIA130646 VRW130646 WBS130646 WLO130646 WVK130646 C196182 IY196182 SU196182 ACQ196182 AMM196182 AWI196182 BGE196182 BQA196182 BZW196182 CJS196182 CTO196182 DDK196182 DNG196182 DXC196182 EGY196182 EQU196182 FAQ196182 FKM196182 FUI196182 GEE196182 GOA196182 GXW196182 HHS196182 HRO196182 IBK196182 ILG196182 IVC196182 JEY196182 JOU196182 JYQ196182 KIM196182 KSI196182 LCE196182 LMA196182 LVW196182 MFS196182 MPO196182 MZK196182 NJG196182 NTC196182 OCY196182 OMU196182 OWQ196182 PGM196182 PQI196182 QAE196182 QKA196182 QTW196182 RDS196182 RNO196182 RXK196182 SHG196182 SRC196182 TAY196182 TKU196182 TUQ196182 UEM196182 UOI196182 UYE196182 VIA196182 VRW196182 WBS196182 WLO196182 WVK196182 C261718 IY261718 SU261718 ACQ261718 AMM261718 AWI261718 BGE261718 BQA261718 BZW261718 CJS261718 CTO261718 DDK261718 DNG261718 DXC261718 EGY261718 EQU261718 FAQ261718 FKM261718 FUI261718 GEE261718 GOA261718 GXW261718 HHS261718 HRO261718 IBK261718 ILG261718 IVC261718 JEY261718 JOU261718 JYQ261718 KIM261718 KSI261718 LCE261718 LMA261718 LVW261718 MFS261718 MPO261718 MZK261718 NJG261718 NTC261718 OCY261718 OMU261718 OWQ261718 PGM261718 PQI261718 QAE261718 QKA261718 QTW261718 RDS261718 RNO261718 RXK261718 SHG261718 SRC261718 TAY261718 TKU261718 TUQ261718 UEM261718 UOI261718 UYE261718 VIA261718 VRW261718 WBS261718 WLO261718 WVK261718 C327254 IY327254 SU327254 ACQ327254 AMM327254 AWI327254 BGE327254 BQA327254 BZW327254 CJS327254 CTO327254 DDK327254 DNG327254 DXC327254 EGY327254 EQU327254 FAQ327254 FKM327254 FUI327254 GEE327254 GOA327254 GXW327254 HHS327254 HRO327254 IBK327254 ILG327254 IVC327254 JEY327254 JOU327254 JYQ327254 KIM327254 KSI327254 LCE327254 LMA327254 LVW327254 MFS327254 MPO327254 MZK327254 NJG327254 NTC327254 OCY327254 OMU327254 OWQ327254 PGM327254 PQI327254 QAE327254 QKA327254 QTW327254 RDS327254 RNO327254 RXK327254 SHG327254 SRC327254 TAY327254 TKU327254 TUQ327254 UEM327254 UOI327254 UYE327254 VIA327254 VRW327254 WBS327254 WLO327254 WVK327254 C392790 IY392790 SU392790 ACQ392790 AMM392790 AWI392790 BGE392790 BQA392790 BZW392790 CJS392790 CTO392790 DDK392790 DNG392790 DXC392790 EGY392790 EQU392790 FAQ392790 FKM392790 FUI392790 GEE392790 GOA392790 GXW392790 HHS392790 HRO392790 IBK392790 ILG392790 IVC392790 JEY392790 JOU392790 JYQ392790 KIM392790 KSI392790 LCE392790 LMA392790 LVW392790 MFS392790 MPO392790 MZK392790 NJG392790 NTC392790 OCY392790 OMU392790 OWQ392790 PGM392790 PQI392790 QAE392790 QKA392790 QTW392790 RDS392790 RNO392790 RXK392790 SHG392790 SRC392790 TAY392790 TKU392790 TUQ392790 UEM392790 UOI392790 UYE392790 VIA392790 VRW392790 WBS392790 WLO392790 WVK392790 C458326 IY458326 SU458326 ACQ458326 AMM458326 AWI458326 BGE458326 BQA458326 BZW458326 CJS458326 CTO458326 DDK458326 DNG458326 DXC458326 EGY458326 EQU458326 FAQ458326 FKM458326 FUI458326 GEE458326 GOA458326 GXW458326 HHS458326 HRO458326 IBK458326 ILG458326 IVC458326 JEY458326 JOU458326 JYQ458326 KIM458326 KSI458326 LCE458326 LMA458326 LVW458326 MFS458326 MPO458326 MZK458326 NJG458326 NTC458326 OCY458326 OMU458326 OWQ458326 PGM458326 PQI458326 QAE458326 QKA458326 QTW458326 RDS458326 RNO458326 RXK458326 SHG458326 SRC458326 TAY458326 TKU458326 TUQ458326 UEM458326 UOI458326 UYE458326 VIA458326 VRW458326 WBS458326 WLO458326 WVK458326 C523862 IY523862 SU523862 ACQ523862 AMM523862 AWI523862 BGE523862 BQA523862 BZW523862 CJS523862 CTO523862 DDK523862 DNG523862 DXC523862 EGY523862 EQU523862 FAQ523862 FKM523862 FUI523862 GEE523862 GOA523862 GXW523862 HHS523862 HRO523862 IBK523862 ILG523862 IVC523862 JEY523862 JOU523862 JYQ523862 KIM523862 KSI523862 LCE523862 LMA523862 LVW523862 MFS523862 MPO523862 MZK523862 NJG523862 NTC523862 OCY523862 OMU523862 OWQ523862 PGM523862 PQI523862 QAE523862 QKA523862 QTW523862 RDS523862 RNO523862 RXK523862 SHG523862 SRC523862 TAY523862 TKU523862 TUQ523862 UEM523862 UOI523862 UYE523862 VIA523862 VRW523862 WBS523862 WLO523862 WVK523862 C589398 IY589398 SU589398 ACQ589398 AMM589398 AWI589398 BGE589398 BQA589398 BZW589398 CJS589398 CTO589398 DDK589398 DNG589398 DXC589398 EGY589398 EQU589398 FAQ589398 FKM589398 FUI589398 GEE589398 GOA589398 GXW589398 HHS589398 HRO589398 IBK589398 ILG589398 IVC589398 JEY589398 JOU589398 JYQ589398 KIM589398 KSI589398 LCE589398 LMA589398 LVW589398 MFS589398 MPO589398 MZK589398 NJG589398 NTC589398 OCY589398 OMU589398 OWQ589398 PGM589398 PQI589398 QAE589398 QKA589398 QTW589398 RDS589398 RNO589398 RXK589398 SHG589398 SRC589398 TAY589398 TKU589398 TUQ589398 UEM589398 UOI589398 UYE589398 VIA589398 VRW589398 WBS589398 WLO589398 WVK589398 C654934 IY654934 SU654934 ACQ654934 AMM654934 AWI654934 BGE654934 BQA654934 BZW654934 CJS654934 CTO654934 DDK654934 DNG654934 DXC654934 EGY654934 EQU654934 FAQ654934 FKM654934 FUI654934 GEE654934 GOA654934 GXW654934 HHS654934 HRO654934 IBK654934 ILG654934 IVC654934 JEY654934 JOU654934 JYQ654934 KIM654934 KSI654934 LCE654934 LMA654934 LVW654934 MFS654934 MPO654934 MZK654934 NJG654934 NTC654934 OCY654934 OMU654934 OWQ654934 PGM654934 PQI654934 QAE654934 QKA654934 QTW654934 RDS654934 RNO654934 RXK654934 SHG654934 SRC654934 TAY654934 TKU654934 TUQ654934 UEM654934 UOI654934 UYE654934 VIA654934 VRW654934 WBS654934 WLO654934 WVK654934 C720470 IY720470 SU720470 ACQ720470 AMM720470 AWI720470 BGE720470 BQA720470 BZW720470 CJS720470 CTO720470 DDK720470 DNG720470 DXC720470 EGY720470 EQU720470 FAQ720470 FKM720470 FUI720470 GEE720470 GOA720470 GXW720470 HHS720470 HRO720470 IBK720470 ILG720470 IVC720470 JEY720470 JOU720470 JYQ720470 KIM720470 KSI720470 LCE720470 LMA720470 LVW720470 MFS720470 MPO720470 MZK720470 NJG720470 NTC720470 OCY720470 OMU720470 OWQ720470 PGM720470 PQI720470 QAE720470 QKA720470 QTW720470 RDS720470 RNO720470 RXK720470 SHG720470 SRC720470 TAY720470 TKU720470 TUQ720470 UEM720470 UOI720470 UYE720470 VIA720470 VRW720470 WBS720470 WLO720470 WVK720470 C786006 IY786006 SU786006 ACQ786006 AMM786006 AWI786006 BGE786006 BQA786006 BZW786006 CJS786006 CTO786006 DDK786006 DNG786006 DXC786006 EGY786006 EQU786006 FAQ786006 FKM786006 FUI786006 GEE786006 GOA786006 GXW786006 HHS786006 HRO786006 IBK786006 ILG786006 IVC786006 JEY786006 JOU786006 JYQ786006 KIM786006 KSI786006 LCE786006 LMA786006 LVW786006 MFS786006 MPO786006 MZK786006 NJG786006 NTC786006 OCY786006 OMU786006 OWQ786006 PGM786006 PQI786006 QAE786006 QKA786006 QTW786006 RDS786006 RNO786006 RXK786006 SHG786006 SRC786006 TAY786006 TKU786006 TUQ786006 UEM786006 UOI786006 UYE786006 VIA786006 VRW786006 WBS786006 WLO786006 WVK786006 C851542 IY851542 SU851542 ACQ851542 AMM851542 AWI851542 BGE851542 BQA851542 BZW851542 CJS851542 CTO851542 DDK851542 DNG851542 DXC851542 EGY851542 EQU851542 FAQ851542 FKM851542 FUI851542 GEE851542 GOA851542 GXW851542 HHS851542 HRO851542 IBK851542 ILG851542 IVC851542 JEY851542 JOU851542 JYQ851542 KIM851542 KSI851542 LCE851542 LMA851542 LVW851542 MFS851542 MPO851542 MZK851542 NJG851542 NTC851542 OCY851542 OMU851542 OWQ851542 PGM851542 PQI851542 QAE851542 QKA851542 QTW851542 RDS851542 RNO851542 RXK851542 SHG851542 SRC851542 TAY851542 TKU851542 TUQ851542 UEM851542 UOI851542 UYE851542 VIA851542 VRW851542 WBS851542 WLO851542 WVK851542 C917078 IY917078 SU917078 ACQ917078 AMM917078 AWI917078 BGE917078 BQA917078 BZW917078 CJS917078 CTO917078 DDK917078 DNG917078 DXC917078 EGY917078 EQU917078 FAQ917078 FKM917078 FUI917078 GEE917078 GOA917078 GXW917078 HHS917078 HRO917078 IBK917078 ILG917078 IVC917078 JEY917078 JOU917078 JYQ917078 KIM917078 KSI917078 LCE917078 LMA917078 LVW917078 MFS917078 MPO917078 MZK917078 NJG917078 NTC917078 OCY917078 OMU917078 OWQ917078 PGM917078 PQI917078 QAE917078 QKA917078 QTW917078 RDS917078 RNO917078 RXK917078 SHG917078 SRC917078 TAY917078 TKU917078 TUQ917078 UEM917078 UOI917078 UYE917078 VIA917078 VRW917078 WBS917078 WLO917078 WVK917078 C982614 IY982614 SU982614 ACQ982614 AMM982614 AWI982614 BGE982614 BQA982614 BZW982614 CJS982614 CTO982614 DDK982614 DNG982614 DXC982614 EGY982614 EQU982614 FAQ982614 FKM982614 FUI982614 GEE982614 GOA982614 GXW982614 HHS982614 HRO982614 IBK982614 ILG982614 IVC982614 JEY982614 JOU982614 JYQ982614 KIM982614 KSI982614 LCE982614 LMA982614 LVW982614 MFS982614 MPO982614 MZK982614 NJG982614 NTC982614 OCY982614 OMU982614 OWQ982614 PGM982614 PQI982614 QAE982614 QKA982614 QTW982614 RDS982614 RNO982614 RXK982614 SHG982614 SRC982614 TAY982614 TKU982614 TUQ982614 UEM982614 UOI982614 UYE982614 VIA982614 VRW982614 WBS982614 WLO982614 WVK982614">
      <formula1>$K$2:$K$7</formula1>
    </dataValidation>
  </dataValidation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3"/>
  <sheetViews>
    <sheetView topLeftCell="A10" zoomScaleNormal="100" workbookViewId="0">
      <selection activeCell="Y12" sqref="Y12"/>
    </sheetView>
  </sheetViews>
  <sheetFormatPr defaultColWidth="7.42578125" defaultRowHeight="15"/>
  <cols>
    <col min="1" max="1" width="7.42578125" style="154" customWidth="1"/>
    <col min="2" max="2" width="53.7109375" style="154" customWidth="1"/>
    <col min="3" max="3" width="12.28515625" style="155" customWidth="1"/>
    <col min="4" max="4" width="12.85546875" style="155" hidden="1" customWidth="1"/>
    <col min="5" max="5" width="11.140625" style="155" hidden="1" customWidth="1"/>
    <col min="6" max="6" width="31.28515625" style="156" hidden="1" customWidth="1"/>
    <col min="7" max="7" width="14" style="155" hidden="1" customWidth="1"/>
    <col min="8" max="8" width="15.5703125" style="155" hidden="1" customWidth="1"/>
    <col min="9" max="9" width="14.28515625" style="155" hidden="1" customWidth="1"/>
    <col min="10" max="10" width="10" style="155" hidden="1" customWidth="1"/>
    <col min="11" max="11" width="19.7109375" style="157" customWidth="1"/>
    <col min="12" max="12" width="12.85546875" style="154" hidden="1" customWidth="1"/>
    <col min="13" max="13" width="12.7109375" style="154" hidden="1" customWidth="1"/>
    <col min="14" max="14" width="0" style="154" hidden="1" customWidth="1"/>
    <col min="15" max="15" width="11.42578125" style="154" hidden="1" customWidth="1"/>
    <col min="16" max="16" width="9.42578125" style="154" hidden="1" customWidth="1"/>
    <col min="17" max="17" width="0" style="154" hidden="1" customWidth="1"/>
    <col min="18" max="18" width="9.42578125" style="154" hidden="1" customWidth="1"/>
    <col min="19" max="21" width="0" style="154" hidden="1" customWidth="1"/>
    <col min="22" max="22" width="59.7109375" style="154" customWidth="1"/>
    <col min="23" max="24" width="11.5703125" style="154" bestFit="1" customWidth="1"/>
    <col min="25" max="255" width="9.140625" style="154" customWidth="1"/>
    <col min="256" max="16384" width="7.42578125" style="154"/>
  </cols>
  <sheetData>
    <row r="1" spans="1:256">
      <c r="A1" s="153" t="s">
        <v>123</v>
      </c>
    </row>
    <row r="2" spans="1:256" ht="71.25">
      <c r="A2" s="158" t="s">
        <v>29</v>
      </c>
      <c r="B2" s="158" t="s">
        <v>124</v>
      </c>
      <c r="C2" s="159" t="s">
        <v>125</v>
      </c>
      <c r="D2" s="159" t="s">
        <v>126</v>
      </c>
      <c r="E2" s="159" t="s">
        <v>127</v>
      </c>
      <c r="F2" s="217"/>
      <c r="G2" s="218"/>
      <c r="H2" s="217" t="s">
        <v>128</v>
      </c>
      <c r="I2" s="217" t="s">
        <v>129</v>
      </c>
      <c r="J2" s="218" t="s">
        <v>130</v>
      </c>
      <c r="K2" s="158" t="s">
        <v>131</v>
      </c>
      <c r="L2" s="219"/>
      <c r="M2" s="220" t="s">
        <v>132</v>
      </c>
      <c r="N2" s="219"/>
      <c r="O2" s="219"/>
      <c r="P2" s="219"/>
      <c r="Q2" s="219"/>
      <c r="R2" s="219"/>
      <c r="S2" s="219"/>
      <c r="T2" s="219"/>
      <c r="U2" s="219"/>
      <c r="V2" s="219"/>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row>
    <row r="3" spans="1:256" ht="45">
      <c r="A3" s="161">
        <v>1</v>
      </c>
      <c r="B3" s="162" t="s">
        <v>133</v>
      </c>
      <c r="C3" s="163">
        <v>121245</v>
      </c>
      <c r="D3" s="164">
        <v>89611</v>
      </c>
      <c r="E3" s="164">
        <v>31634</v>
      </c>
      <c r="F3" s="194"/>
      <c r="G3" s="193"/>
      <c r="H3" s="193">
        <v>174350.68</v>
      </c>
      <c r="I3" s="193">
        <v>4634.3</v>
      </c>
      <c r="J3" s="193">
        <v>0</v>
      </c>
      <c r="K3" s="165">
        <v>178958</v>
      </c>
      <c r="L3" s="221"/>
      <c r="M3" s="221">
        <v>105425</v>
      </c>
      <c r="N3" s="221">
        <f>K3-M3</f>
        <v>73533</v>
      </c>
      <c r="O3" s="221"/>
      <c r="P3" s="221"/>
      <c r="Q3" s="221"/>
      <c r="R3" s="221">
        <v>339</v>
      </c>
      <c r="S3" s="221">
        <v>569</v>
      </c>
      <c r="T3" s="221"/>
      <c r="U3" s="221"/>
      <c r="V3" s="221"/>
      <c r="X3" s="166"/>
    </row>
    <row r="4" spans="1:256" ht="105">
      <c r="A4" s="161">
        <v>2</v>
      </c>
      <c r="B4" s="167" t="s">
        <v>134</v>
      </c>
      <c r="C4" s="163">
        <v>4674798</v>
      </c>
      <c r="D4" s="164">
        <v>4207318</v>
      </c>
      <c r="E4" s="164">
        <v>467480</v>
      </c>
      <c r="F4" s="194" t="s">
        <v>135</v>
      </c>
      <c r="G4" s="193"/>
      <c r="H4" s="193">
        <v>99222</v>
      </c>
      <c r="I4" s="193"/>
      <c r="J4" s="193"/>
      <c r="K4" s="168">
        <f>99222+388512+734529</f>
        <v>1222263</v>
      </c>
      <c r="L4" s="221"/>
      <c r="M4" s="221"/>
      <c r="N4" s="221"/>
      <c r="O4" s="221"/>
      <c r="P4" s="221"/>
      <c r="Q4" s="221"/>
      <c r="R4" s="221">
        <f>S4-S3</f>
        <v>17629.599999999999</v>
      </c>
      <c r="S4" s="221">
        <f>S5-S10</f>
        <v>18198.599999999999</v>
      </c>
      <c r="T4" s="221"/>
      <c r="U4" s="221"/>
      <c r="V4" s="222" t="s">
        <v>136</v>
      </c>
      <c r="W4" s="169">
        <f>1715719+37987+1076289</f>
        <v>2829995</v>
      </c>
    </row>
    <row r="5" spans="1:256" ht="29.25" customHeight="1">
      <c r="A5" s="161">
        <v>3</v>
      </c>
      <c r="B5" s="167" t="s">
        <v>137</v>
      </c>
      <c r="C5" s="163">
        <v>45835</v>
      </c>
      <c r="D5" s="170">
        <v>27000</v>
      </c>
      <c r="E5" s="164">
        <v>18835</v>
      </c>
      <c r="F5" s="194"/>
      <c r="G5" s="193"/>
      <c r="H5" s="193">
        <v>44335.35</v>
      </c>
      <c r="I5" s="193">
        <v>653.4</v>
      </c>
      <c r="J5" s="193"/>
      <c r="K5" s="165">
        <f>39589</f>
        <v>39589</v>
      </c>
      <c r="L5" s="221" t="s">
        <v>138</v>
      </c>
      <c r="M5" s="221"/>
      <c r="N5" s="221">
        <v>45835</v>
      </c>
      <c r="O5" s="221">
        <f>H5+I5-N5</f>
        <v>-846.25</v>
      </c>
      <c r="P5" s="221"/>
      <c r="Q5" s="221"/>
      <c r="R5" s="221">
        <v>44000</v>
      </c>
      <c r="S5" s="223">
        <f>R6-R5</f>
        <v>18198.599999999999</v>
      </c>
      <c r="T5" s="221"/>
      <c r="U5" s="221"/>
      <c r="V5" s="224" t="s">
        <v>139</v>
      </c>
      <c r="X5" s="166"/>
    </row>
    <row r="6" spans="1:256" ht="30">
      <c r="A6" s="161">
        <v>4</v>
      </c>
      <c r="B6" s="167" t="s">
        <v>140</v>
      </c>
      <c r="C6" s="163">
        <v>38600</v>
      </c>
      <c r="D6" s="164">
        <v>27000</v>
      </c>
      <c r="E6" s="164">
        <v>11600</v>
      </c>
      <c r="F6" s="194" t="s">
        <v>141</v>
      </c>
      <c r="G6" s="193">
        <v>3388</v>
      </c>
      <c r="H6" s="193">
        <v>57812.35</v>
      </c>
      <c r="I6" s="193">
        <v>998.25</v>
      </c>
      <c r="J6" s="193">
        <v>0</v>
      </c>
      <c r="K6" s="165">
        <v>58880</v>
      </c>
      <c r="L6" s="221">
        <v>5400</v>
      </c>
      <c r="M6" s="221">
        <v>35000</v>
      </c>
      <c r="N6" s="221">
        <f>K6-M6</f>
        <v>23880</v>
      </c>
      <c r="O6" s="225">
        <f>K6-L6-G6</f>
        <v>50092</v>
      </c>
      <c r="P6" s="225">
        <f>K6-27000</f>
        <v>31880</v>
      </c>
      <c r="Q6" s="221">
        <v>5469.81</v>
      </c>
      <c r="R6" s="221">
        <f>H6+I6+G6</f>
        <v>62198.6</v>
      </c>
      <c r="S6" s="221"/>
      <c r="T6" s="221"/>
      <c r="U6" s="221"/>
      <c r="V6" s="221"/>
      <c r="X6" s="166"/>
    </row>
    <row r="7" spans="1:256" ht="30">
      <c r="A7" s="161">
        <v>5</v>
      </c>
      <c r="B7" s="167" t="s">
        <v>142</v>
      </c>
      <c r="C7" s="163">
        <v>140000</v>
      </c>
      <c r="D7" s="164">
        <v>27000</v>
      </c>
      <c r="E7" s="164">
        <v>113000</v>
      </c>
      <c r="F7" s="194" t="s">
        <v>143</v>
      </c>
      <c r="G7" s="193">
        <v>5693.05</v>
      </c>
      <c r="H7" s="193">
        <v>135670.14000000001</v>
      </c>
      <c r="I7" s="193">
        <v>3037.1</v>
      </c>
      <c r="J7" s="193">
        <f>SUM(G7:I7)</f>
        <v>144400.29</v>
      </c>
      <c r="K7" s="165">
        <v>133307</v>
      </c>
      <c r="L7" s="221">
        <v>5400</v>
      </c>
      <c r="M7" s="225">
        <v>107438.02</v>
      </c>
      <c r="N7" s="225">
        <f>K7-M7</f>
        <v>25868.979999999996</v>
      </c>
      <c r="O7" s="221">
        <f>G7+H7+I7-27000</f>
        <v>117400.29000000001</v>
      </c>
      <c r="P7" s="225">
        <f>K7-L7</f>
        <v>127907</v>
      </c>
      <c r="Q7" s="221"/>
      <c r="R7" s="225">
        <f>G7+H7+I7-27000</f>
        <v>117400.29000000001</v>
      </c>
      <c r="S7" s="221">
        <f>H7+I7+G7</f>
        <v>144400.29</v>
      </c>
      <c r="T7" s="221">
        <f>S7-S9</f>
        <v>-1292.7099999999919</v>
      </c>
      <c r="U7" s="221">
        <f>T7+S5-R3-S3+O5</f>
        <v>15151.640000000007</v>
      </c>
      <c r="V7" s="221"/>
      <c r="X7" s="166"/>
    </row>
    <row r="8" spans="1:256" ht="30">
      <c r="A8" s="161">
        <v>6</v>
      </c>
      <c r="B8" s="167" t="s">
        <v>144</v>
      </c>
      <c r="C8" s="163">
        <v>41693</v>
      </c>
      <c r="D8" s="164">
        <v>27000</v>
      </c>
      <c r="E8" s="164">
        <v>14693</v>
      </c>
      <c r="F8" s="194"/>
      <c r="G8" s="193"/>
      <c r="H8" s="193"/>
      <c r="I8" s="193"/>
      <c r="J8" s="193"/>
      <c r="K8" s="165">
        <v>37453</v>
      </c>
      <c r="L8" s="221"/>
      <c r="M8" s="221"/>
      <c r="N8" s="221"/>
      <c r="O8" s="221"/>
      <c r="P8" s="221"/>
      <c r="Q8" s="221">
        <f>H6+I6+Q6-L6</f>
        <v>58880.409999999996</v>
      </c>
      <c r="R8" s="221"/>
      <c r="S8" s="221"/>
      <c r="T8" s="221"/>
      <c r="U8" s="221"/>
      <c r="V8" s="221"/>
      <c r="X8" s="166"/>
    </row>
    <row r="9" spans="1:256" ht="30">
      <c r="A9" s="171" t="s">
        <v>145</v>
      </c>
      <c r="B9" s="172" t="s">
        <v>146</v>
      </c>
      <c r="C9" s="173">
        <v>1260000</v>
      </c>
      <c r="D9" s="174">
        <v>1071000</v>
      </c>
      <c r="E9" s="174">
        <v>189000</v>
      </c>
      <c r="F9" s="226"/>
      <c r="G9" s="177"/>
      <c r="H9" s="177"/>
      <c r="I9" s="177"/>
      <c r="J9" s="177"/>
      <c r="K9" s="175"/>
      <c r="L9" s="227"/>
      <c r="M9" s="227"/>
      <c r="N9" s="227"/>
      <c r="O9" s="227"/>
      <c r="P9" s="227"/>
      <c r="Q9" s="227"/>
      <c r="R9" s="227"/>
      <c r="S9" s="227">
        <v>145693</v>
      </c>
      <c r="T9" s="227"/>
      <c r="U9" s="227"/>
      <c r="V9" s="178" t="s">
        <v>147</v>
      </c>
    </row>
    <row r="10" spans="1:256">
      <c r="A10" s="161">
        <v>8</v>
      </c>
      <c r="B10" s="167" t="s">
        <v>148</v>
      </c>
      <c r="C10" s="163">
        <v>46700</v>
      </c>
      <c r="D10" s="176">
        <v>0</v>
      </c>
      <c r="E10" s="164">
        <v>46700</v>
      </c>
      <c r="F10" s="194" t="s">
        <v>149</v>
      </c>
      <c r="G10" s="228">
        <v>42819</v>
      </c>
      <c r="H10" s="229">
        <v>19360</v>
      </c>
      <c r="I10" s="193">
        <v>2420</v>
      </c>
      <c r="J10" s="230">
        <v>3375.9</v>
      </c>
      <c r="K10" s="165">
        <f>H10+J10</f>
        <v>22735.9</v>
      </c>
      <c r="L10" s="223" t="s">
        <v>150</v>
      </c>
      <c r="M10" s="223" t="s">
        <v>151</v>
      </c>
      <c r="N10" s="221"/>
      <c r="O10" s="221"/>
      <c r="P10" s="221"/>
      <c r="Q10" s="221">
        <f>H6+Q6</f>
        <v>63282.159999999996</v>
      </c>
      <c r="R10" s="221"/>
      <c r="S10" s="221"/>
      <c r="T10" s="221"/>
      <c r="U10" s="221"/>
      <c r="V10" s="221"/>
      <c r="X10" s="166"/>
    </row>
    <row r="11" spans="1:256" ht="45">
      <c r="A11" s="177">
        <v>9</v>
      </c>
      <c r="B11" s="172" t="s">
        <v>152</v>
      </c>
      <c r="C11" s="173">
        <v>48000</v>
      </c>
      <c r="D11" s="174">
        <v>0</v>
      </c>
      <c r="E11" s="174">
        <v>48000</v>
      </c>
      <c r="F11" s="226"/>
      <c r="G11" s="177">
        <v>0</v>
      </c>
      <c r="H11" s="171"/>
      <c r="I11" s="177"/>
      <c r="J11" s="231"/>
      <c r="K11" s="175"/>
      <c r="L11" s="227"/>
      <c r="M11" s="227"/>
      <c r="N11" s="227"/>
      <c r="O11" s="227"/>
      <c r="P11" s="227"/>
      <c r="Q11" s="227"/>
      <c r="R11" s="227"/>
      <c r="S11" s="227"/>
      <c r="T11" s="227"/>
      <c r="U11" s="227"/>
      <c r="V11" s="178" t="s">
        <v>153</v>
      </c>
    </row>
    <row r="12" spans="1:256">
      <c r="A12" s="177">
        <v>10</v>
      </c>
      <c r="B12" s="172" t="s">
        <v>154</v>
      </c>
      <c r="C12" s="173">
        <v>530000</v>
      </c>
      <c r="D12" s="174">
        <v>0</v>
      </c>
      <c r="E12" s="174">
        <v>530000</v>
      </c>
      <c r="F12" s="226"/>
      <c r="G12" s="177">
        <v>0</v>
      </c>
      <c r="H12" s="171"/>
      <c r="I12" s="177"/>
      <c r="J12" s="231"/>
      <c r="K12" s="175"/>
      <c r="L12" s="227"/>
      <c r="M12" s="227"/>
      <c r="N12" s="227"/>
      <c r="O12" s="227"/>
      <c r="P12" s="227"/>
      <c r="Q12" s="227">
        <f>G6+H6+Q6+I6</f>
        <v>67668.41</v>
      </c>
      <c r="R12" s="227"/>
      <c r="S12" s="227"/>
      <c r="T12" s="227"/>
      <c r="U12" s="227"/>
      <c r="V12" s="227" t="s">
        <v>155</v>
      </c>
    </row>
    <row r="13" spans="1:256" ht="60">
      <c r="A13" s="161">
        <v>11</v>
      </c>
      <c r="B13" s="167" t="s">
        <v>156</v>
      </c>
      <c r="C13" s="163">
        <v>30250</v>
      </c>
      <c r="D13" s="176">
        <v>0</v>
      </c>
      <c r="E13" s="164">
        <v>30250</v>
      </c>
      <c r="F13" s="194" t="s">
        <v>157</v>
      </c>
      <c r="G13" s="228">
        <v>42878</v>
      </c>
      <c r="H13" s="229">
        <f>13310+30250</f>
        <v>43560</v>
      </c>
      <c r="I13" s="193">
        <f>1210+3630</f>
        <v>4840</v>
      </c>
      <c r="J13" s="230">
        <v>9897.7999999999993</v>
      </c>
      <c r="K13" s="165">
        <f>H13+J13</f>
        <v>53457.8</v>
      </c>
      <c r="L13" s="221"/>
      <c r="M13" s="221"/>
      <c r="N13" s="221"/>
      <c r="O13" s="221"/>
      <c r="P13" s="221"/>
      <c r="Q13" s="221"/>
      <c r="R13" s="221"/>
      <c r="S13" s="221"/>
      <c r="T13" s="221"/>
      <c r="U13" s="221"/>
      <c r="V13" s="221"/>
      <c r="X13" s="166"/>
    </row>
    <row r="14" spans="1:256" ht="30">
      <c r="A14" s="161">
        <v>12</v>
      </c>
      <c r="B14" s="167" t="s">
        <v>158</v>
      </c>
      <c r="C14" s="163">
        <v>58937</v>
      </c>
      <c r="D14" s="176">
        <v>0</v>
      </c>
      <c r="E14" s="164">
        <v>58937</v>
      </c>
      <c r="F14" s="194" t="s">
        <v>159</v>
      </c>
      <c r="G14" s="228">
        <v>42819</v>
      </c>
      <c r="H14" s="229">
        <v>31581</v>
      </c>
      <c r="I14" s="193">
        <v>4356</v>
      </c>
      <c r="J14" s="229">
        <v>6050</v>
      </c>
      <c r="K14" s="165">
        <f>H14+J14</f>
        <v>37631</v>
      </c>
      <c r="L14" s="221"/>
      <c r="M14" s="221"/>
      <c r="N14" s="221"/>
      <c r="O14" s="221"/>
      <c r="P14" s="221"/>
      <c r="Q14" s="221"/>
      <c r="R14" s="221"/>
      <c r="S14" s="221"/>
      <c r="T14" s="221"/>
      <c r="U14" s="221"/>
      <c r="V14" s="221"/>
      <c r="X14" s="166"/>
    </row>
    <row r="15" spans="1:256" ht="45">
      <c r="A15" s="171" t="s">
        <v>160</v>
      </c>
      <c r="B15" s="172" t="s">
        <v>161</v>
      </c>
      <c r="C15" s="173">
        <v>700000</v>
      </c>
      <c r="D15" s="174">
        <v>322000</v>
      </c>
      <c r="E15" s="174">
        <f>C15-D15</f>
        <v>378000</v>
      </c>
      <c r="F15" s="226"/>
      <c r="G15" s="177">
        <v>0</v>
      </c>
      <c r="H15" s="171"/>
      <c r="I15" s="177"/>
      <c r="J15" s="177"/>
      <c r="K15" s="175"/>
      <c r="L15" s="227"/>
      <c r="M15" s="227"/>
      <c r="N15" s="227"/>
      <c r="O15" s="227"/>
      <c r="P15" s="227"/>
      <c r="Q15" s="227"/>
      <c r="R15" s="227"/>
      <c r="S15" s="227"/>
      <c r="T15" s="227"/>
      <c r="U15" s="227"/>
      <c r="V15" s="178" t="s">
        <v>162</v>
      </c>
    </row>
    <row r="16" spans="1:256" ht="45">
      <c r="A16" s="177">
        <v>14</v>
      </c>
      <c r="B16" s="172" t="s">
        <v>163</v>
      </c>
      <c r="C16" s="173">
        <v>15500</v>
      </c>
      <c r="D16" s="174">
        <v>0</v>
      </c>
      <c r="E16" s="174">
        <v>15500</v>
      </c>
      <c r="F16" s="226"/>
      <c r="G16" s="177">
        <v>0</v>
      </c>
      <c r="H16" s="171"/>
      <c r="I16" s="177"/>
      <c r="J16" s="177"/>
      <c r="K16" s="175"/>
      <c r="L16" s="227"/>
      <c r="M16" s="227"/>
      <c r="N16" s="227"/>
      <c r="O16" s="227"/>
      <c r="P16" s="227"/>
      <c r="Q16" s="227"/>
      <c r="R16" s="227"/>
      <c r="S16" s="227"/>
      <c r="T16" s="227"/>
      <c r="U16" s="227"/>
      <c r="V16" s="178" t="s">
        <v>164</v>
      </c>
    </row>
    <row r="17" spans="1:256" ht="30">
      <c r="A17" s="161">
        <v>15</v>
      </c>
      <c r="B17" s="167" t="s">
        <v>165</v>
      </c>
      <c r="C17" s="179">
        <v>217533</v>
      </c>
      <c r="D17" s="176">
        <v>0</v>
      </c>
      <c r="E17" s="164">
        <v>217533</v>
      </c>
      <c r="F17" s="194"/>
      <c r="G17" s="193">
        <v>0</v>
      </c>
      <c r="H17" s="229"/>
      <c r="I17" s="193"/>
      <c r="J17" s="193"/>
      <c r="K17" s="165">
        <v>217533</v>
      </c>
      <c r="L17" s="221"/>
      <c r="M17" s="221"/>
      <c r="N17" s="221"/>
      <c r="O17" s="221"/>
      <c r="P17" s="221"/>
      <c r="Q17" s="221"/>
      <c r="R17" s="221"/>
      <c r="S17" s="221"/>
      <c r="T17" s="221"/>
      <c r="U17" s="221"/>
      <c r="V17" s="221"/>
      <c r="X17" s="166"/>
    </row>
    <row r="18" spans="1:256" ht="30">
      <c r="A18" s="180">
        <v>16</v>
      </c>
      <c r="B18" s="181" t="s">
        <v>166</v>
      </c>
      <c r="C18" s="182">
        <v>145000</v>
      </c>
      <c r="D18" s="183">
        <v>0</v>
      </c>
      <c r="E18" s="183">
        <v>145000</v>
      </c>
      <c r="F18" s="232"/>
      <c r="G18" s="180">
        <v>0</v>
      </c>
      <c r="H18" s="233"/>
      <c r="I18" s="180"/>
      <c r="J18" s="180"/>
      <c r="K18" s="184"/>
      <c r="L18" s="234"/>
      <c r="M18" s="234"/>
      <c r="N18" s="234"/>
      <c r="O18" s="234"/>
      <c r="P18" s="234"/>
      <c r="Q18" s="234"/>
      <c r="R18" s="234"/>
      <c r="S18" s="234"/>
      <c r="T18" s="234"/>
      <c r="U18" s="234"/>
      <c r="V18" s="234" t="s">
        <v>167</v>
      </c>
    </row>
    <row r="19" spans="1:256" ht="30">
      <c r="A19" s="161">
        <v>17</v>
      </c>
      <c r="B19" s="185" t="s">
        <v>168</v>
      </c>
      <c r="C19" s="186">
        <v>12000</v>
      </c>
      <c r="D19" s="187">
        <v>0</v>
      </c>
      <c r="E19" s="187">
        <v>12000</v>
      </c>
      <c r="F19" s="235"/>
      <c r="G19" s="161">
        <v>0</v>
      </c>
      <c r="H19" s="236"/>
      <c r="I19" s="161"/>
      <c r="J19" s="161"/>
      <c r="K19" s="188"/>
      <c r="L19" s="190"/>
      <c r="M19" s="190"/>
      <c r="N19" s="190"/>
      <c r="O19" s="190"/>
      <c r="P19" s="190"/>
      <c r="Q19" s="190"/>
      <c r="R19" s="190"/>
      <c r="S19" s="190"/>
      <c r="T19" s="190"/>
      <c r="U19" s="190"/>
      <c r="V19" s="527"/>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9"/>
      <c r="BR19" s="189"/>
      <c r="BS19" s="189"/>
      <c r="BT19" s="189"/>
      <c r="BU19" s="189"/>
      <c r="BV19" s="189"/>
      <c r="BW19" s="189"/>
      <c r="BX19" s="189"/>
      <c r="BY19" s="189"/>
      <c r="BZ19" s="189"/>
      <c r="CA19" s="189"/>
      <c r="CB19" s="189"/>
      <c r="CC19" s="189"/>
      <c r="CD19" s="189"/>
      <c r="CE19" s="189"/>
      <c r="CF19" s="189"/>
      <c r="CG19" s="189"/>
      <c r="CH19" s="189"/>
      <c r="CI19" s="189"/>
      <c r="CJ19" s="189"/>
      <c r="CK19" s="189"/>
      <c r="CL19" s="189"/>
      <c r="CM19" s="189"/>
      <c r="CN19" s="189"/>
      <c r="CO19" s="189"/>
      <c r="CP19" s="189"/>
      <c r="CQ19" s="189"/>
      <c r="CR19" s="189"/>
      <c r="CS19" s="189"/>
      <c r="CT19" s="189"/>
      <c r="CU19" s="189"/>
      <c r="CV19" s="189"/>
      <c r="CW19" s="189"/>
      <c r="CX19" s="189"/>
      <c r="CY19" s="189"/>
      <c r="CZ19" s="189"/>
      <c r="DA19" s="189"/>
      <c r="DB19" s="189"/>
      <c r="DC19" s="189"/>
      <c r="DD19" s="189"/>
      <c r="DE19" s="189"/>
      <c r="DF19" s="189"/>
      <c r="DG19" s="189"/>
      <c r="DH19" s="189"/>
      <c r="DI19" s="189"/>
      <c r="DJ19" s="189"/>
      <c r="DK19" s="189"/>
      <c r="DL19" s="189"/>
      <c r="DM19" s="189"/>
      <c r="DN19" s="189"/>
      <c r="DO19" s="189"/>
      <c r="DP19" s="189"/>
      <c r="DQ19" s="189"/>
      <c r="DR19" s="189"/>
      <c r="DS19" s="189"/>
      <c r="DT19" s="189"/>
      <c r="DU19" s="189"/>
      <c r="DV19" s="189"/>
      <c r="DW19" s="189"/>
      <c r="DX19" s="189"/>
      <c r="DY19" s="189"/>
      <c r="DZ19" s="189"/>
      <c r="EA19" s="189"/>
      <c r="EB19" s="189"/>
      <c r="EC19" s="189"/>
      <c r="ED19" s="189"/>
      <c r="EE19" s="189"/>
      <c r="EF19" s="189"/>
      <c r="EG19" s="189"/>
      <c r="EH19" s="189"/>
      <c r="EI19" s="189"/>
      <c r="EJ19" s="189"/>
      <c r="EK19" s="189"/>
      <c r="EL19" s="189"/>
      <c r="EM19" s="189"/>
      <c r="EN19" s="189"/>
      <c r="EO19" s="189"/>
      <c r="EP19" s="189"/>
      <c r="EQ19" s="189"/>
      <c r="ER19" s="189"/>
      <c r="ES19" s="189"/>
      <c r="ET19" s="189"/>
      <c r="EU19" s="189"/>
      <c r="EV19" s="189"/>
      <c r="EW19" s="189"/>
      <c r="EX19" s="189"/>
      <c r="EY19" s="189"/>
      <c r="EZ19" s="189"/>
      <c r="FA19" s="189"/>
      <c r="FB19" s="189"/>
      <c r="FC19" s="189"/>
      <c r="FD19" s="189"/>
      <c r="FE19" s="189"/>
      <c r="FF19" s="189"/>
      <c r="FG19" s="189"/>
      <c r="FH19" s="189"/>
      <c r="FI19" s="189"/>
      <c r="FJ19" s="189"/>
      <c r="FK19" s="189"/>
      <c r="FL19" s="189"/>
      <c r="FM19" s="189"/>
      <c r="FN19" s="189"/>
      <c r="FO19" s="189"/>
      <c r="FP19" s="189"/>
      <c r="FQ19" s="189"/>
      <c r="FR19" s="189"/>
      <c r="FS19" s="189"/>
      <c r="FT19" s="189"/>
      <c r="FU19" s="189"/>
      <c r="FV19" s="189"/>
      <c r="FW19" s="189"/>
      <c r="FX19" s="189"/>
      <c r="FY19" s="189"/>
      <c r="FZ19" s="189"/>
      <c r="GA19" s="189"/>
      <c r="GB19" s="189"/>
      <c r="GC19" s="189"/>
      <c r="GD19" s="189"/>
      <c r="GE19" s="189"/>
      <c r="GF19" s="189"/>
      <c r="GG19" s="189"/>
      <c r="GH19" s="189"/>
      <c r="GI19" s="189"/>
      <c r="GJ19" s="189"/>
      <c r="GK19" s="189"/>
      <c r="GL19" s="189"/>
      <c r="GM19" s="189"/>
      <c r="GN19" s="189"/>
      <c r="GO19" s="189"/>
      <c r="GP19" s="189"/>
      <c r="GQ19" s="189"/>
      <c r="GR19" s="189"/>
      <c r="GS19" s="189"/>
      <c r="GT19" s="189"/>
      <c r="GU19" s="189"/>
      <c r="GV19" s="189"/>
      <c r="GW19" s="189"/>
      <c r="GX19" s="189"/>
      <c r="GY19" s="189"/>
      <c r="GZ19" s="189"/>
      <c r="HA19" s="189"/>
      <c r="HB19" s="189"/>
      <c r="HC19" s="189"/>
      <c r="HD19" s="189"/>
      <c r="HE19" s="189"/>
      <c r="HF19" s="189"/>
      <c r="HG19" s="189"/>
      <c r="HH19" s="189"/>
      <c r="HI19" s="189"/>
      <c r="HJ19" s="189"/>
      <c r="HK19" s="189"/>
      <c r="HL19" s="189"/>
      <c r="HM19" s="189"/>
      <c r="HN19" s="189"/>
      <c r="HO19" s="189"/>
      <c r="HP19" s="189"/>
      <c r="HQ19" s="189"/>
      <c r="HR19" s="189"/>
      <c r="HS19" s="189"/>
      <c r="HT19" s="189"/>
      <c r="HU19" s="189"/>
      <c r="HV19" s="189"/>
      <c r="HW19" s="189"/>
      <c r="HX19" s="189"/>
      <c r="HY19" s="189"/>
      <c r="HZ19" s="189"/>
      <c r="IA19" s="189"/>
      <c r="IB19" s="189"/>
      <c r="IC19" s="189"/>
      <c r="ID19" s="189"/>
      <c r="IE19" s="189"/>
      <c r="IF19" s="189"/>
      <c r="IG19" s="189"/>
      <c r="IH19" s="189"/>
      <c r="II19" s="189"/>
      <c r="IJ19" s="189"/>
      <c r="IK19" s="189"/>
      <c r="IL19" s="189"/>
      <c r="IM19" s="189"/>
      <c r="IN19" s="189"/>
      <c r="IO19" s="189"/>
      <c r="IP19" s="189"/>
      <c r="IQ19" s="189"/>
      <c r="IR19" s="189"/>
      <c r="IS19" s="189"/>
      <c r="IT19" s="189"/>
      <c r="IU19" s="189"/>
      <c r="IV19" s="189"/>
    </row>
    <row r="20" spans="1:256" ht="30">
      <c r="A20" s="161">
        <v>18</v>
      </c>
      <c r="B20" s="185" t="s">
        <v>169</v>
      </c>
      <c r="C20" s="186">
        <v>15000</v>
      </c>
      <c r="D20" s="187">
        <v>0</v>
      </c>
      <c r="E20" s="187">
        <v>15000</v>
      </c>
      <c r="F20" s="235"/>
      <c r="G20" s="161">
        <v>0</v>
      </c>
      <c r="H20" s="236"/>
      <c r="I20" s="161"/>
      <c r="J20" s="161"/>
      <c r="K20" s="188"/>
      <c r="L20" s="190"/>
      <c r="M20" s="190"/>
      <c r="N20" s="190"/>
      <c r="O20" s="190"/>
      <c r="P20" s="190"/>
      <c r="Q20" s="190"/>
      <c r="R20" s="190"/>
      <c r="S20" s="190"/>
      <c r="T20" s="190"/>
      <c r="U20" s="190"/>
      <c r="V20" s="527"/>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9"/>
      <c r="BR20" s="189"/>
      <c r="BS20" s="189"/>
      <c r="BT20" s="189"/>
      <c r="BU20" s="189"/>
      <c r="BV20" s="189"/>
      <c r="BW20" s="189"/>
      <c r="BX20" s="189"/>
      <c r="BY20" s="189"/>
      <c r="BZ20" s="189"/>
      <c r="CA20" s="189"/>
      <c r="CB20" s="189"/>
      <c r="CC20" s="189"/>
      <c r="CD20" s="189"/>
      <c r="CE20" s="189"/>
      <c r="CF20" s="189"/>
      <c r="CG20" s="189"/>
      <c r="CH20" s="189"/>
      <c r="CI20" s="189"/>
      <c r="CJ20" s="189"/>
      <c r="CK20" s="189"/>
      <c r="CL20" s="189"/>
      <c r="CM20" s="189"/>
      <c r="CN20" s="189"/>
      <c r="CO20" s="189"/>
      <c r="CP20" s="189"/>
      <c r="CQ20" s="189"/>
      <c r="CR20" s="189"/>
      <c r="CS20" s="189"/>
      <c r="CT20" s="189"/>
      <c r="CU20" s="189"/>
      <c r="CV20" s="189"/>
      <c r="CW20" s="189"/>
      <c r="CX20" s="189"/>
      <c r="CY20" s="189"/>
      <c r="CZ20" s="189"/>
      <c r="DA20" s="189"/>
      <c r="DB20" s="189"/>
      <c r="DC20" s="189"/>
      <c r="DD20" s="189"/>
      <c r="DE20" s="189"/>
      <c r="DF20" s="189"/>
      <c r="DG20" s="189"/>
      <c r="DH20" s="189"/>
      <c r="DI20" s="189"/>
      <c r="DJ20" s="189"/>
      <c r="DK20" s="189"/>
      <c r="DL20" s="189"/>
      <c r="DM20" s="189"/>
      <c r="DN20" s="189"/>
      <c r="DO20" s="189"/>
      <c r="DP20" s="189"/>
      <c r="DQ20" s="189"/>
      <c r="DR20" s="189"/>
      <c r="DS20" s="189"/>
      <c r="DT20" s="189"/>
      <c r="DU20" s="189"/>
      <c r="DV20" s="189"/>
      <c r="DW20" s="189"/>
      <c r="DX20" s="189"/>
      <c r="DY20" s="189"/>
      <c r="DZ20" s="189"/>
      <c r="EA20" s="189"/>
      <c r="EB20" s="189"/>
      <c r="EC20" s="189"/>
      <c r="ED20" s="189"/>
      <c r="EE20" s="189"/>
      <c r="EF20" s="189"/>
      <c r="EG20" s="189"/>
      <c r="EH20" s="189"/>
      <c r="EI20" s="189"/>
      <c r="EJ20" s="189"/>
      <c r="EK20" s="189"/>
      <c r="EL20" s="189"/>
      <c r="EM20" s="189"/>
      <c r="EN20" s="189"/>
      <c r="EO20" s="189"/>
      <c r="EP20" s="189"/>
      <c r="EQ20" s="189"/>
      <c r="ER20" s="189"/>
      <c r="ES20" s="189"/>
      <c r="ET20" s="189"/>
      <c r="EU20" s="189"/>
      <c r="EV20" s="189"/>
      <c r="EW20" s="189"/>
      <c r="EX20" s="189"/>
      <c r="EY20" s="189"/>
      <c r="EZ20" s="189"/>
      <c r="FA20" s="189"/>
      <c r="FB20" s="189"/>
      <c r="FC20" s="189"/>
      <c r="FD20" s="189"/>
      <c r="FE20" s="189"/>
      <c r="FF20" s="189"/>
      <c r="FG20" s="189"/>
      <c r="FH20" s="189"/>
      <c r="FI20" s="189"/>
      <c r="FJ20" s="189"/>
      <c r="FK20" s="189"/>
      <c r="FL20" s="189"/>
      <c r="FM20" s="189"/>
      <c r="FN20" s="189"/>
      <c r="FO20" s="189"/>
      <c r="FP20" s="189"/>
      <c r="FQ20" s="189"/>
      <c r="FR20" s="189"/>
      <c r="FS20" s="189"/>
      <c r="FT20" s="189"/>
      <c r="FU20" s="189"/>
      <c r="FV20" s="189"/>
      <c r="FW20" s="189"/>
      <c r="FX20" s="189"/>
      <c r="FY20" s="189"/>
      <c r="FZ20" s="189"/>
      <c r="GA20" s="189"/>
      <c r="GB20" s="189"/>
      <c r="GC20" s="189"/>
      <c r="GD20" s="189"/>
      <c r="GE20" s="189"/>
      <c r="GF20" s="189"/>
      <c r="GG20" s="189"/>
      <c r="GH20" s="189"/>
      <c r="GI20" s="189"/>
      <c r="GJ20" s="189"/>
      <c r="GK20" s="189"/>
      <c r="GL20" s="189"/>
      <c r="GM20" s="189"/>
      <c r="GN20" s="189"/>
      <c r="GO20" s="189"/>
      <c r="GP20" s="189"/>
      <c r="GQ20" s="189"/>
      <c r="GR20" s="189"/>
      <c r="GS20" s="189"/>
      <c r="GT20" s="189"/>
      <c r="GU20" s="189"/>
      <c r="GV20" s="189"/>
      <c r="GW20" s="189"/>
      <c r="GX20" s="189"/>
      <c r="GY20" s="189"/>
      <c r="GZ20" s="189"/>
      <c r="HA20" s="189"/>
      <c r="HB20" s="189"/>
      <c r="HC20" s="189"/>
      <c r="HD20" s="189"/>
      <c r="HE20" s="189"/>
      <c r="HF20" s="189"/>
      <c r="HG20" s="189"/>
      <c r="HH20" s="189"/>
      <c r="HI20" s="189"/>
      <c r="HJ20" s="189"/>
      <c r="HK20" s="189"/>
      <c r="HL20" s="189"/>
      <c r="HM20" s="189"/>
      <c r="HN20" s="189"/>
      <c r="HO20" s="189"/>
      <c r="HP20" s="189"/>
      <c r="HQ20" s="189"/>
      <c r="HR20" s="189"/>
      <c r="HS20" s="189"/>
      <c r="HT20" s="189"/>
      <c r="HU20" s="189"/>
      <c r="HV20" s="189"/>
      <c r="HW20" s="189"/>
      <c r="HX20" s="189"/>
      <c r="HY20" s="189"/>
      <c r="HZ20" s="189"/>
      <c r="IA20" s="189"/>
      <c r="IB20" s="189"/>
      <c r="IC20" s="189"/>
      <c r="ID20" s="189"/>
      <c r="IE20" s="189"/>
      <c r="IF20" s="189"/>
      <c r="IG20" s="189"/>
      <c r="IH20" s="189"/>
      <c r="II20" s="189"/>
      <c r="IJ20" s="189"/>
      <c r="IK20" s="189"/>
      <c r="IL20" s="189"/>
      <c r="IM20" s="189"/>
      <c r="IN20" s="189"/>
      <c r="IO20" s="189"/>
      <c r="IP20" s="189"/>
      <c r="IQ20" s="189"/>
      <c r="IR20" s="189"/>
      <c r="IS20" s="189"/>
      <c r="IT20" s="189"/>
      <c r="IU20" s="189"/>
      <c r="IV20" s="189"/>
    </row>
    <row r="21" spans="1:256" ht="45">
      <c r="A21" s="161">
        <v>19</v>
      </c>
      <c r="B21" s="167" t="s">
        <v>170</v>
      </c>
      <c r="C21" s="163">
        <v>47000</v>
      </c>
      <c r="D21" s="176">
        <v>0</v>
      </c>
      <c r="E21" s="164">
        <v>47000</v>
      </c>
      <c r="F21" s="194" t="s">
        <v>149</v>
      </c>
      <c r="G21" s="228">
        <v>42819</v>
      </c>
      <c r="H21" s="229">
        <v>24200</v>
      </c>
      <c r="I21" s="193">
        <v>2420</v>
      </c>
      <c r="J21" s="229">
        <v>6655</v>
      </c>
      <c r="K21" s="165">
        <v>26015</v>
      </c>
      <c r="L21" s="237">
        <f>19360+6655</f>
        <v>26015</v>
      </c>
      <c r="M21" s="223" t="s">
        <v>171</v>
      </c>
      <c r="N21" s="238"/>
      <c r="O21" s="221"/>
      <c r="P21" s="221"/>
      <c r="Q21" s="221"/>
      <c r="R21" s="221"/>
      <c r="S21" s="221"/>
      <c r="T21" s="221"/>
      <c r="U21" s="221"/>
      <c r="V21" s="221"/>
      <c r="X21" s="166"/>
    </row>
    <row r="22" spans="1:256">
      <c r="A22" s="190"/>
      <c r="B22" s="191" t="s">
        <v>172</v>
      </c>
      <c r="C22" s="192">
        <f>SUM(C3:C21)</f>
        <v>8188091</v>
      </c>
      <c r="D22" s="192">
        <f>SUM(D3:D21)</f>
        <v>5797929</v>
      </c>
      <c r="E22" s="192">
        <f>SUM(E3:E21)</f>
        <v>2390162</v>
      </c>
      <c r="F22" s="194"/>
      <c r="G22" s="193"/>
      <c r="H22" s="193"/>
      <c r="I22" s="193"/>
      <c r="J22" s="193"/>
      <c r="K22" s="192">
        <f>SUM(K3:K21)</f>
        <v>2027822.7</v>
      </c>
      <c r="L22" s="221"/>
      <c r="M22" s="221"/>
      <c r="N22" s="221"/>
      <c r="O22" s="221"/>
      <c r="P22" s="221"/>
      <c r="Q22" s="221"/>
      <c r="R22" s="221"/>
      <c r="S22" s="221"/>
      <c r="T22" s="221"/>
      <c r="U22" s="221"/>
      <c r="V22" s="221"/>
    </row>
    <row r="23" spans="1:256" ht="45">
      <c r="A23" s="190"/>
      <c r="B23" s="239" t="s">
        <v>173</v>
      </c>
      <c r="C23" s="193"/>
      <c r="D23" s="193"/>
      <c r="E23" s="193"/>
      <c r="F23" s="194"/>
      <c r="G23" s="193"/>
      <c r="H23" s="193"/>
      <c r="I23" s="193"/>
      <c r="J23" s="193"/>
      <c r="K23" s="229"/>
      <c r="L23" s="221"/>
      <c r="M23" s="221"/>
      <c r="N23" s="221"/>
      <c r="O23" s="221"/>
      <c r="P23" s="221"/>
      <c r="Q23" s="221"/>
      <c r="R23" s="221"/>
      <c r="S23" s="221"/>
      <c r="T23" s="221"/>
      <c r="U23" s="221"/>
      <c r="V23" s="221"/>
      <c r="W23" s="166"/>
    </row>
    <row r="24" spans="1:256">
      <c r="A24" s="221"/>
      <c r="B24" s="221" t="s">
        <v>174</v>
      </c>
      <c r="C24" s="193"/>
      <c r="D24" s="193"/>
      <c r="E24" s="193"/>
      <c r="F24" s="194"/>
      <c r="G24" s="193"/>
      <c r="H24" s="193"/>
      <c r="I24" s="193"/>
      <c r="J24" s="193"/>
      <c r="K24" s="192">
        <v>85366</v>
      </c>
      <c r="L24" s="221"/>
      <c r="M24" s="221"/>
      <c r="N24" s="221"/>
      <c r="O24" s="221"/>
      <c r="P24" s="221"/>
      <c r="Q24" s="221"/>
      <c r="R24" s="221"/>
      <c r="S24" s="221"/>
      <c r="T24" s="221"/>
      <c r="U24" s="221"/>
      <c r="V24" s="221"/>
      <c r="X24" s="166"/>
    </row>
    <row r="25" spans="1:256">
      <c r="A25" s="221"/>
      <c r="B25" s="221"/>
      <c r="C25" s="193"/>
      <c r="D25" s="193"/>
      <c r="E25" s="193" t="s">
        <v>33</v>
      </c>
      <c r="F25" s="194"/>
      <c r="G25" s="193"/>
      <c r="H25" s="193"/>
      <c r="I25" s="193"/>
      <c r="J25" s="193"/>
      <c r="K25" s="192">
        <f>SUM(K22:K24)</f>
        <v>2113188.7000000002</v>
      </c>
      <c r="L25" s="221"/>
      <c r="M25" s="221"/>
      <c r="N25" s="221"/>
      <c r="O25" s="221"/>
      <c r="P25" s="221"/>
      <c r="Q25" s="221"/>
      <c r="R25" s="221"/>
      <c r="S25" s="221"/>
      <c r="T25" s="221"/>
      <c r="U25" s="221"/>
      <c r="V25" s="221"/>
    </row>
    <row r="26" spans="1:256">
      <c r="A26" s="221"/>
      <c r="B26" s="221"/>
      <c r="C26" s="193"/>
      <c r="D26" s="193"/>
      <c r="E26" s="193"/>
      <c r="F26" s="194"/>
      <c r="G26" s="193"/>
      <c r="H26" s="193"/>
      <c r="I26" s="193"/>
      <c r="J26" s="193"/>
      <c r="K26" s="192"/>
      <c r="L26" s="221"/>
      <c r="M26" s="221"/>
      <c r="N26" s="221"/>
      <c r="O26" s="221"/>
      <c r="P26" s="221"/>
      <c r="Q26" s="221"/>
      <c r="R26" s="221"/>
      <c r="S26" s="221"/>
      <c r="T26" s="221"/>
      <c r="U26" s="221"/>
      <c r="V26" s="221"/>
    </row>
    <row r="27" spans="1:256">
      <c r="A27" s="221"/>
      <c r="B27" s="221" t="s">
        <v>175</v>
      </c>
      <c r="C27" s="193"/>
      <c r="D27" s="193"/>
      <c r="E27" s="193"/>
      <c r="F27" s="194"/>
      <c r="G27" s="193"/>
      <c r="H27" s="193"/>
      <c r="I27" s="193"/>
      <c r="J27" s="193"/>
      <c r="K27" s="240">
        <f>C18+C16+C15+C12+C11+C9+W4</f>
        <v>5528495</v>
      </c>
      <c r="L27" s="221"/>
      <c r="M27" s="221"/>
      <c r="N27" s="221"/>
      <c r="O27" s="221"/>
      <c r="P27" s="221"/>
      <c r="Q27" s="221"/>
      <c r="R27" s="221"/>
      <c r="S27" s="221"/>
      <c r="T27" s="221"/>
      <c r="U27" s="221"/>
      <c r="V27" s="221"/>
    </row>
    <row r="28" spans="1:256">
      <c r="A28" s="221"/>
      <c r="B28" s="221" t="s">
        <v>176</v>
      </c>
      <c r="C28" s="164"/>
      <c r="D28" s="193"/>
      <c r="E28" s="193"/>
      <c r="F28" s="194"/>
      <c r="G28" s="193"/>
      <c r="H28" s="193"/>
      <c r="I28" s="193"/>
      <c r="J28" s="193"/>
      <c r="K28" s="241">
        <v>27000</v>
      </c>
      <c r="L28" s="221"/>
      <c r="M28" s="221"/>
      <c r="N28" s="221"/>
      <c r="O28" s="221"/>
      <c r="P28" s="221"/>
      <c r="Q28" s="221"/>
      <c r="R28" s="221"/>
      <c r="S28" s="221"/>
      <c r="T28" s="221"/>
      <c r="U28" s="221"/>
      <c r="V28" s="242"/>
    </row>
    <row r="29" spans="1:256">
      <c r="A29" s="221"/>
      <c r="B29" s="221"/>
      <c r="C29" s="193" t="s">
        <v>33</v>
      </c>
      <c r="D29" s="193"/>
      <c r="E29" s="193"/>
      <c r="F29" s="194"/>
      <c r="G29" s="193">
        <v>5693.05</v>
      </c>
      <c r="H29" s="193">
        <v>135670.14000000001</v>
      </c>
      <c r="I29" s="193">
        <v>3037.1</v>
      </c>
      <c r="J29" s="193">
        <f>SUM(G29:I29)</f>
        <v>144400.29</v>
      </c>
      <c r="K29" s="192">
        <f>SUM(K27:K28)</f>
        <v>5555495</v>
      </c>
      <c r="L29" s="221"/>
      <c r="M29" s="221"/>
      <c r="N29" s="221"/>
      <c r="O29" s="221"/>
      <c r="P29" s="221"/>
      <c r="Q29" s="221"/>
      <c r="R29" s="221"/>
      <c r="S29" s="221"/>
      <c r="T29" s="221"/>
      <c r="U29" s="221"/>
      <c r="V29" s="221"/>
      <c r="W29" s="166"/>
    </row>
    <row r="33" spans="11:11">
      <c r="K33" s="195"/>
    </row>
  </sheetData>
  <sheetProtection password="CF7A" sheet="1" objects="1" scenarios="1"/>
  <mergeCells count="1">
    <mergeCell ref="V19:V20"/>
  </mergeCells>
  <pageMargins left="0.70866141732283472" right="0.70866141732283472" top="0.74803149606299213" bottom="0.74803149606299213" header="0.31496062992125984" footer="0.31496062992125984"/>
  <pageSetup paperSize="9" scale="85" orientation="landscape" verticalDpi="0" r:id="rId1"/>
  <headerFooter>
    <oddFooter>&amp;R&amp;8&amp;P</oddFooter>
  </headerFooter>
  <colBreaks count="1" manualBreakCount="1">
    <brk id="22" max="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6"/>
  <sheetViews>
    <sheetView zoomScaleNormal="100" workbookViewId="0">
      <pane xSplit="1" ySplit="4" topLeftCell="B5" activePane="bottomRight" state="frozen"/>
      <selection activeCell="B2" sqref="B2"/>
      <selection pane="topRight" activeCell="B2" sqref="B2"/>
      <selection pane="bottomLeft" activeCell="B2" sqref="B2"/>
      <selection pane="bottomRight" activeCell="Z21" sqref="Z21"/>
    </sheetView>
  </sheetViews>
  <sheetFormatPr defaultRowHeight="12.75"/>
  <cols>
    <col min="1" max="1" width="8.85546875" style="79" customWidth="1"/>
    <col min="2" max="2" width="30.7109375" style="83" customWidth="1"/>
    <col min="3" max="3" width="11" style="83" customWidth="1"/>
    <col min="4" max="4" width="74.140625" style="85" customWidth="1"/>
    <col min="5" max="8" width="9.140625" style="83" hidden="1" customWidth="1"/>
    <col min="9" max="9" width="10.140625" style="256" hidden="1" customWidth="1"/>
    <col min="10" max="11" width="9.140625" style="83" hidden="1" customWidth="1"/>
    <col min="12" max="12" width="9.140625" style="256" hidden="1" customWidth="1"/>
    <col min="13" max="13" width="9.140625" style="356" hidden="1" customWidth="1"/>
    <col min="14" max="14" width="9.140625" style="83" hidden="1" customWidth="1"/>
    <col min="15" max="15" width="10" style="256" hidden="1" customWidth="1"/>
    <col min="16" max="16" width="9.140625" style="356" hidden="1" customWidth="1"/>
    <col min="17" max="17" width="9.140625" style="83" hidden="1" customWidth="1"/>
    <col min="18" max="18" width="9.140625" style="256" hidden="1" customWidth="1"/>
    <col min="19" max="20" width="9.140625" style="83" hidden="1" customWidth="1"/>
    <col min="21" max="21" width="9.140625" style="256" hidden="1" customWidth="1"/>
    <col min="22" max="22" width="9.140625" style="83" hidden="1" customWidth="1"/>
    <col min="23" max="246" width="9.140625" style="83"/>
    <col min="247" max="247" width="9.140625" style="83" customWidth="1"/>
    <col min="248" max="248" width="32.85546875" style="83" customWidth="1"/>
    <col min="249" max="249" width="20.140625" style="83" customWidth="1"/>
    <col min="250" max="250" width="52.85546875" style="83" customWidth="1"/>
    <col min="251" max="256" width="9.140625" style="83"/>
    <col min="257" max="257" width="9.140625" style="83" customWidth="1"/>
    <col min="258" max="502" width="9.140625" style="83"/>
    <col min="503" max="503" width="9.140625" style="83" customWidth="1"/>
    <col min="504" max="504" width="32.85546875" style="83" customWidth="1"/>
    <col min="505" max="505" width="20.140625" style="83" customWidth="1"/>
    <col min="506" max="506" width="52.85546875" style="83" customWidth="1"/>
    <col min="507" max="512" width="9.140625" style="83"/>
    <col min="513" max="513" width="9.140625" style="83" customWidth="1"/>
    <col min="514" max="758" width="9.140625" style="83"/>
    <col min="759" max="759" width="9.140625" style="83" customWidth="1"/>
    <col min="760" max="760" width="32.85546875" style="83" customWidth="1"/>
    <col min="761" max="761" width="20.140625" style="83" customWidth="1"/>
    <col min="762" max="762" width="52.85546875" style="83" customWidth="1"/>
    <col min="763" max="768" width="9.140625" style="83"/>
    <col min="769" max="769" width="9.140625" style="83" customWidth="1"/>
    <col min="770" max="1014" width="9.140625" style="83"/>
    <col min="1015" max="1015" width="9.140625" style="83" customWidth="1"/>
    <col min="1016" max="1016" width="32.85546875" style="83" customWidth="1"/>
    <col min="1017" max="1017" width="20.140625" style="83" customWidth="1"/>
    <col min="1018" max="1018" width="52.85546875" style="83" customWidth="1"/>
    <col min="1019" max="1024" width="9.140625" style="83"/>
    <col min="1025" max="1025" width="9.140625" style="83" customWidth="1"/>
    <col min="1026" max="1270" width="9.140625" style="83"/>
    <col min="1271" max="1271" width="9.140625" style="83" customWidth="1"/>
    <col min="1272" max="1272" width="32.85546875" style="83" customWidth="1"/>
    <col min="1273" max="1273" width="20.140625" style="83" customWidth="1"/>
    <col min="1274" max="1274" width="52.85546875" style="83" customWidth="1"/>
    <col min="1275" max="1280" width="9.140625" style="83"/>
    <col min="1281" max="1281" width="9.140625" style="83" customWidth="1"/>
    <col min="1282" max="1526" width="9.140625" style="83"/>
    <col min="1527" max="1527" width="9.140625" style="83" customWidth="1"/>
    <col min="1528" max="1528" width="32.85546875" style="83" customWidth="1"/>
    <col min="1529" max="1529" width="20.140625" style="83" customWidth="1"/>
    <col min="1530" max="1530" width="52.85546875" style="83" customWidth="1"/>
    <col min="1531" max="1536" width="9.140625" style="83"/>
    <col min="1537" max="1537" width="9.140625" style="83" customWidth="1"/>
    <col min="1538" max="1782" width="9.140625" style="83"/>
    <col min="1783" max="1783" width="9.140625" style="83" customWidth="1"/>
    <col min="1784" max="1784" width="32.85546875" style="83" customWidth="1"/>
    <col min="1785" max="1785" width="20.140625" style="83" customWidth="1"/>
    <col min="1786" max="1786" width="52.85546875" style="83" customWidth="1"/>
    <col min="1787" max="1792" width="9.140625" style="83"/>
    <col min="1793" max="1793" width="9.140625" style="83" customWidth="1"/>
    <col min="1794" max="2038" width="9.140625" style="83"/>
    <col min="2039" max="2039" width="9.140625" style="83" customWidth="1"/>
    <col min="2040" max="2040" width="32.85546875" style="83" customWidth="1"/>
    <col min="2041" max="2041" width="20.140625" style="83" customWidth="1"/>
    <col min="2042" max="2042" width="52.85546875" style="83" customWidth="1"/>
    <col min="2043" max="2048" width="9.140625" style="83"/>
    <col min="2049" max="2049" width="9.140625" style="83" customWidth="1"/>
    <col min="2050" max="2294" width="9.140625" style="83"/>
    <col min="2295" max="2295" width="9.140625" style="83" customWidth="1"/>
    <col min="2296" max="2296" width="32.85546875" style="83" customWidth="1"/>
    <col min="2297" max="2297" width="20.140625" style="83" customWidth="1"/>
    <col min="2298" max="2298" width="52.85546875" style="83" customWidth="1"/>
    <col min="2299" max="2304" width="9.140625" style="83"/>
    <col min="2305" max="2305" width="9.140625" style="83" customWidth="1"/>
    <col min="2306" max="2550" width="9.140625" style="83"/>
    <col min="2551" max="2551" width="9.140625" style="83" customWidth="1"/>
    <col min="2552" max="2552" width="32.85546875" style="83" customWidth="1"/>
    <col min="2553" max="2553" width="20.140625" style="83" customWidth="1"/>
    <col min="2554" max="2554" width="52.85546875" style="83" customWidth="1"/>
    <col min="2555" max="2560" width="9.140625" style="83"/>
    <col min="2561" max="2561" width="9.140625" style="83" customWidth="1"/>
    <col min="2562" max="2806" width="9.140625" style="83"/>
    <col min="2807" max="2807" width="9.140625" style="83" customWidth="1"/>
    <col min="2808" max="2808" width="32.85546875" style="83" customWidth="1"/>
    <col min="2809" max="2809" width="20.140625" style="83" customWidth="1"/>
    <col min="2810" max="2810" width="52.85546875" style="83" customWidth="1"/>
    <col min="2811" max="2816" width="9.140625" style="83"/>
    <col min="2817" max="2817" width="9.140625" style="83" customWidth="1"/>
    <col min="2818" max="3062" width="9.140625" style="83"/>
    <col min="3063" max="3063" width="9.140625" style="83" customWidth="1"/>
    <col min="3064" max="3064" width="32.85546875" style="83" customWidth="1"/>
    <col min="3065" max="3065" width="20.140625" style="83" customWidth="1"/>
    <col min="3066" max="3066" width="52.85546875" style="83" customWidth="1"/>
    <col min="3067" max="3072" width="9.140625" style="83"/>
    <col min="3073" max="3073" width="9.140625" style="83" customWidth="1"/>
    <col min="3074" max="3318" width="9.140625" style="83"/>
    <col min="3319" max="3319" width="9.140625" style="83" customWidth="1"/>
    <col min="3320" max="3320" width="32.85546875" style="83" customWidth="1"/>
    <col min="3321" max="3321" width="20.140625" style="83" customWidth="1"/>
    <col min="3322" max="3322" width="52.85546875" style="83" customWidth="1"/>
    <col min="3323" max="3328" width="9.140625" style="83"/>
    <col min="3329" max="3329" width="9.140625" style="83" customWidth="1"/>
    <col min="3330" max="3574" width="9.140625" style="83"/>
    <col min="3575" max="3575" width="9.140625" style="83" customWidth="1"/>
    <col min="3576" max="3576" width="32.85546875" style="83" customWidth="1"/>
    <col min="3577" max="3577" width="20.140625" style="83" customWidth="1"/>
    <col min="3578" max="3578" width="52.85546875" style="83" customWidth="1"/>
    <col min="3579" max="3584" width="9.140625" style="83"/>
    <col min="3585" max="3585" width="9.140625" style="83" customWidth="1"/>
    <col min="3586" max="3830" width="9.140625" style="83"/>
    <col min="3831" max="3831" width="9.140625" style="83" customWidth="1"/>
    <col min="3832" max="3832" width="32.85546875" style="83" customWidth="1"/>
    <col min="3833" max="3833" width="20.140625" style="83" customWidth="1"/>
    <col min="3834" max="3834" width="52.85546875" style="83" customWidth="1"/>
    <col min="3835" max="3840" width="9.140625" style="83"/>
    <col min="3841" max="3841" width="9.140625" style="83" customWidth="1"/>
    <col min="3842" max="4086" width="9.140625" style="83"/>
    <col min="4087" max="4087" width="9.140625" style="83" customWidth="1"/>
    <col min="4088" max="4088" width="32.85546875" style="83" customWidth="1"/>
    <col min="4089" max="4089" width="20.140625" style="83" customWidth="1"/>
    <col min="4090" max="4090" width="52.85546875" style="83" customWidth="1"/>
    <col min="4091" max="4096" width="9.140625" style="83"/>
    <col min="4097" max="4097" width="9.140625" style="83" customWidth="1"/>
    <col min="4098" max="4342" width="9.140625" style="83"/>
    <col min="4343" max="4343" width="9.140625" style="83" customWidth="1"/>
    <col min="4344" max="4344" width="32.85546875" style="83" customWidth="1"/>
    <col min="4345" max="4345" width="20.140625" style="83" customWidth="1"/>
    <col min="4346" max="4346" width="52.85546875" style="83" customWidth="1"/>
    <col min="4347" max="4352" width="9.140625" style="83"/>
    <col min="4353" max="4353" width="9.140625" style="83" customWidth="1"/>
    <col min="4354" max="4598" width="9.140625" style="83"/>
    <col min="4599" max="4599" width="9.140625" style="83" customWidth="1"/>
    <col min="4600" max="4600" width="32.85546875" style="83" customWidth="1"/>
    <col min="4601" max="4601" width="20.140625" style="83" customWidth="1"/>
    <col min="4602" max="4602" width="52.85546875" style="83" customWidth="1"/>
    <col min="4603" max="4608" width="9.140625" style="83"/>
    <col min="4609" max="4609" width="9.140625" style="83" customWidth="1"/>
    <col min="4610" max="4854" width="9.140625" style="83"/>
    <col min="4855" max="4855" width="9.140625" style="83" customWidth="1"/>
    <col min="4856" max="4856" width="32.85546875" style="83" customWidth="1"/>
    <col min="4857" max="4857" width="20.140625" style="83" customWidth="1"/>
    <col min="4858" max="4858" width="52.85546875" style="83" customWidth="1"/>
    <col min="4859" max="4864" width="9.140625" style="83"/>
    <col min="4865" max="4865" width="9.140625" style="83" customWidth="1"/>
    <col min="4866" max="5110" width="9.140625" style="83"/>
    <col min="5111" max="5111" width="9.140625" style="83" customWidth="1"/>
    <col min="5112" max="5112" width="32.85546875" style="83" customWidth="1"/>
    <col min="5113" max="5113" width="20.140625" style="83" customWidth="1"/>
    <col min="5114" max="5114" width="52.85546875" style="83" customWidth="1"/>
    <col min="5115" max="5120" width="9.140625" style="83"/>
    <col min="5121" max="5121" width="9.140625" style="83" customWidth="1"/>
    <col min="5122" max="5366" width="9.140625" style="83"/>
    <col min="5367" max="5367" width="9.140625" style="83" customWidth="1"/>
    <col min="5368" max="5368" width="32.85546875" style="83" customWidth="1"/>
    <col min="5369" max="5369" width="20.140625" style="83" customWidth="1"/>
    <col min="5370" max="5370" width="52.85546875" style="83" customWidth="1"/>
    <col min="5371" max="5376" width="9.140625" style="83"/>
    <col min="5377" max="5377" width="9.140625" style="83" customWidth="1"/>
    <col min="5378" max="5622" width="9.140625" style="83"/>
    <col min="5623" max="5623" width="9.140625" style="83" customWidth="1"/>
    <col min="5624" max="5624" width="32.85546875" style="83" customWidth="1"/>
    <col min="5625" max="5625" width="20.140625" style="83" customWidth="1"/>
    <col min="5626" max="5626" width="52.85546875" style="83" customWidth="1"/>
    <col min="5627" max="5632" width="9.140625" style="83"/>
    <col min="5633" max="5633" width="9.140625" style="83" customWidth="1"/>
    <col min="5634" max="5878" width="9.140625" style="83"/>
    <col min="5879" max="5879" width="9.140625" style="83" customWidth="1"/>
    <col min="5880" max="5880" width="32.85546875" style="83" customWidth="1"/>
    <col min="5881" max="5881" width="20.140625" style="83" customWidth="1"/>
    <col min="5882" max="5882" width="52.85546875" style="83" customWidth="1"/>
    <col min="5883" max="5888" width="9.140625" style="83"/>
    <col min="5889" max="5889" width="9.140625" style="83" customWidth="1"/>
    <col min="5890" max="6134" width="9.140625" style="83"/>
    <col min="6135" max="6135" width="9.140625" style="83" customWidth="1"/>
    <col min="6136" max="6136" width="32.85546875" style="83" customWidth="1"/>
    <col min="6137" max="6137" width="20.140625" style="83" customWidth="1"/>
    <col min="6138" max="6138" width="52.85546875" style="83" customWidth="1"/>
    <col min="6139" max="6144" width="9.140625" style="83"/>
    <col min="6145" max="6145" width="9.140625" style="83" customWidth="1"/>
    <col min="6146" max="6390" width="9.140625" style="83"/>
    <col min="6391" max="6391" width="9.140625" style="83" customWidth="1"/>
    <col min="6392" max="6392" width="32.85546875" style="83" customWidth="1"/>
    <col min="6393" max="6393" width="20.140625" style="83" customWidth="1"/>
    <col min="6394" max="6394" width="52.85546875" style="83" customWidth="1"/>
    <col min="6395" max="6400" width="9.140625" style="83"/>
    <col min="6401" max="6401" width="9.140625" style="83" customWidth="1"/>
    <col min="6402" max="6646" width="9.140625" style="83"/>
    <col min="6647" max="6647" width="9.140625" style="83" customWidth="1"/>
    <col min="6648" max="6648" width="32.85546875" style="83" customWidth="1"/>
    <col min="6649" max="6649" width="20.140625" style="83" customWidth="1"/>
    <col min="6650" max="6650" width="52.85546875" style="83" customWidth="1"/>
    <col min="6651" max="6656" width="9.140625" style="83"/>
    <col min="6657" max="6657" width="9.140625" style="83" customWidth="1"/>
    <col min="6658" max="6902" width="9.140625" style="83"/>
    <col min="6903" max="6903" width="9.140625" style="83" customWidth="1"/>
    <col min="6904" max="6904" width="32.85546875" style="83" customWidth="1"/>
    <col min="6905" max="6905" width="20.140625" style="83" customWidth="1"/>
    <col min="6906" max="6906" width="52.85546875" style="83" customWidth="1"/>
    <col min="6907" max="6912" width="9.140625" style="83"/>
    <col min="6913" max="6913" width="9.140625" style="83" customWidth="1"/>
    <col min="6914" max="7158" width="9.140625" style="83"/>
    <col min="7159" max="7159" width="9.140625" style="83" customWidth="1"/>
    <col min="7160" max="7160" width="32.85546875" style="83" customWidth="1"/>
    <col min="7161" max="7161" width="20.140625" style="83" customWidth="1"/>
    <col min="7162" max="7162" width="52.85546875" style="83" customWidth="1"/>
    <col min="7163" max="7168" width="9.140625" style="83"/>
    <col min="7169" max="7169" width="9.140625" style="83" customWidth="1"/>
    <col min="7170" max="7414" width="9.140625" style="83"/>
    <col min="7415" max="7415" width="9.140625" style="83" customWidth="1"/>
    <col min="7416" max="7416" width="32.85546875" style="83" customWidth="1"/>
    <col min="7417" max="7417" width="20.140625" style="83" customWidth="1"/>
    <col min="7418" max="7418" width="52.85546875" style="83" customWidth="1"/>
    <col min="7419" max="7424" width="9.140625" style="83"/>
    <col min="7425" max="7425" width="9.140625" style="83" customWidth="1"/>
    <col min="7426" max="7670" width="9.140625" style="83"/>
    <col min="7671" max="7671" width="9.140625" style="83" customWidth="1"/>
    <col min="7672" max="7672" width="32.85546875" style="83" customWidth="1"/>
    <col min="7673" max="7673" width="20.140625" style="83" customWidth="1"/>
    <col min="7674" max="7674" width="52.85546875" style="83" customWidth="1"/>
    <col min="7675" max="7680" width="9.140625" style="83"/>
    <col min="7681" max="7681" width="9.140625" style="83" customWidth="1"/>
    <col min="7682" max="7926" width="9.140625" style="83"/>
    <col min="7927" max="7927" width="9.140625" style="83" customWidth="1"/>
    <col min="7928" max="7928" width="32.85546875" style="83" customWidth="1"/>
    <col min="7929" max="7929" width="20.140625" style="83" customWidth="1"/>
    <col min="7930" max="7930" width="52.85546875" style="83" customWidth="1"/>
    <col min="7931" max="7936" width="9.140625" style="83"/>
    <col min="7937" max="7937" width="9.140625" style="83" customWidth="1"/>
    <col min="7938" max="8182" width="9.140625" style="83"/>
    <col min="8183" max="8183" width="9.140625" style="83" customWidth="1"/>
    <col min="8184" max="8184" width="32.85546875" style="83" customWidth="1"/>
    <col min="8185" max="8185" width="20.140625" style="83" customWidth="1"/>
    <col min="8186" max="8186" width="52.85546875" style="83" customWidth="1"/>
    <col min="8187" max="8192" width="9.140625" style="83"/>
    <col min="8193" max="8193" width="9.140625" style="83" customWidth="1"/>
    <col min="8194" max="8438" width="9.140625" style="83"/>
    <col min="8439" max="8439" width="9.140625" style="83" customWidth="1"/>
    <col min="8440" max="8440" width="32.85546875" style="83" customWidth="1"/>
    <col min="8441" max="8441" width="20.140625" style="83" customWidth="1"/>
    <col min="8442" max="8442" width="52.85546875" style="83" customWidth="1"/>
    <col min="8443" max="8448" width="9.140625" style="83"/>
    <col min="8449" max="8449" width="9.140625" style="83" customWidth="1"/>
    <col min="8450" max="8694" width="9.140625" style="83"/>
    <col min="8695" max="8695" width="9.140625" style="83" customWidth="1"/>
    <col min="8696" max="8696" width="32.85546875" style="83" customWidth="1"/>
    <col min="8697" max="8697" width="20.140625" style="83" customWidth="1"/>
    <col min="8698" max="8698" width="52.85546875" style="83" customWidth="1"/>
    <col min="8699" max="8704" width="9.140625" style="83"/>
    <col min="8705" max="8705" width="9.140625" style="83" customWidth="1"/>
    <col min="8706" max="8950" width="9.140625" style="83"/>
    <col min="8951" max="8951" width="9.140625" style="83" customWidth="1"/>
    <col min="8952" max="8952" width="32.85546875" style="83" customWidth="1"/>
    <col min="8953" max="8953" width="20.140625" style="83" customWidth="1"/>
    <col min="8954" max="8954" width="52.85546875" style="83" customWidth="1"/>
    <col min="8955" max="8960" width="9.140625" style="83"/>
    <col min="8961" max="8961" width="9.140625" style="83" customWidth="1"/>
    <col min="8962" max="9206" width="9.140625" style="83"/>
    <col min="9207" max="9207" width="9.140625" style="83" customWidth="1"/>
    <col min="9208" max="9208" width="32.85546875" style="83" customWidth="1"/>
    <col min="9209" max="9209" width="20.140625" style="83" customWidth="1"/>
    <col min="9210" max="9210" width="52.85546875" style="83" customWidth="1"/>
    <col min="9211" max="9216" width="9.140625" style="83"/>
    <col min="9217" max="9217" width="9.140625" style="83" customWidth="1"/>
    <col min="9218" max="9462" width="9.140625" style="83"/>
    <col min="9463" max="9463" width="9.140625" style="83" customWidth="1"/>
    <col min="9464" max="9464" width="32.85546875" style="83" customWidth="1"/>
    <col min="9465" max="9465" width="20.140625" style="83" customWidth="1"/>
    <col min="9466" max="9466" width="52.85546875" style="83" customWidth="1"/>
    <col min="9467" max="9472" width="9.140625" style="83"/>
    <col min="9473" max="9473" width="9.140625" style="83" customWidth="1"/>
    <col min="9474" max="9718" width="9.140625" style="83"/>
    <col min="9719" max="9719" width="9.140625" style="83" customWidth="1"/>
    <col min="9720" max="9720" width="32.85546875" style="83" customWidth="1"/>
    <col min="9721" max="9721" width="20.140625" style="83" customWidth="1"/>
    <col min="9722" max="9722" width="52.85546875" style="83" customWidth="1"/>
    <col min="9723" max="9728" width="9.140625" style="83"/>
    <col min="9729" max="9729" width="9.140625" style="83" customWidth="1"/>
    <col min="9730" max="9974" width="9.140625" style="83"/>
    <col min="9975" max="9975" width="9.140625" style="83" customWidth="1"/>
    <col min="9976" max="9976" width="32.85546875" style="83" customWidth="1"/>
    <col min="9977" max="9977" width="20.140625" style="83" customWidth="1"/>
    <col min="9978" max="9978" width="52.85546875" style="83" customWidth="1"/>
    <col min="9979" max="9984" width="9.140625" style="83"/>
    <col min="9985" max="9985" width="9.140625" style="83" customWidth="1"/>
    <col min="9986" max="10230" width="9.140625" style="83"/>
    <col min="10231" max="10231" width="9.140625" style="83" customWidth="1"/>
    <col min="10232" max="10232" width="32.85546875" style="83" customWidth="1"/>
    <col min="10233" max="10233" width="20.140625" style="83" customWidth="1"/>
    <col min="10234" max="10234" width="52.85546875" style="83" customWidth="1"/>
    <col min="10235" max="10240" width="9.140625" style="83"/>
    <col min="10241" max="10241" width="9.140625" style="83" customWidth="1"/>
    <col min="10242" max="10486" width="9.140625" style="83"/>
    <col min="10487" max="10487" width="9.140625" style="83" customWidth="1"/>
    <col min="10488" max="10488" width="32.85546875" style="83" customWidth="1"/>
    <col min="10489" max="10489" width="20.140625" style="83" customWidth="1"/>
    <col min="10490" max="10490" width="52.85546875" style="83" customWidth="1"/>
    <col min="10491" max="10496" width="9.140625" style="83"/>
    <col min="10497" max="10497" width="9.140625" style="83" customWidth="1"/>
    <col min="10498" max="10742" width="9.140625" style="83"/>
    <col min="10743" max="10743" width="9.140625" style="83" customWidth="1"/>
    <col min="10744" max="10744" width="32.85546875" style="83" customWidth="1"/>
    <col min="10745" max="10745" width="20.140625" style="83" customWidth="1"/>
    <col min="10746" max="10746" width="52.85546875" style="83" customWidth="1"/>
    <col min="10747" max="10752" width="9.140625" style="83"/>
    <col min="10753" max="10753" width="9.140625" style="83" customWidth="1"/>
    <col min="10754" max="10998" width="9.140625" style="83"/>
    <col min="10999" max="10999" width="9.140625" style="83" customWidth="1"/>
    <col min="11000" max="11000" width="32.85546875" style="83" customWidth="1"/>
    <col min="11001" max="11001" width="20.140625" style="83" customWidth="1"/>
    <col min="11002" max="11002" width="52.85546875" style="83" customWidth="1"/>
    <col min="11003" max="11008" width="9.140625" style="83"/>
    <col min="11009" max="11009" width="9.140625" style="83" customWidth="1"/>
    <col min="11010" max="11254" width="9.140625" style="83"/>
    <col min="11255" max="11255" width="9.140625" style="83" customWidth="1"/>
    <col min="11256" max="11256" width="32.85546875" style="83" customWidth="1"/>
    <col min="11257" max="11257" width="20.140625" style="83" customWidth="1"/>
    <col min="11258" max="11258" width="52.85546875" style="83" customWidth="1"/>
    <col min="11259" max="11264" width="9.140625" style="83"/>
    <col min="11265" max="11265" width="9.140625" style="83" customWidth="1"/>
    <col min="11266" max="11510" width="9.140625" style="83"/>
    <col min="11511" max="11511" width="9.140625" style="83" customWidth="1"/>
    <col min="11512" max="11512" width="32.85546875" style="83" customWidth="1"/>
    <col min="11513" max="11513" width="20.140625" style="83" customWidth="1"/>
    <col min="11514" max="11514" width="52.85546875" style="83" customWidth="1"/>
    <col min="11515" max="11520" width="9.140625" style="83"/>
    <col min="11521" max="11521" width="9.140625" style="83" customWidth="1"/>
    <col min="11522" max="11766" width="9.140625" style="83"/>
    <col min="11767" max="11767" width="9.140625" style="83" customWidth="1"/>
    <col min="11768" max="11768" width="32.85546875" style="83" customWidth="1"/>
    <col min="11769" max="11769" width="20.140625" style="83" customWidth="1"/>
    <col min="11770" max="11770" width="52.85546875" style="83" customWidth="1"/>
    <col min="11771" max="11776" width="9.140625" style="83"/>
    <col min="11777" max="11777" width="9.140625" style="83" customWidth="1"/>
    <col min="11778" max="12022" width="9.140625" style="83"/>
    <col min="12023" max="12023" width="9.140625" style="83" customWidth="1"/>
    <col min="12024" max="12024" width="32.85546875" style="83" customWidth="1"/>
    <col min="12025" max="12025" width="20.140625" style="83" customWidth="1"/>
    <col min="12026" max="12026" width="52.85546875" style="83" customWidth="1"/>
    <col min="12027" max="12032" width="9.140625" style="83"/>
    <col min="12033" max="12033" width="9.140625" style="83" customWidth="1"/>
    <col min="12034" max="12278" width="9.140625" style="83"/>
    <col min="12279" max="12279" width="9.140625" style="83" customWidth="1"/>
    <col min="12280" max="12280" width="32.85546875" style="83" customWidth="1"/>
    <col min="12281" max="12281" width="20.140625" style="83" customWidth="1"/>
    <col min="12282" max="12282" width="52.85546875" style="83" customWidth="1"/>
    <col min="12283" max="12288" width="9.140625" style="83"/>
    <col min="12289" max="12289" width="9.140625" style="83" customWidth="1"/>
    <col min="12290" max="12534" width="9.140625" style="83"/>
    <col min="12535" max="12535" width="9.140625" style="83" customWidth="1"/>
    <col min="12536" max="12536" width="32.85546875" style="83" customWidth="1"/>
    <col min="12537" max="12537" width="20.140625" style="83" customWidth="1"/>
    <col min="12538" max="12538" width="52.85546875" style="83" customWidth="1"/>
    <col min="12539" max="12544" width="9.140625" style="83"/>
    <col min="12545" max="12545" width="9.140625" style="83" customWidth="1"/>
    <col min="12546" max="12790" width="9.140625" style="83"/>
    <col min="12791" max="12791" width="9.140625" style="83" customWidth="1"/>
    <col min="12792" max="12792" width="32.85546875" style="83" customWidth="1"/>
    <col min="12793" max="12793" width="20.140625" style="83" customWidth="1"/>
    <col min="12794" max="12794" width="52.85546875" style="83" customWidth="1"/>
    <col min="12795" max="12800" width="9.140625" style="83"/>
    <col min="12801" max="12801" width="9.140625" style="83" customWidth="1"/>
    <col min="12802" max="13046" width="9.140625" style="83"/>
    <col min="13047" max="13047" width="9.140625" style="83" customWidth="1"/>
    <col min="13048" max="13048" width="32.85546875" style="83" customWidth="1"/>
    <col min="13049" max="13049" width="20.140625" style="83" customWidth="1"/>
    <col min="13050" max="13050" width="52.85546875" style="83" customWidth="1"/>
    <col min="13051" max="13056" width="9.140625" style="83"/>
    <col min="13057" max="13057" width="9.140625" style="83" customWidth="1"/>
    <col min="13058" max="13302" width="9.140625" style="83"/>
    <col min="13303" max="13303" width="9.140625" style="83" customWidth="1"/>
    <col min="13304" max="13304" width="32.85546875" style="83" customWidth="1"/>
    <col min="13305" max="13305" width="20.140625" style="83" customWidth="1"/>
    <col min="13306" max="13306" width="52.85546875" style="83" customWidth="1"/>
    <col min="13307" max="13312" width="9.140625" style="83"/>
    <col min="13313" max="13313" width="9.140625" style="83" customWidth="1"/>
    <col min="13314" max="13558" width="9.140625" style="83"/>
    <col min="13559" max="13559" width="9.140625" style="83" customWidth="1"/>
    <col min="13560" max="13560" width="32.85546875" style="83" customWidth="1"/>
    <col min="13561" max="13561" width="20.140625" style="83" customWidth="1"/>
    <col min="13562" max="13562" width="52.85546875" style="83" customWidth="1"/>
    <col min="13563" max="13568" width="9.140625" style="83"/>
    <col min="13569" max="13569" width="9.140625" style="83" customWidth="1"/>
    <col min="13570" max="13814" width="9.140625" style="83"/>
    <col min="13815" max="13815" width="9.140625" style="83" customWidth="1"/>
    <col min="13816" max="13816" width="32.85546875" style="83" customWidth="1"/>
    <col min="13817" max="13817" width="20.140625" style="83" customWidth="1"/>
    <col min="13818" max="13818" width="52.85546875" style="83" customWidth="1"/>
    <col min="13819" max="13824" width="9.140625" style="83"/>
    <col min="13825" max="13825" width="9.140625" style="83" customWidth="1"/>
    <col min="13826" max="14070" width="9.140625" style="83"/>
    <col min="14071" max="14071" width="9.140625" style="83" customWidth="1"/>
    <col min="14072" max="14072" width="32.85546875" style="83" customWidth="1"/>
    <col min="14073" max="14073" width="20.140625" style="83" customWidth="1"/>
    <col min="14074" max="14074" width="52.85546875" style="83" customWidth="1"/>
    <col min="14075" max="14080" width="9.140625" style="83"/>
    <col min="14081" max="14081" width="9.140625" style="83" customWidth="1"/>
    <col min="14082" max="14326" width="9.140625" style="83"/>
    <col min="14327" max="14327" width="9.140625" style="83" customWidth="1"/>
    <col min="14328" max="14328" width="32.85546875" style="83" customWidth="1"/>
    <col min="14329" max="14329" width="20.140625" style="83" customWidth="1"/>
    <col min="14330" max="14330" width="52.85546875" style="83" customWidth="1"/>
    <col min="14331" max="14336" width="9.140625" style="83"/>
    <col min="14337" max="14337" width="9.140625" style="83" customWidth="1"/>
    <col min="14338" max="14582" width="9.140625" style="83"/>
    <col min="14583" max="14583" width="9.140625" style="83" customWidth="1"/>
    <col min="14584" max="14584" width="32.85546875" style="83" customWidth="1"/>
    <col min="14585" max="14585" width="20.140625" style="83" customWidth="1"/>
    <col min="14586" max="14586" width="52.85546875" style="83" customWidth="1"/>
    <col min="14587" max="14592" width="9.140625" style="83"/>
    <col min="14593" max="14593" width="9.140625" style="83" customWidth="1"/>
    <col min="14594" max="14838" width="9.140625" style="83"/>
    <col min="14839" max="14839" width="9.140625" style="83" customWidth="1"/>
    <col min="14840" max="14840" width="32.85546875" style="83" customWidth="1"/>
    <col min="14841" max="14841" width="20.140625" style="83" customWidth="1"/>
    <col min="14842" max="14842" width="52.85546875" style="83" customWidth="1"/>
    <col min="14843" max="14848" width="9.140625" style="83"/>
    <col min="14849" max="14849" width="9.140625" style="83" customWidth="1"/>
    <col min="14850" max="15094" width="9.140625" style="83"/>
    <col min="15095" max="15095" width="9.140625" style="83" customWidth="1"/>
    <col min="15096" max="15096" width="32.85546875" style="83" customWidth="1"/>
    <col min="15097" max="15097" width="20.140625" style="83" customWidth="1"/>
    <col min="15098" max="15098" width="52.85546875" style="83" customWidth="1"/>
    <col min="15099" max="15104" width="9.140625" style="83"/>
    <col min="15105" max="15105" width="9.140625" style="83" customWidth="1"/>
    <col min="15106" max="15350" width="9.140625" style="83"/>
    <col min="15351" max="15351" width="9.140625" style="83" customWidth="1"/>
    <col min="15352" max="15352" width="32.85546875" style="83" customWidth="1"/>
    <col min="15353" max="15353" width="20.140625" style="83" customWidth="1"/>
    <col min="15354" max="15354" width="52.85546875" style="83" customWidth="1"/>
    <col min="15355" max="15360" width="9.140625" style="83"/>
    <col min="15361" max="15361" width="9.140625" style="83" customWidth="1"/>
    <col min="15362" max="15606" width="9.140625" style="83"/>
    <col min="15607" max="15607" width="9.140625" style="83" customWidth="1"/>
    <col min="15608" max="15608" width="32.85546875" style="83" customWidth="1"/>
    <col min="15609" max="15609" width="20.140625" style="83" customWidth="1"/>
    <col min="15610" max="15610" width="52.85546875" style="83" customWidth="1"/>
    <col min="15611" max="15616" width="9.140625" style="83"/>
    <col min="15617" max="15617" width="9.140625" style="83" customWidth="1"/>
    <col min="15618" max="15862" width="9.140625" style="83"/>
    <col min="15863" max="15863" width="9.140625" style="83" customWidth="1"/>
    <col min="15864" max="15864" width="32.85546875" style="83" customWidth="1"/>
    <col min="15865" max="15865" width="20.140625" style="83" customWidth="1"/>
    <col min="15866" max="15866" width="52.85546875" style="83" customWidth="1"/>
    <col min="15867" max="15872" width="9.140625" style="83"/>
    <col min="15873" max="15873" width="9.140625" style="83" customWidth="1"/>
    <col min="15874" max="16118" width="9.140625" style="83"/>
    <col min="16119" max="16119" width="9.140625" style="83" customWidth="1"/>
    <col min="16120" max="16120" width="32.85546875" style="83" customWidth="1"/>
    <col min="16121" max="16121" width="20.140625" style="83" customWidth="1"/>
    <col min="16122" max="16122" width="52.85546875" style="83" customWidth="1"/>
    <col min="16123" max="16128" width="9.140625" style="83"/>
    <col min="16129" max="16129" width="9.140625" style="83" customWidth="1"/>
    <col min="16130" max="16384" width="9.140625" style="83"/>
  </cols>
  <sheetData>
    <row r="1" spans="1:22" ht="15.75">
      <c r="B1" s="80" t="s">
        <v>72</v>
      </c>
      <c r="C1" s="81"/>
      <c r="D1" s="82"/>
    </row>
    <row r="2" spans="1:22" ht="14.25">
      <c r="B2" s="84" t="s">
        <v>276</v>
      </c>
      <c r="E2" s="269" t="s">
        <v>223</v>
      </c>
      <c r="F2" s="269" t="s">
        <v>38</v>
      </c>
      <c r="G2" s="269" t="s">
        <v>71</v>
      </c>
      <c r="H2" s="270" t="s">
        <v>216</v>
      </c>
      <c r="I2" s="257" t="s">
        <v>217</v>
      </c>
      <c r="J2" s="269" t="s">
        <v>47</v>
      </c>
      <c r="K2" s="270" t="s">
        <v>218</v>
      </c>
      <c r="L2" s="257" t="s">
        <v>219</v>
      </c>
      <c r="M2" s="357" t="s">
        <v>220</v>
      </c>
      <c r="N2" s="250" t="s">
        <v>222</v>
      </c>
      <c r="O2" s="257" t="s">
        <v>221</v>
      </c>
      <c r="P2" s="357" t="s">
        <v>213</v>
      </c>
      <c r="Q2" s="250" t="s">
        <v>214</v>
      </c>
      <c r="R2" s="257" t="s">
        <v>215</v>
      </c>
      <c r="S2" s="250" t="s">
        <v>225</v>
      </c>
      <c r="T2" s="250" t="s">
        <v>226</v>
      </c>
      <c r="U2" s="263" t="s">
        <v>224</v>
      </c>
      <c r="V2" s="91"/>
    </row>
    <row r="3" spans="1:22" ht="14.25" customHeight="1">
      <c r="B3" s="84"/>
      <c r="V3" s="91"/>
    </row>
    <row r="4" spans="1:22" s="86" customFormat="1" ht="29.25" customHeight="1">
      <c r="A4" s="41"/>
      <c r="B4" s="40" t="s">
        <v>2</v>
      </c>
      <c r="C4" s="138" t="s">
        <v>3</v>
      </c>
      <c r="D4" s="138" t="s">
        <v>4</v>
      </c>
      <c r="E4" s="271">
        <f t="shared" ref="E4:R4" si="0">SUM(E5:E16)</f>
        <v>0</v>
      </c>
      <c r="F4" s="254">
        <f t="shared" si="0"/>
        <v>3673</v>
      </c>
      <c r="G4" s="254">
        <f t="shared" si="0"/>
        <v>0</v>
      </c>
      <c r="H4" s="254">
        <f t="shared" si="0"/>
        <v>-3380</v>
      </c>
      <c r="I4" s="258">
        <f>SUM(I5:I16)</f>
        <v>803238</v>
      </c>
      <c r="J4" s="254">
        <f t="shared" si="0"/>
        <v>150</v>
      </c>
      <c r="K4" s="254">
        <f t="shared" si="0"/>
        <v>1487</v>
      </c>
      <c r="L4" s="258">
        <f t="shared" si="0"/>
        <v>4614</v>
      </c>
      <c r="M4" s="358">
        <f t="shared" si="0"/>
        <v>1600</v>
      </c>
      <c r="N4" s="254">
        <f t="shared" si="0"/>
        <v>0</v>
      </c>
      <c r="O4" s="258">
        <f t="shared" si="0"/>
        <v>1639</v>
      </c>
      <c r="P4" s="358">
        <f>SUM(P5:P16)</f>
        <v>1660</v>
      </c>
      <c r="Q4" s="254">
        <f t="shared" si="0"/>
        <v>9536</v>
      </c>
      <c r="R4" s="258">
        <f t="shared" si="0"/>
        <v>0</v>
      </c>
      <c r="S4" s="254">
        <f>SUM(S5:S16)</f>
        <v>0</v>
      </c>
      <c r="T4" s="254">
        <f>SUM(T5:T16)</f>
        <v>0</v>
      </c>
      <c r="U4" s="264">
        <f>SUM(U5:U16)</f>
        <v>0</v>
      </c>
      <c r="V4" s="255">
        <f>SUM(E4:U4)</f>
        <v>824217</v>
      </c>
    </row>
    <row r="5" spans="1:22" s="86" customFormat="1" hidden="1">
      <c r="A5" s="141" t="s">
        <v>77</v>
      </c>
      <c r="B5" s="140" t="s">
        <v>78</v>
      </c>
      <c r="C5" s="87">
        <v>0</v>
      </c>
      <c r="D5" s="311"/>
      <c r="E5" s="53"/>
      <c r="F5" s="53"/>
      <c r="G5" s="53"/>
      <c r="H5" s="53"/>
      <c r="I5" s="259"/>
      <c r="J5" s="89"/>
      <c r="K5" s="53"/>
      <c r="L5" s="259"/>
      <c r="M5" s="87"/>
      <c r="N5" s="89"/>
      <c r="O5" s="259"/>
      <c r="P5" s="361"/>
      <c r="Q5" s="89"/>
      <c r="R5" s="259"/>
      <c r="S5" s="89"/>
      <c r="T5" s="89"/>
      <c r="U5" s="265"/>
      <c r="V5" s="254">
        <f>SUM(E5:U5)</f>
        <v>0</v>
      </c>
    </row>
    <row r="6" spans="1:22" ht="24.75" hidden="1" customHeight="1">
      <c r="A6" s="141" t="s">
        <v>101</v>
      </c>
      <c r="B6" s="140" t="s">
        <v>102</v>
      </c>
      <c r="C6" s="87">
        <v>0</v>
      </c>
      <c r="D6" s="311"/>
      <c r="E6" s="302"/>
      <c r="F6" s="89"/>
      <c r="G6" s="89"/>
      <c r="H6" s="89"/>
      <c r="I6" s="259"/>
      <c r="J6" s="89"/>
      <c r="K6" s="89"/>
      <c r="L6" s="259"/>
      <c r="M6" s="87"/>
      <c r="N6" s="89"/>
      <c r="O6" s="259"/>
      <c r="P6" s="87"/>
      <c r="Q6" s="89"/>
      <c r="R6" s="259"/>
      <c r="S6" s="89"/>
      <c r="T6" s="89"/>
      <c r="U6" s="265"/>
      <c r="V6" s="254">
        <f t="shared" ref="V6:V16" si="1">SUM(E6:U6)</f>
        <v>0</v>
      </c>
    </row>
    <row r="7" spans="1:22" ht="38.25">
      <c r="A7" s="137" t="s">
        <v>43</v>
      </c>
      <c r="B7" s="140" t="s">
        <v>7</v>
      </c>
      <c r="C7" s="87">
        <v>6650</v>
      </c>
      <c r="D7" s="88" t="s">
        <v>398</v>
      </c>
      <c r="E7" s="302"/>
      <c r="F7" s="89"/>
      <c r="G7" s="89"/>
      <c r="H7" s="89">
        <v>6500</v>
      </c>
      <c r="I7" s="259"/>
      <c r="J7" s="89">
        <v>150</v>
      </c>
      <c r="K7" s="89"/>
      <c r="L7" s="259"/>
      <c r="M7" s="87"/>
      <c r="N7" s="89"/>
      <c r="O7" s="259"/>
      <c r="P7" s="87"/>
      <c r="Q7" s="89"/>
      <c r="R7" s="259"/>
      <c r="S7" s="89"/>
      <c r="T7" s="89"/>
      <c r="U7" s="265"/>
      <c r="V7" s="254">
        <f t="shared" si="1"/>
        <v>6650</v>
      </c>
    </row>
    <row r="8" spans="1:22" ht="24.75" hidden="1" customHeight="1">
      <c r="A8" s="137" t="s">
        <v>44</v>
      </c>
      <c r="B8" s="140" t="s">
        <v>68</v>
      </c>
      <c r="C8" s="87">
        <v>0</v>
      </c>
      <c r="D8" s="311"/>
      <c r="E8" s="302"/>
      <c r="F8" s="89"/>
      <c r="G8" s="89"/>
      <c r="H8" s="89"/>
      <c r="I8" s="259"/>
      <c r="J8" s="89"/>
      <c r="K8" s="89"/>
      <c r="L8" s="259"/>
      <c r="M8" s="87"/>
      <c r="N8" s="89"/>
      <c r="O8" s="259"/>
      <c r="P8" s="87"/>
      <c r="Q8" s="89"/>
      <c r="R8" s="259"/>
      <c r="S8" s="89"/>
      <c r="T8" s="89"/>
      <c r="U8" s="265"/>
      <c r="V8" s="254">
        <f t="shared" si="1"/>
        <v>0</v>
      </c>
    </row>
    <row r="9" spans="1:22" ht="38.25">
      <c r="A9" s="141" t="s">
        <v>6</v>
      </c>
      <c r="B9" s="140" t="s">
        <v>7</v>
      </c>
      <c r="C9" s="87">
        <v>4290</v>
      </c>
      <c r="D9" s="88" t="s">
        <v>400</v>
      </c>
      <c r="E9" s="302"/>
      <c r="F9" s="89">
        <v>3373</v>
      </c>
      <c r="G9" s="89"/>
      <c r="H9" s="89"/>
      <c r="I9" s="259"/>
      <c r="J9" s="89"/>
      <c r="K9" s="89">
        <v>917</v>
      </c>
      <c r="L9" s="259"/>
      <c r="M9" s="87">
        <v>1600</v>
      </c>
      <c r="N9" s="89"/>
      <c r="O9" s="259">
        <v>4877</v>
      </c>
      <c r="P9" s="87">
        <v>961</v>
      </c>
      <c r="Q9" s="89"/>
      <c r="R9" s="259"/>
      <c r="S9" s="89"/>
      <c r="T9" s="89"/>
      <c r="U9" s="265"/>
      <c r="V9" s="254">
        <f t="shared" si="1"/>
        <v>11728</v>
      </c>
    </row>
    <row r="10" spans="1:22" ht="51" hidden="1">
      <c r="A10" s="141" t="s">
        <v>69</v>
      </c>
      <c r="B10" s="140" t="s">
        <v>70</v>
      </c>
      <c r="C10" s="87">
        <v>0</v>
      </c>
      <c r="D10" s="311"/>
      <c r="E10" s="302"/>
      <c r="F10" s="89"/>
      <c r="G10" s="89"/>
      <c r="H10" s="89"/>
      <c r="I10" s="259"/>
      <c r="J10" s="89"/>
      <c r="K10" s="89"/>
      <c r="L10" s="259"/>
      <c r="M10" s="87"/>
      <c r="N10" s="89"/>
      <c r="O10" s="259"/>
      <c r="P10" s="87"/>
      <c r="Q10" s="89"/>
      <c r="R10" s="259"/>
      <c r="S10" s="89"/>
      <c r="T10" s="89"/>
      <c r="U10" s="265"/>
      <c r="V10" s="254">
        <f t="shared" si="1"/>
        <v>0</v>
      </c>
    </row>
    <row r="11" spans="1:22" s="85" customFormat="1" ht="24" hidden="1" customHeight="1">
      <c r="A11" s="141" t="s">
        <v>79</v>
      </c>
      <c r="B11" s="140" t="s">
        <v>103</v>
      </c>
      <c r="C11" s="89">
        <v>0</v>
      </c>
      <c r="D11" s="122"/>
      <c r="E11" s="302"/>
      <c r="F11" s="89"/>
      <c r="G11" s="89"/>
      <c r="H11" s="89"/>
      <c r="I11" s="259"/>
      <c r="J11" s="89"/>
      <c r="K11" s="89"/>
      <c r="L11" s="259">
        <v>4614</v>
      </c>
      <c r="M11" s="87"/>
      <c r="N11" s="89"/>
      <c r="O11" s="259">
        <v>8000</v>
      </c>
      <c r="P11" s="87"/>
      <c r="Q11" s="89"/>
      <c r="R11" s="259"/>
      <c r="S11" s="89"/>
      <c r="T11" s="89"/>
      <c r="U11" s="265"/>
      <c r="V11" s="254">
        <f t="shared" si="1"/>
        <v>12614</v>
      </c>
    </row>
    <row r="12" spans="1:22" s="85" customFormat="1" ht="38.25">
      <c r="A12" s="141" t="s">
        <v>8</v>
      </c>
      <c r="B12" s="78" t="s">
        <v>9</v>
      </c>
      <c r="C12" s="89">
        <v>-9010</v>
      </c>
      <c r="D12" s="90" t="s">
        <v>399</v>
      </c>
      <c r="E12" s="302"/>
      <c r="F12" s="89">
        <v>300</v>
      </c>
      <c r="G12" s="89"/>
      <c r="H12" s="89">
        <v>-9880</v>
      </c>
      <c r="I12" s="259"/>
      <c r="J12" s="89"/>
      <c r="K12" s="89">
        <v>570</v>
      </c>
      <c r="L12" s="259"/>
      <c r="M12" s="87"/>
      <c r="N12" s="89"/>
      <c r="O12" s="259"/>
      <c r="P12" s="87">
        <v>699</v>
      </c>
      <c r="Q12" s="89"/>
      <c r="R12" s="259"/>
      <c r="S12" s="89"/>
      <c r="T12" s="89"/>
      <c r="U12" s="265"/>
      <c r="V12" s="254">
        <f t="shared" si="1"/>
        <v>-8311</v>
      </c>
    </row>
    <row r="13" spans="1:22" s="85" customFormat="1" ht="24" hidden="1" customHeight="1">
      <c r="A13" s="141" t="s">
        <v>80</v>
      </c>
      <c r="B13" s="140" t="s">
        <v>85</v>
      </c>
      <c r="C13" s="89">
        <v>0</v>
      </c>
      <c r="D13" s="122"/>
      <c r="E13" s="302"/>
      <c r="F13" s="89"/>
      <c r="G13" s="89"/>
      <c r="H13" s="89"/>
      <c r="I13" s="259">
        <v>3238</v>
      </c>
      <c r="J13" s="89"/>
      <c r="K13" s="89"/>
      <c r="L13" s="259"/>
      <c r="M13" s="87"/>
      <c r="N13" s="89"/>
      <c r="O13" s="259"/>
      <c r="P13" s="87"/>
      <c r="Q13" s="89"/>
      <c r="R13" s="259"/>
      <c r="S13" s="89"/>
      <c r="T13" s="89"/>
      <c r="U13" s="265"/>
      <c r="V13" s="254">
        <f t="shared" si="1"/>
        <v>3238</v>
      </c>
    </row>
    <row r="14" spans="1:22" ht="27" hidden="1" customHeight="1">
      <c r="A14" s="141" t="s">
        <v>50</v>
      </c>
      <c r="B14" s="140" t="s">
        <v>51</v>
      </c>
      <c r="C14" s="89">
        <v>0</v>
      </c>
      <c r="D14" s="385"/>
      <c r="E14" s="302"/>
      <c r="F14" s="91"/>
      <c r="G14" s="91"/>
      <c r="H14" s="91"/>
      <c r="I14" s="259"/>
      <c r="J14" s="89"/>
      <c r="K14" s="91"/>
      <c r="L14" s="259"/>
      <c r="M14" s="87"/>
      <c r="N14" s="89"/>
      <c r="O14" s="259">
        <v>3200</v>
      </c>
      <c r="P14" s="362"/>
      <c r="Q14" s="89"/>
      <c r="R14" s="259"/>
      <c r="S14" s="89"/>
      <c r="T14" s="89"/>
      <c r="U14" s="265"/>
      <c r="V14" s="254">
        <f t="shared" si="1"/>
        <v>3200</v>
      </c>
    </row>
    <row r="15" spans="1:22" ht="27" hidden="1" customHeight="1">
      <c r="A15" s="141" t="s">
        <v>11</v>
      </c>
      <c r="B15" s="140" t="s">
        <v>12</v>
      </c>
      <c r="C15" s="89">
        <v>0</v>
      </c>
      <c r="D15" s="90"/>
      <c r="E15" s="302"/>
      <c r="F15" s="91"/>
      <c r="G15" s="91"/>
      <c r="H15" s="91"/>
      <c r="I15" s="259">
        <v>800000</v>
      </c>
      <c r="J15" s="89"/>
      <c r="K15" s="91"/>
      <c r="L15" s="259"/>
      <c r="M15" s="87"/>
      <c r="N15" s="89"/>
      <c r="O15" s="259">
        <v>-14438</v>
      </c>
      <c r="P15" s="362"/>
      <c r="Q15" s="89">
        <v>9536</v>
      </c>
      <c r="R15" s="259"/>
      <c r="S15" s="89"/>
      <c r="T15" s="89"/>
      <c r="U15" s="265"/>
      <c r="V15" s="254">
        <f t="shared" si="1"/>
        <v>795098</v>
      </c>
    </row>
    <row r="16" spans="1:22" ht="13.5" hidden="1" thickBot="1">
      <c r="A16" s="141" t="s">
        <v>13</v>
      </c>
      <c r="B16" s="140" t="s">
        <v>14</v>
      </c>
      <c r="C16" s="89">
        <v>0</v>
      </c>
      <c r="D16" s="91"/>
      <c r="F16" s="252"/>
      <c r="G16" s="252"/>
      <c r="H16" s="252"/>
      <c r="I16" s="268"/>
      <c r="J16" s="253"/>
      <c r="K16" s="252"/>
      <c r="L16" s="260"/>
      <c r="M16" s="359"/>
      <c r="N16" s="252"/>
      <c r="O16" s="260"/>
      <c r="P16" s="363"/>
      <c r="Q16" s="252"/>
      <c r="R16" s="260"/>
      <c r="S16" s="253"/>
      <c r="T16" s="253"/>
      <c r="U16" s="266"/>
      <c r="V16" s="254">
        <f t="shared" si="1"/>
        <v>0</v>
      </c>
    </row>
    <row r="17" spans="1:22" ht="18.75" customHeight="1">
      <c r="A17" s="92"/>
      <c r="B17" s="39" t="s">
        <v>15</v>
      </c>
      <c r="C17" s="93">
        <f>SUM(C5:C16)</f>
        <v>1930</v>
      </c>
      <c r="D17" s="94"/>
      <c r="E17" s="49">
        <v>1000</v>
      </c>
      <c r="F17" s="251">
        <v>4408</v>
      </c>
      <c r="G17" s="251">
        <v>-93</v>
      </c>
      <c r="H17" s="251">
        <v>57</v>
      </c>
      <c r="I17" s="261">
        <v>1850</v>
      </c>
      <c r="J17" s="251"/>
      <c r="K17" s="251">
        <v>9512</v>
      </c>
      <c r="L17" s="261">
        <v>-129</v>
      </c>
      <c r="M17" s="355">
        <v>9282</v>
      </c>
      <c r="N17" s="251"/>
      <c r="O17" s="261">
        <v>975</v>
      </c>
      <c r="P17" s="355">
        <v>27471</v>
      </c>
      <c r="Q17" s="251">
        <v>9536</v>
      </c>
      <c r="R17" s="261"/>
      <c r="S17" s="355">
        <v>-10174</v>
      </c>
      <c r="T17" s="251"/>
      <c r="U17" s="267">
        <v>3745</v>
      </c>
      <c r="V17" s="254">
        <f>SUM(F17:U17)</f>
        <v>56440</v>
      </c>
    </row>
    <row r="18" spans="1:22" ht="30" customHeight="1">
      <c r="A18" s="44"/>
      <c r="B18" s="43" t="s">
        <v>16</v>
      </c>
      <c r="C18" s="42"/>
      <c r="D18" s="42"/>
      <c r="E18" s="49">
        <v>2000</v>
      </c>
      <c r="F18" s="89">
        <v>-7052</v>
      </c>
      <c r="G18" s="89">
        <v>1944</v>
      </c>
      <c r="H18" s="89">
        <v>-59985</v>
      </c>
      <c r="I18" s="259">
        <v>-1850</v>
      </c>
      <c r="J18" s="89"/>
      <c r="K18" s="89">
        <v>15268</v>
      </c>
      <c r="L18" s="259">
        <v>4743</v>
      </c>
      <c r="M18" s="87">
        <v>-4440</v>
      </c>
      <c r="N18" s="89"/>
      <c r="O18" s="259">
        <v>-34720</v>
      </c>
      <c r="P18" s="87">
        <v>-19645</v>
      </c>
      <c r="Q18" s="89">
        <v>5222</v>
      </c>
      <c r="R18" s="259">
        <v>-69000</v>
      </c>
      <c r="S18" s="87">
        <v>10240</v>
      </c>
      <c r="T18" s="89"/>
      <c r="U18" s="265">
        <v>-3745</v>
      </c>
      <c r="V18" s="254">
        <f>SUM(F18:U18)</f>
        <v>-163020</v>
      </c>
    </row>
    <row r="19" spans="1:22">
      <c r="A19" s="137" t="s">
        <v>38</v>
      </c>
      <c r="B19" s="139" t="s">
        <v>17</v>
      </c>
      <c r="C19" s="105"/>
      <c r="D19" s="107"/>
      <c r="E19" s="49">
        <v>3000</v>
      </c>
      <c r="F19" s="89"/>
      <c r="G19" s="89"/>
      <c r="H19" s="89"/>
      <c r="I19" s="259"/>
      <c r="J19" s="89"/>
      <c r="K19" s="89"/>
      <c r="L19" s="259"/>
      <c r="M19" s="87">
        <v>4600</v>
      </c>
      <c r="N19" s="89"/>
      <c r="O19" s="259">
        <v>39877</v>
      </c>
      <c r="P19" s="87">
        <v>-5543</v>
      </c>
      <c r="Q19" s="89"/>
      <c r="R19" s="259"/>
      <c r="S19" s="89"/>
      <c r="T19" s="89"/>
      <c r="U19" s="265"/>
      <c r="V19" s="254">
        <f t="shared" ref="V19:V25" si="2">SUM(F19:U19)</f>
        <v>38934</v>
      </c>
    </row>
    <row r="20" spans="1:22" ht="76.5">
      <c r="A20" s="102"/>
      <c r="B20" s="48">
        <v>1000</v>
      </c>
      <c r="C20" s="413">
        <v>4408</v>
      </c>
      <c r="D20" s="298" t="s">
        <v>420</v>
      </c>
      <c r="E20" s="49">
        <v>4000</v>
      </c>
      <c r="F20" s="89"/>
      <c r="G20" s="89"/>
      <c r="H20" s="89"/>
      <c r="I20" s="259"/>
      <c r="J20" s="89"/>
      <c r="K20" s="89"/>
      <c r="L20" s="259"/>
      <c r="M20" s="87"/>
      <c r="N20" s="89"/>
      <c r="O20" s="259"/>
      <c r="P20" s="87"/>
      <c r="Q20" s="89"/>
      <c r="R20" s="259"/>
      <c r="S20" s="89"/>
      <c r="T20" s="89"/>
      <c r="U20" s="265"/>
      <c r="V20" s="254">
        <f t="shared" si="2"/>
        <v>0</v>
      </c>
    </row>
    <row r="21" spans="1:22" ht="51">
      <c r="A21" s="102"/>
      <c r="B21" s="48">
        <v>2100</v>
      </c>
      <c r="C21" s="413">
        <v>-740</v>
      </c>
      <c r="D21" s="299" t="s">
        <v>404</v>
      </c>
      <c r="E21" s="49">
        <v>5000</v>
      </c>
      <c r="F21" s="89">
        <v>66792</v>
      </c>
      <c r="G21" s="89">
        <v>57</v>
      </c>
      <c r="H21" s="89">
        <v>295</v>
      </c>
      <c r="I21" s="259">
        <v>86200</v>
      </c>
      <c r="J21" s="89"/>
      <c r="K21" s="89">
        <v>2226</v>
      </c>
      <c r="L21" s="259"/>
      <c r="M21" s="87">
        <v>24903</v>
      </c>
      <c r="N21" s="89"/>
      <c r="O21" s="259">
        <v>81225</v>
      </c>
      <c r="P21" s="87">
        <v>76484</v>
      </c>
      <c r="Q21" s="89">
        <v>-5222</v>
      </c>
      <c r="R21" s="259">
        <v>-59000</v>
      </c>
      <c r="S21" s="89">
        <v>27425</v>
      </c>
      <c r="T21" s="89"/>
      <c r="U21" s="265">
        <v>-7500</v>
      </c>
      <c r="V21" s="254">
        <f t="shared" si="2"/>
        <v>293885</v>
      </c>
    </row>
    <row r="22" spans="1:22" ht="127.5">
      <c r="A22" s="102"/>
      <c r="B22" s="48">
        <v>2200</v>
      </c>
      <c r="C22" s="413">
        <v>-10556</v>
      </c>
      <c r="D22" s="300" t="s">
        <v>407</v>
      </c>
      <c r="E22" s="49">
        <v>6000</v>
      </c>
      <c r="F22" s="89"/>
      <c r="G22" s="89"/>
      <c r="H22" s="89"/>
      <c r="I22" s="259">
        <v>-728</v>
      </c>
      <c r="J22" s="89"/>
      <c r="K22" s="89"/>
      <c r="L22" s="259"/>
      <c r="M22" s="87">
        <v>175</v>
      </c>
      <c r="N22" s="89"/>
      <c r="O22" s="259"/>
      <c r="P22" s="87">
        <v>8048</v>
      </c>
      <c r="Q22" s="89"/>
      <c r="R22" s="259"/>
      <c r="S22" s="89">
        <v>-7580</v>
      </c>
      <c r="T22" s="89"/>
      <c r="U22" s="265"/>
      <c r="V22" s="254">
        <f t="shared" si="2"/>
        <v>-85</v>
      </c>
    </row>
    <row r="23" spans="1:22" ht="38.25" customHeight="1">
      <c r="A23" s="102"/>
      <c r="B23" s="48">
        <v>2300</v>
      </c>
      <c r="C23" s="413">
        <v>3608</v>
      </c>
      <c r="D23" s="416" t="s">
        <v>405</v>
      </c>
      <c r="E23" s="49">
        <v>7000</v>
      </c>
      <c r="F23" s="89">
        <v>40</v>
      </c>
      <c r="G23" s="89"/>
      <c r="H23" s="89"/>
      <c r="I23" s="259">
        <v>728</v>
      </c>
      <c r="J23" s="89"/>
      <c r="K23" s="89"/>
      <c r="L23" s="259"/>
      <c r="M23" s="87"/>
      <c r="N23" s="89"/>
      <c r="O23" s="259"/>
      <c r="P23" s="87"/>
      <c r="Q23" s="89"/>
      <c r="R23" s="259"/>
      <c r="S23" s="89">
        <v>7580</v>
      </c>
      <c r="T23" s="89"/>
      <c r="U23" s="265"/>
      <c r="V23" s="254">
        <f t="shared" si="2"/>
        <v>8348</v>
      </c>
    </row>
    <row r="24" spans="1:22" ht="38.25">
      <c r="A24" s="102"/>
      <c r="B24" s="48">
        <v>2500</v>
      </c>
      <c r="C24" s="413">
        <v>636</v>
      </c>
      <c r="D24" s="416" t="s">
        <v>406</v>
      </c>
      <c r="E24" s="49">
        <v>8000</v>
      </c>
      <c r="F24" s="89"/>
      <c r="G24" s="89"/>
      <c r="H24" s="89"/>
      <c r="I24" s="259"/>
      <c r="J24" s="89"/>
      <c r="K24" s="89"/>
      <c r="L24" s="259"/>
      <c r="M24" s="87"/>
      <c r="N24" s="89"/>
      <c r="O24" s="259"/>
      <c r="P24" s="87"/>
      <c r="Q24" s="89"/>
      <c r="R24" s="259"/>
      <c r="S24" s="89"/>
      <c r="T24" s="89"/>
      <c r="U24" s="265"/>
      <c r="V24" s="254">
        <f t="shared" si="2"/>
        <v>0</v>
      </c>
    </row>
    <row r="25" spans="1:22" hidden="1">
      <c r="A25" s="102"/>
      <c r="B25" s="48">
        <v>5100</v>
      </c>
      <c r="C25" s="413"/>
      <c r="D25" s="414"/>
      <c r="E25" s="83">
        <v>9000</v>
      </c>
      <c r="V25" s="254">
        <f t="shared" si="2"/>
        <v>0</v>
      </c>
    </row>
    <row r="26" spans="1:22" ht="63.75">
      <c r="A26" s="102"/>
      <c r="B26" s="48">
        <v>5200</v>
      </c>
      <c r="C26" s="413">
        <v>66792</v>
      </c>
      <c r="D26" s="417" t="s">
        <v>432</v>
      </c>
      <c r="F26" s="45">
        <f>SUM(F17:F24)</f>
        <v>64188</v>
      </c>
      <c r="G26" s="45">
        <f t="shared" ref="G26:O26" si="3">SUM(G17:G24)</f>
        <v>1908</v>
      </c>
      <c r="H26" s="45">
        <f t="shared" si="3"/>
        <v>-59633</v>
      </c>
      <c r="I26" s="262">
        <f t="shared" ref="I26" si="4">SUM(I17:I24)</f>
        <v>86200</v>
      </c>
      <c r="J26" s="45">
        <f t="shared" si="3"/>
        <v>0</v>
      </c>
      <c r="K26" s="45">
        <f t="shared" si="3"/>
        <v>27006</v>
      </c>
      <c r="L26" s="262">
        <f t="shared" ref="L26" si="5">SUM(L17:L24)</f>
        <v>4614</v>
      </c>
      <c r="M26" s="360">
        <f t="shared" si="3"/>
        <v>34520</v>
      </c>
      <c r="N26" s="45">
        <f t="shared" ref="N26" si="6">SUM(N17:N24)</f>
        <v>0</v>
      </c>
      <c r="O26" s="262">
        <f t="shared" si="3"/>
        <v>87357</v>
      </c>
      <c r="P26" s="360">
        <f>SUM(P17:P24)</f>
        <v>86815</v>
      </c>
      <c r="Q26" s="45">
        <f t="shared" ref="Q26:S26" si="7">SUM(Q17:Q24)</f>
        <v>9536</v>
      </c>
      <c r="R26" s="262">
        <f t="shared" si="7"/>
        <v>-128000</v>
      </c>
      <c r="S26" s="45">
        <f t="shared" si="7"/>
        <v>27491</v>
      </c>
      <c r="T26" s="45">
        <f t="shared" ref="T26:U26" si="8">SUM(T17:T24)</f>
        <v>0</v>
      </c>
      <c r="U26" s="262">
        <f t="shared" si="8"/>
        <v>-7500</v>
      </c>
      <c r="V26" s="255">
        <f>SUM(F26:U26)</f>
        <v>234502</v>
      </c>
    </row>
    <row r="27" spans="1:22" hidden="1">
      <c r="A27" s="102"/>
      <c r="B27" s="297">
        <v>6400</v>
      </c>
      <c r="C27" s="412">
        <v>0</v>
      </c>
      <c r="D27" s="415"/>
    </row>
    <row r="28" spans="1:22" hidden="1">
      <c r="A28" s="102"/>
      <c r="B28" s="48"/>
      <c r="C28" s="413"/>
      <c r="D28" s="414"/>
    </row>
    <row r="29" spans="1:22">
      <c r="A29" s="102"/>
      <c r="B29" s="48">
        <v>7200</v>
      </c>
      <c r="C29" s="413">
        <v>40</v>
      </c>
      <c r="D29" s="418" t="s">
        <v>403</v>
      </c>
    </row>
    <row r="30" spans="1:22">
      <c r="A30" s="27"/>
      <c r="B30" s="272" t="s">
        <v>33</v>
      </c>
      <c r="C30" s="104">
        <f>SUM(C20:C29)</f>
        <v>64188</v>
      </c>
      <c r="D30" s="147"/>
    </row>
    <row r="31" spans="1:22" ht="16.5" customHeight="1">
      <c r="A31" s="137" t="s">
        <v>71</v>
      </c>
      <c r="B31" s="52" t="s">
        <v>18</v>
      </c>
      <c r="C31" s="111"/>
      <c r="D31" s="148"/>
    </row>
    <row r="32" spans="1:22" ht="25.5">
      <c r="A32" s="109"/>
      <c r="B32" s="48">
        <v>1000</v>
      </c>
      <c r="C32" s="420">
        <v>-93</v>
      </c>
      <c r="D32" s="421" t="s">
        <v>408</v>
      </c>
    </row>
    <row r="33" spans="1:4">
      <c r="A33" s="109"/>
      <c r="B33" s="48">
        <v>2100</v>
      </c>
      <c r="C33" s="420">
        <v>0</v>
      </c>
      <c r="D33" s="302"/>
    </row>
    <row r="34" spans="1:4" ht="90" customHeight="1">
      <c r="A34" s="109"/>
      <c r="B34" s="48">
        <v>2200</v>
      </c>
      <c r="C34" s="420">
        <v>2177</v>
      </c>
      <c r="D34" s="422" t="s">
        <v>409</v>
      </c>
    </row>
    <row r="35" spans="1:4" ht="51">
      <c r="A35" s="109"/>
      <c r="B35" s="48">
        <v>2300</v>
      </c>
      <c r="C35" s="420">
        <v>-233</v>
      </c>
      <c r="D35" s="422" t="s">
        <v>410</v>
      </c>
    </row>
    <row r="36" spans="1:4" ht="13.5" customHeight="1">
      <c r="A36" s="109"/>
      <c r="B36" s="48">
        <v>2500</v>
      </c>
      <c r="C36" s="419">
        <v>0</v>
      </c>
      <c r="D36" s="423"/>
    </row>
    <row r="37" spans="1:4" ht="51">
      <c r="A37" s="109"/>
      <c r="B37" s="48">
        <v>5200</v>
      </c>
      <c r="C37" s="420">
        <v>57</v>
      </c>
      <c r="D37" s="424" t="s">
        <v>411</v>
      </c>
    </row>
    <row r="38" spans="1:4">
      <c r="A38" s="56"/>
      <c r="B38" s="272" t="s">
        <v>33</v>
      </c>
      <c r="C38" s="273">
        <f>SUM(C32:C37)</f>
        <v>1908</v>
      </c>
      <c r="D38" s="149"/>
    </row>
    <row r="39" spans="1:4">
      <c r="A39" s="137" t="s">
        <v>39</v>
      </c>
      <c r="B39" s="139" t="s">
        <v>19</v>
      </c>
      <c r="C39" s="243"/>
      <c r="D39" s="150"/>
    </row>
    <row r="40" spans="1:4">
      <c r="A40" s="109"/>
      <c r="B40" s="48">
        <v>1000</v>
      </c>
      <c r="C40" s="427">
        <v>57</v>
      </c>
      <c r="D40" s="90" t="s">
        <v>413</v>
      </c>
    </row>
    <row r="41" spans="1:4" ht="12.75" hidden="1" customHeight="1">
      <c r="A41" s="109"/>
      <c r="B41" s="48">
        <v>2100</v>
      </c>
      <c r="C41" s="427"/>
      <c r="D41" s="136"/>
    </row>
    <row r="42" spans="1:4" ht="27" customHeight="1">
      <c r="A42" s="109"/>
      <c r="B42" s="48">
        <v>2100</v>
      </c>
      <c r="C42" s="427">
        <v>-100</v>
      </c>
      <c r="D42" s="103" t="s">
        <v>414</v>
      </c>
    </row>
    <row r="43" spans="1:4" ht="38.25">
      <c r="A43" s="109"/>
      <c r="B43" s="48">
        <v>2200</v>
      </c>
      <c r="C43" s="427">
        <v>-59422</v>
      </c>
      <c r="D43" s="386" t="s">
        <v>412</v>
      </c>
    </row>
    <row r="44" spans="1:4">
      <c r="A44" s="109"/>
      <c r="B44" s="48">
        <v>2300</v>
      </c>
      <c r="C44" s="427">
        <v>-773</v>
      </c>
      <c r="D44" s="103" t="s">
        <v>255</v>
      </c>
    </row>
    <row r="45" spans="1:4" ht="25.5">
      <c r="A45" s="109"/>
      <c r="B45" s="48">
        <v>2500</v>
      </c>
      <c r="C45" s="427">
        <v>310</v>
      </c>
      <c r="D45" s="292" t="s">
        <v>415</v>
      </c>
    </row>
    <row r="46" spans="1:4" ht="25.5">
      <c r="A46" s="109"/>
      <c r="B46" s="48">
        <v>5100</v>
      </c>
      <c r="C46" s="427">
        <v>280</v>
      </c>
      <c r="D46" s="425" t="s">
        <v>417</v>
      </c>
    </row>
    <row r="47" spans="1:4">
      <c r="A47" s="109"/>
      <c r="B47" s="48">
        <v>5200</v>
      </c>
      <c r="C47" s="427">
        <v>15</v>
      </c>
      <c r="D47" s="425" t="s">
        <v>416</v>
      </c>
    </row>
    <row r="48" spans="1:4" ht="12.75" hidden="1" customHeight="1">
      <c r="A48" s="109"/>
      <c r="B48" s="48">
        <v>6400</v>
      </c>
      <c r="C48" s="427">
        <v>0</v>
      </c>
      <c r="D48" s="426"/>
    </row>
    <row r="49" spans="1:21" ht="12.75" hidden="1" customHeight="1">
      <c r="A49" s="109"/>
      <c r="B49" s="48"/>
      <c r="C49" s="243"/>
      <c r="D49" s="136"/>
    </row>
    <row r="50" spans="1:21">
      <c r="A50" s="56"/>
      <c r="B50" s="272" t="s">
        <v>33</v>
      </c>
      <c r="C50" s="274">
        <f>SUM(C40:C49)</f>
        <v>-59633</v>
      </c>
      <c r="D50" s="151"/>
    </row>
    <row r="51" spans="1:21">
      <c r="A51" s="137" t="s">
        <v>47</v>
      </c>
      <c r="B51" s="139" t="s">
        <v>20</v>
      </c>
      <c r="C51" s="243"/>
      <c r="D51" s="150"/>
    </row>
    <row r="52" spans="1:21" ht="13.5" hidden="1" customHeight="1">
      <c r="A52" s="109"/>
      <c r="B52" s="309">
        <v>1100</v>
      </c>
      <c r="C52" s="308"/>
      <c r="D52" s="310"/>
    </row>
    <row r="53" spans="1:21">
      <c r="A53" s="109"/>
      <c r="B53" s="309">
        <v>2200</v>
      </c>
      <c r="C53" s="308">
        <v>-200</v>
      </c>
      <c r="D53" s="428" t="s">
        <v>418</v>
      </c>
    </row>
    <row r="54" spans="1:21" s="303" customFormat="1" ht="13.5" customHeight="1">
      <c r="A54" s="305"/>
      <c r="B54" s="307">
        <v>2300</v>
      </c>
      <c r="C54" s="308">
        <v>200</v>
      </c>
      <c r="D54" s="428" t="s">
        <v>419</v>
      </c>
      <c r="I54" s="304"/>
      <c r="L54" s="304"/>
      <c r="M54" s="356"/>
      <c r="O54" s="304"/>
      <c r="P54" s="356"/>
      <c r="R54" s="304"/>
      <c r="U54" s="304"/>
    </row>
    <row r="55" spans="1:21" hidden="1">
      <c r="A55" s="109"/>
      <c r="B55" s="307">
        <v>5200</v>
      </c>
      <c r="C55" s="308"/>
      <c r="D55" s="310"/>
    </row>
    <row r="56" spans="1:21">
      <c r="A56" s="56"/>
      <c r="B56" s="272" t="s">
        <v>33</v>
      </c>
      <c r="C56" s="274">
        <f>SUM(C51:C55)</f>
        <v>0</v>
      </c>
      <c r="D56" s="151"/>
    </row>
    <row r="57" spans="1:21" ht="25.5">
      <c r="A57" s="137" t="s">
        <v>40</v>
      </c>
      <c r="B57" s="139" t="s">
        <v>21</v>
      </c>
      <c r="C57" s="243"/>
      <c r="D57" s="248"/>
    </row>
    <row r="58" spans="1:21" ht="63.75">
      <c r="A58" s="137"/>
      <c r="B58" s="48">
        <v>1000</v>
      </c>
      <c r="C58" s="429">
        <v>9512</v>
      </c>
      <c r="D58" s="430" t="s">
        <v>460</v>
      </c>
    </row>
    <row r="59" spans="1:21">
      <c r="A59" s="137"/>
      <c r="B59" s="48">
        <v>2100</v>
      </c>
      <c r="C59" s="429">
        <v>18</v>
      </c>
      <c r="D59" s="431" t="s">
        <v>416</v>
      </c>
    </row>
    <row r="60" spans="1:21" ht="178.5">
      <c r="A60" s="137"/>
      <c r="B60" s="48">
        <v>2200</v>
      </c>
      <c r="C60" s="429">
        <v>20105</v>
      </c>
      <c r="D60" s="486" t="s">
        <v>457</v>
      </c>
    </row>
    <row r="61" spans="1:21" ht="38.25">
      <c r="A61" s="137"/>
      <c r="B61" s="48">
        <v>2300</v>
      </c>
      <c r="C61" s="429">
        <v>-5493</v>
      </c>
      <c r="D61" s="294" t="s">
        <v>421</v>
      </c>
    </row>
    <row r="62" spans="1:21" ht="38.25">
      <c r="A62" s="137"/>
      <c r="B62" s="48">
        <v>2500</v>
      </c>
      <c r="C62" s="429">
        <v>638</v>
      </c>
      <c r="D62" s="103" t="s">
        <v>422</v>
      </c>
    </row>
    <row r="63" spans="1:21" hidden="1">
      <c r="A63" s="137"/>
      <c r="B63" s="48">
        <v>3200</v>
      </c>
      <c r="C63" s="429"/>
      <c r="D63" s="249"/>
    </row>
    <row r="64" spans="1:21" hidden="1">
      <c r="A64" s="137"/>
      <c r="B64" s="48">
        <v>3000</v>
      </c>
      <c r="C64" s="429"/>
      <c r="D64" s="284"/>
    </row>
    <row r="65" spans="1:4" hidden="1">
      <c r="A65" s="137"/>
      <c r="B65" s="48">
        <v>5100</v>
      </c>
      <c r="C65" s="429"/>
      <c r="D65" s="283"/>
    </row>
    <row r="66" spans="1:4" ht="63.75">
      <c r="A66" s="137"/>
      <c r="B66" s="48">
        <v>5200</v>
      </c>
      <c r="C66" s="429">
        <v>2226</v>
      </c>
      <c r="D66" s="294" t="s">
        <v>423</v>
      </c>
    </row>
    <row r="67" spans="1:4" hidden="1">
      <c r="A67" s="137"/>
      <c r="B67" s="48">
        <v>6400</v>
      </c>
      <c r="C67" s="243">
        <v>0</v>
      </c>
      <c r="D67" s="103"/>
    </row>
    <row r="68" spans="1:4">
      <c r="A68" s="275"/>
      <c r="B68" s="272" t="s">
        <v>33</v>
      </c>
      <c r="C68" s="274">
        <f>SUM(C58:C67)</f>
        <v>27006</v>
      </c>
      <c r="D68" s="55"/>
    </row>
    <row r="69" spans="1:4">
      <c r="A69" s="112"/>
      <c r="B69" s="113" t="s">
        <v>25</v>
      </c>
      <c r="C69" s="104">
        <f>C30+C38+C50+C56+C68</f>
        <v>33469</v>
      </c>
      <c r="D69" s="104"/>
    </row>
    <row r="70" spans="1:4">
      <c r="A70" s="47"/>
      <c r="B70" s="46"/>
      <c r="C70" s="45"/>
      <c r="D70" s="91"/>
    </row>
    <row r="71" spans="1:4">
      <c r="A71" s="95"/>
      <c r="B71" s="100"/>
    </row>
    <row r="72" spans="1:4" hidden="1">
      <c r="A72" s="95"/>
      <c r="B72" s="100" t="s">
        <v>87</v>
      </c>
      <c r="C72" s="75" t="e">
        <f>C69+#REF!+#REF!+#REF!+#REF!+#REF!</f>
        <v>#REF!</v>
      </c>
    </row>
    <row r="73" spans="1:4" hidden="1">
      <c r="A73" s="95"/>
      <c r="B73" s="100"/>
      <c r="C73" s="75" t="e">
        <f>C72-350965</f>
        <v>#REF!</v>
      </c>
      <c r="D73" s="85" t="s">
        <v>89</v>
      </c>
    </row>
    <row r="74" spans="1:4" hidden="1">
      <c r="A74" s="95"/>
      <c r="B74" s="96"/>
    </row>
    <row r="75" spans="1:4" hidden="1">
      <c r="A75" s="95"/>
      <c r="B75" s="100"/>
    </row>
    <row r="76" spans="1:4" hidden="1">
      <c r="A76" s="95"/>
      <c r="B76" s="100" t="s">
        <v>88</v>
      </c>
      <c r="C76" s="75" t="e">
        <f>C17+#REF!+#REF!+#REF!</f>
        <v>#REF!</v>
      </c>
    </row>
    <row r="77" spans="1:4" hidden="1">
      <c r="A77" s="95"/>
      <c r="B77" s="100"/>
      <c r="C77" s="75" t="e">
        <f>C76-894781</f>
        <v>#REF!</v>
      </c>
    </row>
    <row r="78" spans="1:4">
      <c r="A78" s="95"/>
      <c r="B78" s="100"/>
    </row>
    <row r="79" spans="1:4">
      <c r="A79" s="95"/>
      <c r="B79" s="96"/>
    </row>
    <row r="80" spans="1:4">
      <c r="A80" s="95"/>
      <c r="B80" s="96"/>
    </row>
    <row r="81" spans="1:2">
      <c r="A81" s="95"/>
      <c r="B81" s="100"/>
    </row>
    <row r="82" spans="1:2">
      <c r="A82" s="95"/>
      <c r="B82" s="100"/>
    </row>
    <row r="83" spans="1:2">
      <c r="A83" s="95"/>
      <c r="B83" s="100"/>
    </row>
    <row r="84" spans="1:2">
      <c r="A84" s="95"/>
      <c r="B84" s="100"/>
    </row>
    <row r="85" spans="1:2">
      <c r="A85" s="95"/>
      <c r="B85" s="96"/>
    </row>
    <row r="86" spans="1:2">
      <c r="A86" s="95"/>
      <c r="B86" s="100"/>
    </row>
    <row r="87" spans="1:2">
      <c r="A87" s="95"/>
      <c r="B87" s="100"/>
    </row>
    <row r="88" spans="1:2">
      <c r="A88" s="95"/>
      <c r="B88" s="100"/>
    </row>
    <row r="89" spans="1:2">
      <c r="A89" s="95"/>
      <c r="B89" s="100"/>
    </row>
    <row r="90" spans="1:2">
      <c r="A90" s="95"/>
      <c r="B90" s="100"/>
    </row>
    <row r="91" spans="1:2">
      <c r="A91" s="95"/>
      <c r="B91" s="100"/>
    </row>
    <row r="92" spans="1:2">
      <c r="A92" s="95"/>
      <c r="B92" s="100"/>
    </row>
    <row r="93" spans="1:2">
      <c r="A93" s="95"/>
      <c r="B93" s="96"/>
    </row>
    <row r="94" spans="1:2">
      <c r="A94" s="95"/>
      <c r="B94" s="100"/>
    </row>
    <row r="95" spans="1:2">
      <c r="A95" s="95"/>
      <c r="B95" s="100"/>
    </row>
    <row r="96" spans="1:2">
      <c r="A96" s="95"/>
      <c r="B96" s="96"/>
    </row>
    <row r="97" spans="1:2">
      <c r="A97" s="95"/>
      <c r="B97" s="100"/>
    </row>
    <row r="98" spans="1:2">
      <c r="A98" s="95"/>
      <c r="B98" s="100"/>
    </row>
    <row r="99" spans="1:2">
      <c r="A99" s="95"/>
      <c r="B99" s="100"/>
    </row>
    <row r="100" spans="1:2">
      <c r="A100" s="95"/>
      <c r="B100" s="99"/>
    </row>
    <row r="101" spans="1:2">
      <c r="A101" s="95"/>
      <c r="B101" s="97"/>
    </row>
    <row r="102" spans="1:2">
      <c r="A102" s="95"/>
      <c r="B102" s="96"/>
    </row>
    <row r="103" spans="1:2">
      <c r="A103" s="95"/>
      <c r="B103" s="100"/>
    </row>
    <row r="104" spans="1:2">
      <c r="A104" s="95"/>
      <c r="B104" s="100"/>
    </row>
    <row r="105" spans="1:2">
      <c r="A105" s="95"/>
      <c r="B105" s="100"/>
    </row>
    <row r="106" spans="1:2">
      <c r="A106" s="95"/>
      <c r="B106" s="100"/>
    </row>
    <row r="107" spans="1:2">
      <c r="A107" s="95"/>
      <c r="B107" s="96"/>
    </row>
    <row r="108" spans="1:2">
      <c r="A108" s="95"/>
      <c r="B108" s="100"/>
    </row>
    <row r="109" spans="1:2">
      <c r="A109" s="95"/>
      <c r="B109" s="100"/>
    </row>
    <row r="110" spans="1:2">
      <c r="A110" s="95"/>
      <c r="B110" s="100"/>
    </row>
    <row r="111" spans="1:2">
      <c r="A111" s="95"/>
      <c r="B111" s="100"/>
    </row>
    <row r="112" spans="1:2">
      <c r="A112" s="95"/>
      <c r="B112" s="96"/>
    </row>
    <row r="113" spans="1:2">
      <c r="A113" s="95"/>
      <c r="B113" s="96"/>
    </row>
    <row r="114" spans="1:2">
      <c r="A114" s="95"/>
      <c r="B114" s="96"/>
    </row>
    <row r="115" spans="1:2">
      <c r="A115" s="95"/>
      <c r="B115" s="100"/>
    </row>
    <row r="116" spans="1:2">
      <c r="A116" s="95"/>
      <c r="B116" s="100"/>
    </row>
    <row r="117" spans="1:2">
      <c r="A117" s="95"/>
      <c r="B117" s="96"/>
    </row>
    <row r="118" spans="1:2">
      <c r="A118" s="95"/>
      <c r="B118" s="100"/>
    </row>
    <row r="119" spans="1:2">
      <c r="A119" s="95"/>
      <c r="B119" s="100"/>
    </row>
    <row r="120" spans="1:2">
      <c r="A120" s="95"/>
      <c r="B120" s="96"/>
    </row>
    <row r="121" spans="1:2">
      <c r="A121" s="95"/>
      <c r="B121" s="100"/>
    </row>
    <row r="122" spans="1:2">
      <c r="A122" s="95"/>
      <c r="B122" s="100"/>
    </row>
    <row r="123" spans="1:2">
      <c r="A123" s="95"/>
      <c r="B123" s="97"/>
    </row>
    <row r="124" spans="1:2">
      <c r="A124" s="95"/>
      <c r="B124" s="96"/>
    </row>
    <row r="125" spans="1:2">
      <c r="A125" s="95"/>
      <c r="B125" s="96"/>
    </row>
    <row r="126" spans="1:2">
      <c r="A126" s="95"/>
      <c r="B126" s="98"/>
    </row>
    <row r="127" spans="1:2">
      <c r="A127" s="95"/>
      <c r="B127" s="99"/>
    </row>
    <row r="128" spans="1:2">
      <c r="A128" s="95"/>
      <c r="B128" s="97"/>
    </row>
    <row r="129" spans="1:2">
      <c r="A129" s="95"/>
      <c r="B129" s="96"/>
    </row>
    <row r="130" spans="1:2">
      <c r="A130" s="95"/>
      <c r="B130" s="100"/>
    </row>
    <row r="131" spans="1:2">
      <c r="A131" s="95"/>
      <c r="B131" s="100"/>
    </row>
    <row r="132" spans="1:2">
      <c r="A132" s="95"/>
      <c r="B132" s="100"/>
    </row>
    <row r="133" spans="1:2">
      <c r="A133" s="95"/>
      <c r="B133" s="100"/>
    </row>
    <row r="134" spans="1:2">
      <c r="A134" s="95"/>
      <c r="B134" s="100"/>
    </row>
    <row r="135" spans="1:2">
      <c r="A135" s="95"/>
      <c r="B135" s="100"/>
    </row>
    <row r="136" spans="1:2">
      <c r="A136" s="95"/>
      <c r="B136" s="100"/>
    </row>
    <row r="137" spans="1:2">
      <c r="A137" s="95"/>
      <c r="B137" s="100"/>
    </row>
    <row r="138" spans="1:2">
      <c r="A138" s="95"/>
      <c r="B138" s="100"/>
    </row>
    <row r="139" spans="1:2">
      <c r="A139" s="95"/>
      <c r="B139" s="96"/>
    </row>
    <row r="140" spans="1:2">
      <c r="A140" s="95"/>
      <c r="B140" s="100"/>
    </row>
    <row r="141" spans="1:2">
      <c r="A141" s="95"/>
      <c r="B141" s="100"/>
    </row>
    <row r="142" spans="1:2">
      <c r="A142" s="95"/>
      <c r="B142" s="100"/>
    </row>
    <row r="143" spans="1:2">
      <c r="A143" s="95"/>
      <c r="B143" s="96"/>
    </row>
    <row r="144" spans="1:2">
      <c r="A144" s="95"/>
      <c r="B144" s="100"/>
    </row>
    <row r="145" spans="1:2">
      <c r="A145" s="95"/>
      <c r="B145" s="100"/>
    </row>
    <row r="146" spans="1:2">
      <c r="A146" s="95"/>
      <c r="B146" s="96"/>
    </row>
    <row r="147" spans="1:2">
      <c r="A147" s="95"/>
      <c r="B147" s="96"/>
    </row>
    <row r="148" spans="1:2">
      <c r="A148" s="95"/>
      <c r="B148" s="100"/>
    </row>
    <row r="149" spans="1:2">
      <c r="A149" s="95"/>
      <c r="B149" s="100"/>
    </row>
    <row r="150" spans="1:2">
      <c r="A150" s="95"/>
      <c r="B150" s="97"/>
    </row>
    <row r="151" spans="1:2">
      <c r="A151" s="95"/>
      <c r="B151" s="96"/>
    </row>
    <row r="152" spans="1:2">
      <c r="A152" s="95"/>
      <c r="B152" s="100"/>
    </row>
    <row r="153" spans="1:2">
      <c r="A153" s="95"/>
      <c r="B153" s="100"/>
    </row>
    <row r="154" spans="1:2">
      <c r="A154" s="95"/>
      <c r="B154" s="100"/>
    </row>
    <row r="155" spans="1:2">
      <c r="A155" s="95"/>
      <c r="B155" s="100"/>
    </row>
    <row r="156" spans="1:2">
      <c r="A156" s="95"/>
      <c r="B156" s="100"/>
    </row>
    <row r="157" spans="1:2">
      <c r="A157" s="95"/>
      <c r="B157" s="100"/>
    </row>
    <row r="158" spans="1:2">
      <c r="A158" s="95"/>
      <c r="B158" s="100"/>
    </row>
    <row r="159" spans="1:2">
      <c r="A159" s="95"/>
      <c r="B159" s="97"/>
    </row>
    <row r="160" spans="1:2">
      <c r="A160" s="95"/>
      <c r="B160" s="97"/>
    </row>
    <row r="161" spans="1:2">
      <c r="A161" s="95"/>
      <c r="B161" s="97"/>
    </row>
    <row r="162" spans="1:2">
      <c r="A162" s="95"/>
      <c r="B162" s="96"/>
    </row>
    <row r="163" spans="1:2">
      <c r="A163" s="95"/>
      <c r="B163" s="100"/>
    </row>
    <row r="164" spans="1:2">
      <c r="A164" s="95"/>
      <c r="B164" s="100"/>
    </row>
    <row r="165" spans="1:2">
      <c r="A165" s="95"/>
      <c r="B165" s="100"/>
    </row>
    <row r="166" spans="1:2">
      <c r="A166" s="95"/>
      <c r="B166" s="100"/>
    </row>
    <row r="167" spans="1:2">
      <c r="A167" s="95"/>
      <c r="B167" s="100"/>
    </row>
    <row r="168" spans="1:2">
      <c r="A168" s="95"/>
      <c r="B168" s="100"/>
    </row>
    <row r="169" spans="1:2">
      <c r="A169" s="95"/>
      <c r="B169" s="100"/>
    </row>
    <row r="170" spans="1:2">
      <c r="A170" s="95"/>
      <c r="B170" s="100"/>
    </row>
    <row r="171" spans="1:2">
      <c r="A171" s="95"/>
      <c r="B171" s="100"/>
    </row>
    <row r="172" spans="1:2">
      <c r="A172" s="95"/>
      <c r="B172" s="96"/>
    </row>
    <row r="173" spans="1:2">
      <c r="A173" s="95"/>
      <c r="B173" s="97"/>
    </row>
    <row r="174" spans="1:2">
      <c r="A174" s="95"/>
      <c r="B174" s="96"/>
    </row>
    <row r="175" spans="1:2">
      <c r="A175" s="95"/>
      <c r="B175" s="96"/>
    </row>
    <row r="176" spans="1:2">
      <c r="A176" s="95"/>
      <c r="B176" s="96"/>
    </row>
    <row r="177" spans="1:2">
      <c r="A177" s="95"/>
      <c r="B177" s="96"/>
    </row>
    <row r="178" spans="1:2">
      <c r="A178" s="95"/>
      <c r="B178" s="96"/>
    </row>
    <row r="179" spans="1:2">
      <c r="A179" s="95"/>
      <c r="B179" s="97"/>
    </row>
    <row r="180" spans="1:2">
      <c r="A180" s="95"/>
      <c r="B180" s="96"/>
    </row>
    <row r="181" spans="1:2">
      <c r="A181" s="95"/>
      <c r="B181" s="96"/>
    </row>
    <row r="182" spans="1:2">
      <c r="A182" s="95"/>
      <c r="B182" s="96"/>
    </row>
    <row r="183" spans="1:2">
      <c r="A183" s="95"/>
      <c r="B183" s="97"/>
    </row>
    <row r="184" spans="1:2">
      <c r="A184" s="95"/>
      <c r="B184" s="96"/>
    </row>
    <row r="185" spans="1:2">
      <c r="A185" s="95"/>
      <c r="B185" s="100"/>
    </row>
    <row r="186" spans="1:2">
      <c r="A186" s="95"/>
      <c r="B186" s="100"/>
    </row>
    <row r="187" spans="1:2">
      <c r="A187" s="95"/>
      <c r="B187" s="96"/>
    </row>
    <row r="188" spans="1:2">
      <c r="A188" s="95"/>
      <c r="B188" s="100"/>
    </row>
    <row r="189" spans="1:2">
      <c r="A189" s="95"/>
      <c r="B189" s="100"/>
    </row>
    <row r="190" spans="1:2">
      <c r="A190" s="95"/>
      <c r="B190" s="97"/>
    </row>
    <row r="191" spans="1:2">
      <c r="A191" s="95"/>
      <c r="B191" s="96"/>
    </row>
    <row r="192" spans="1:2">
      <c r="A192" s="95"/>
      <c r="B192" s="96"/>
    </row>
    <row r="193" spans="1:2">
      <c r="A193" s="95"/>
      <c r="B193" s="96"/>
    </row>
    <row r="194" spans="1:2">
      <c r="A194" s="95"/>
      <c r="B194" s="99"/>
    </row>
    <row r="195" spans="1:2">
      <c r="A195" s="95"/>
      <c r="B195" s="97"/>
    </row>
    <row r="196" spans="1:2">
      <c r="A196" s="95"/>
      <c r="B196" s="96"/>
    </row>
    <row r="197" spans="1:2">
      <c r="A197" s="95"/>
      <c r="B197" s="100"/>
    </row>
    <row r="198" spans="1:2">
      <c r="A198" s="95"/>
      <c r="B198" s="100"/>
    </row>
    <row r="199" spans="1:2">
      <c r="A199" s="95"/>
      <c r="B199" s="96"/>
    </row>
    <row r="200" spans="1:2">
      <c r="A200" s="95"/>
      <c r="B200" s="100"/>
    </row>
    <row r="201" spans="1:2">
      <c r="A201" s="95"/>
      <c r="B201" s="100"/>
    </row>
    <row r="202" spans="1:2">
      <c r="A202" s="95"/>
      <c r="B202" s="97"/>
    </row>
    <row r="203" spans="1:2">
      <c r="A203" s="95"/>
      <c r="B203" s="96"/>
    </row>
    <row r="204" spans="1:2">
      <c r="A204" s="95"/>
      <c r="B204" s="96"/>
    </row>
    <row r="205" spans="1:2">
      <c r="A205" s="95"/>
      <c r="B205" s="96"/>
    </row>
    <row r="206" spans="1:2">
      <c r="A206" s="95"/>
      <c r="B206" s="96"/>
    </row>
    <row r="207" spans="1:2">
      <c r="A207" s="95"/>
      <c r="B207" s="96"/>
    </row>
    <row r="208" spans="1:2">
      <c r="A208" s="95"/>
      <c r="B208" s="97"/>
    </row>
    <row r="209" spans="1:2">
      <c r="A209" s="95"/>
      <c r="B209" s="96"/>
    </row>
    <row r="210" spans="1:2">
      <c r="A210" s="95"/>
      <c r="B210" s="100"/>
    </row>
    <row r="211" spans="1:2">
      <c r="A211" s="95"/>
      <c r="B211" s="101"/>
    </row>
    <row r="212" spans="1:2">
      <c r="A212" s="95"/>
      <c r="B212" s="101"/>
    </row>
    <row r="213" spans="1:2">
      <c r="A213" s="95"/>
      <c r="B213" s="101"/>
    </row>
    <row r="214" spans="1:2">
      <c r="A214" s="95"/>
      <c r="B214" s="101"/>
    </row>
    <row r="215" spans="1:2">
      <c r="A215" s="95"/>
      <c r="B215" s="101"/>
    </row>
    <row r="216" spans="1:2">
      <c r="A216" s="95"/>
      <c r="B216" s="101"/>
    </row>
    <row r="217" spans="1:2">
      <c r="A217" s="95"/>
      <c r="B217" s="85"/>
    </row>
    <row r="218" spans="1:2">
      <c r="A218" s="95"/>
      <c r="B218" s="85"/>
    </row>
    <row r="219" spans="1:2">
      <c r="A219" s="95"/>
      <c r="B219" s="85"/>
    </row>
    <row r="220" spans="1:2">
      <c r="A220" s="95"/>
      <c r="B220" s="85"/>
    </row>
    <row r="221" spans="1:2">
      <c r="A221" s="95"/>
      <c r="B221" s="85"/>
    </row>
    <row r="222" spans="1:2">
      <c r="A222" s="95"/>
      <c r="B222" s="85"/>
    </row>
    <row r="223" spans="1:2">
      <c r="A223" s="95"/>
      <c r="B223" s="85"/>
    </row>
    <row r="224" spans="1:2">
      <c r="A224" s="95"/>
      <c r="B224" s="85"/>
    </row>
    <row r="225" spans="1:2">
      <c r="A225" s="95"/>
      <c r="B225" s="85"/>
    </row>
    <row r="226" spans="1:2">
      <c r="A226" s="95"/>
      <c r="B226" s="85"/>
    </row>
    <row r="227" spans="1:2">
      <c r="A227" s="95"/>
      <c r="B227" s="85"/>
    </row>
    <row r="228" spans="1:2">
      <c r="A228" s="95"/>
      <c r="B228" s="85"/>
    </row>
    <row r="229" spans="1:2">
      <c r="A229" s="95"/>
      <c r="B229" s="85"/>
    </row>
    <row r="230" spans="1:2">
      <c r="A230" s="95"/>
      <c r="B230" s="85"/>
    </row>
    <row r="231" spans="1:2">
      <c r="A231" s="95"/>
      <c r="B231" s="85"/>
    </row>
    <row r="232" spans="1:2">
      <c r="A232" s="95"/>
      <c r="B232" s="85"/>
    </row>
    <row r="233" spans="1:2">
      <c r="A233" s="95"/>
      <c r="B233" s="85"/>
    </row>
    <row r="234" spans="1:2">
      <c r="A234" s="95"/>
      <c r="B234" s="85"/>
    </row>
    <row r="235" spans="1:2">
      <c r="A235" s="95"/>
      <c r="B235" s="85"/>
    </row>
    <row r="236" spans="1:2">
      <c r="A236" s="95"/>
      <c r="B236" s="85"/>
    </row>
    <row r="237" spans="1:2">
      <c r="A237" s="95"/>
      <c r="B237" s="85"/>
    </row>
    <row r="238" spans="1:2">
      <c r="A238" s="95"/>
      <c r="B238" s="85"/>
    </row>
    <row r="239" spans="1:2">
      <c r="A239" s="95"/>
      <c r="B239" s="85"/>
    </row>
    <row r="240" spans="1:2">
      <c r="A240" s="95"/>
      <c r="B240" s="85"/>
    </row>
    <row r="241" spans="1:2">
      <c r="A241" s="95"/>
      <c r="B241" s="85"/>
    </row>
    <row r="242" spans="1:2">
      <c r="A242" s="95"/>
      <c r="B242" s="85"/>
    </row>
    <row r="243" spans="1:2">
      <c r="A243" s="95"/>
      <c r="B243" s="85"/>
    </row>
    <row r="244" spans="1:2">
      <c r="A244" s="95"/>
      <c r="B244" s="85"/>
    </row>
    <row r="245" spans="1:2">
      <c r="A245" s="95"/>
      <c r="B245" s="85"/>
    </row>
    <row r="246" spans="1:2">
      <c r="A246" s="95"/>
      <c r="B246" s="85"/>
    </row>
    <row r="247" spans="1:2">
      <c r="A247" s="95"/>
      <c r="B247" s="85"/>
    </row>
    <row r="248" spans="1:2">
      <c r="A248" s="95"/>
      <c r="B248" s="85"/>
    </row>
    <row r="249" spans="1:2">
      <c r="A249" s="95"/>
      <c r="B249" s="85"/>
    </row>
    <row r="250" spans="1:2">
      <c r="A250" s="95"/>
      <c r="B250" s="85"/>
    </row>
    <row r="251" spans="1:2">
      <c r="A251" s="95"/>
      <c r="B251" s="85"/>
    </row>
    <row r="252" spans="1:2">
      <c r="A252" s="95"/>
      <c r="B252" s="85"/>
    </row>
    <row r="253" spans="1:2">
      <c r="A253" s="95"/>
      <c r="B253" s="85"/>
    </row>
    <row r="254" spans="1:2">
      <c r="A254" s="95"/>
      <c r="B254" s="85"/>
    </row>
    <row r="255" spans="1:2">
      <c r="A255" s="95"/>
      <c r="B255" s="85"/>
    </row>
    <row r="256" spans="1:2">
      <c r="A256" s="95"/>
      <c r="B256" s="85"/>
    </row>
    <row r="257" spans="1:2">
      <c r="A257" s="95"/>
      <c r="B257" s="85"/>
    </row>
    <row r="258" spans="1:2">
      <c r="A258" s="95"/>
      <c r="B258" s="85"/>
    </row>
    <row r="259" spans="1:2">
      <c r="A259" s="95"/>
      <c r="B259" s="85"/>
    </row>
    <row r="260" spans="1:2">
      <c r="A260" s="95"/>
      <c r="B260" s="85"/>
    </row>
    <row r="261" spans="1:2">
      <c r="A261" s="95"/>
      <c r="B261" s="85"/>
    </row>
    <row r="262" spans="1:2">
      <c r="A262" s="95"/>
      <c r="B262" s="85"/>
    </row>
    <row r="263" spans="1:2">
      <c r="A263" s="95"/>
      <c r="B263" s="85"/>
    </row>
    <row r="264" spans="1:2">
      <c r="A264" s="95"/>
      <c r="B264" s="85"/>
    </row>
    <row r="265" spans="1:2">
      <c r="A265" s="95"/>
      <c r="B265" s="85"/>
    </row>
    <row r="266" spans="1:2">
      <c r="A266" s="95"/>
      <c r="B266" s="85"/>
    </row>
    <row r="267" spans="1:2">
      <c r="A267" s="95"/>
      <c r="B267" s="85"/>
    </row>
    <row r="268" spans="1:2">
      <c r="A268" s="95"/>
      <c r="B268" s="85"/>
    </row>
    <row r="269" spans="1:2">
      <c r="A269" s="95"/>
      <c r="B269" s="85"/>
    </row>
    <row r="270" spans="1:2">
      <c r="A270" s="95"/>
      <c r="B270" s="85"/>
    </row>
    <row r="271" spans="1:2">
      <c r="A271" s="95"/>
      <c r="B271" s="85"/>
    </row>
    <row r="272" spans="1:2">
      <c r="A272" s="95"/>
      <c r="B272" s="85"/>
    </row>
    <row r="273" spans="1:2">
      <c r="A273" s="95"/>
      <c r="B273" s="85"/>
    </row>
    <row r="274" spans="1:2">
      <c r="A274" s="95"/>
      <c r="B274" s="85"/>
    </row>
    <row r="275" spans="1:2">
      <c r="A275" s="95"/>
      <c r="B275" s="85"/>
    </row>
    <row r="276" spans="1:2">
      <c r="A276" s="95"/>
      <c r="B276" s="85"/>
    </row>
    <row r="277" spans="1:2">
      <c r="A277" s="95"/>
      <c r="B277" s="85"/>
    </row>
    <row r="278" spans="1:2">
      <c r="A278" s="95"/>
      <c r="B278" s="85"/>
    </row>
    <row r="279" spans="1:2">
      <c r="A279" s="95"/>
      <c r="B279" s="85"/>
    </row>
    <row r="280" spans="1:2">
      <c r="A280" s="95"/>
      <c r="B280" s="85"/>
    </row>
    <row r="281" spans="1:2">
      <c r="A281" s="95"/>
      <c r="B281" s="85"/>
    </row>
    <row r="282" spans="1:2">
      <c r="A282" s="95"/>
      <c r="B282" s="85"/>
    </row>
    <row r="283" spans="1:2">
      <c r="A283" s="95"/>
      <c r="B283" s="85"/>
    </row>
    <row r="284" spans="1:2">
      <c r="A284" s="95"/>
      <c r="B284" s="85"/>
    </row>
    <row r="285" spans="1:2">
      <c r="A285" s="95"/>
      <c r="B285" s="85"/>
    </row>
    <row r="286" spans="1:2">
      <c r="A286" s="95"/>
      <c r="B286" s="85"/>
    </row>
    <row r="287" spans="1:2">
      <c r="A287" s="95"/>
      <c r="B287" s="85"/>
    </row>
    <row r="288" spans="1:2">
      <c r="A288" s="95"/>
      <c r="B288" s="85"/>
    </row>
    <row r="289" spans="1:2">
      <c r="A289" s="95"/>
      <c r="B289" s="85"/>
    </row>
    <row r="290" spans="1:2">
      <c r="A290" s="95"/>
      <c r="B290" s="85"/>
    </row>
    <row r="291" spans="1:2">
      <c r="A291" s="95"/>
      <c r="B291" s="85"/>
    </row>
    <row r="292" spans="1:2">
      <c r="A292" s="95"/>
      <c r="B292" s="85"/>
    </row>
    <row r="293" spans="1:2">
      <c r="A293" s="95"/>
      <c r="B293" s="85"/>
    </row>
    <row r="294" spans="1:2">
      <c r="A294" s="95"/>
      <c r="B294" s="85"/>
    </row>
    <row r="295" spans="1:2">
      <c r="A295" s="95"/>
      <c r="B295" s="85"/>
    </row>
    <row r="296" spans="1:2">
      <c r="A296" s="95"/>
      <c r="B296" s="85"/>
    </row>
    <row r="297" spans="1:2">
      <c r="A297" s="95"/>
      <c r="B297" s="85"/>
    </row>
    <row r="298" spans="1:2">
      <c r="A298" s="95"/>
      <c r="B298" s="85"/>
    </row>
    <row r="299" spans="1:2">
      <c r="A299" s="95"/>
      <c r="B299" s="85"/>
    </row>
    <row r="300" spans="1:2">
      <c r="A300" s="95"/>
      <c r="B300" s="85"/>
    </row>
    <row r="301" spans="1:2">
      <c r="A301" s="95"/>
      <c r="B301" s="85"/>
    </row>
    <row r="302" spans="1:2">
      <c r="A302" s="95"/>
      <c r="B302" s="85"/>
    </row>
    <row r="303" spans="1:2">
      <c r="A303" s="95"/>
      <c r="B303" s="85"/>
    </row>
    <row r="304" spans="1:2">
      <c r="A304" s="95"/>
      <c r="B304" s="85"/>
    </row>
    <row r="305" spans="1:2">
      <c r="A305" s="95"/>
      <c r="B305" s="85"/>
    </row>
    <row r="306" spans="1:2">
      <c r="A306" s="95"/>
      <c r="B306" s="85"/>
    </row>
    <row r="307" spans="1:2">
      <c r="A307" s="95"/>
      <c r="B307" s="85"/>
    </row>
    <row r="308" spans="1:2">
      <c r="A308" s="95"/>
      <c r="B308" s="85"/>
    </row>
    <row r="309" spans="1:2">
      <c r="A309" s="95"/>
      <c r="B309" s="85"/>
    </row>
    <row r="310" spans="1:2">
      <c r="A310" s="95"/>
      <c r="B310" s="85"/>
    </row>
    <row r="311" spans="1:2">
      <c r="A311" s="95"/>
      <c r="B311" s="85"/>
    </row>
    <row r="312" spans="1:2">
      <c r="A312" s="95"/>
      <c r="B312" s="85"/>
    </row>
    <row r="313" spans="1:2">
      <c r="A313" s="95"/>
      <c r="B313" s="85"/>
    </row>
    <row r="314" spans="1:2">
      <c r="A314" s="95"/>
      <c r="B314" s="85"/>
    </row>
    <row r="315" spans="1:2">
      <c r="A315" s="95"/>
      <c r="B315" s="85"/>
    </row>
    <row r="316" spans="1:2">
      <c r="A316" s="95"/>
      <c r="B316" s="85"/>
    </row>
    <row r="317" spans="1:2">
      <c r="A317" s="95"/>
      <c r="B317" s="85"/>
    </row>
    <row r="318" spans="1:2">
      <c r="A318" s="95"/>
      <c r="B318" s="85"/>
    </row>
    <row r="319" spans="1:2">
      <c r="A319" s="95"/>
      <c r="B319" s="85"/>
    </row>
    <row r="320" spans="1:2">
      <c r="A320" s="95"/>
      <c r="B320" s="85"/>
    </row>
    <row r="321" spans="1:2">
      <c r="A321" s="95"/>
      <c r="B321" s="85"/>
    </row>
    <row r="322" spans="1:2">
      <c r="A322" s="95"/>
      <c r="B322" s="85"/>
    </row>
    <row r="323" spans="1:2">
      <c r="A323" s="95"/>
      <c r="B323" s="85"/>
    </row>
    <row r="324" spans="1:2">
      <c r="A324" s="95"/>
      <c r="B324" s="85"/>
    </row>
    <row r="325" spans="1:2">
      <c r="A325" s="95"/>
      <c r="B325" s="85"/>
    </row>
    <row r="326" spans="1:2">
      <c r="A326" s="95"/>
      <c r="B326" s="85"/>
    </row>
    <row r="327" spans="1:2">
      <c r="A327" s="95"/>
      <c r="B327" s="85"/>
    </row>
    <row r="328" spans="1:2">
      <c r="A328" s="95"/>
      <c r="B328" s="85"/>
    </row>
    <row r="329" spans="1:2">
      <c r="A329" s="95"/>
      <c r="B329" s="85"/>
    </row>
    <row r="330" spans="1:2">
      <c r="A330" s="95"/>
      <c r="B330" s="85"/>
    </row>
    <row r="331" spans="1:2">
      <c r="A331" s="95"/>
      <c r="B331" s="85"/>
    </row>
    <row r="332" spans="1:2">
      <c r="A332" s="95"/>
      <c r="B332" s="85"/>
    </row>
    <row r="333" spans="1:2">
      <c r="A333" s="95"/>
      <c r="B333" s="85"/>
    </row>
    <row r="334" spans="1:2">
      <c r="A334" s="95"/>
      <c r="B334" s="85"/>
    </row>
    <row r="335" spans="1:2">
      <c r="A335" s="95"/>
      <c r="B335" s="85"/>
    </row>
    <row r="336" spans="1:2">
      <c r="A336" s="95"/>
      <c r="B336" s="85"/>
    </row>
    <row r="337" spans="1:2">
      <c r="A337" s="95"/>
      <c r="B337" s="85"/>
    </row>
    <row r="338" spans="1:2">
      <c r="A338" s="95"/>
      <c r="B338" s="85"/>
    </row>
    <row r="339" spans="1:2">
      <c r="A339" s="95"/>
      <c r="B339" s="85"/>
    </row>
    <row r="340" spans="1:2">
      <c r="A340" s="95"/>
      <c r="B340" s="85"/>
    </row>
    <row r="341" spans="1:2">
      <c r="A341" s="95"/>
      <c r="B341" s="85"/>
    </row>
    <row r="342" spans="1:2">
      <c r="A342" s="95"/>
      <c r="B342" s="85"/>
    </row>
    <row r="343" spans="1:2">
      <c r="A343" s="95"/>
      <c r="B343" s="85"/>
    </row>
    <row r="344" spans="1:2">
      <c r="A344" s="95"/>
      <c r="B344" s="85"/>
    </row>
    <row r="345" spans="1:2">
      <c r="A345" s="95"/>
      <c r="B345" s="85"/>
    </row>
    <row r="346" spans="1:2">
      <c r="A346" s="95"/>
      <c r="B346" s="85"/>
    </row>
    <row r="347" spans="1:2">
      <c r="A347" s="95"/>
      <c r="B347" s="85"/>
    </row>
    <row r="348" spans="1:2">
      <c r="A348" s="95"/>
      <c r="B348" s="85"/>
    </row>
    <row r="349" spans="1:2">
      <c r="A349" s="95"/>
      <c r="B349" s="85"/>
    </row>
    <row r="350" spans="1:2">
      <c r="A350" s="95"/>
      <c r="B350" s="85"/>
    </row>
    <row r="351" spans="1:2">
      <c r="A351" s="95"/>
      <c r="B351" s="85"/>
    </row>
    <row r="352" spans="1:2">
      <c r="A352" s="95"/>
      <c r="B352" s="85"/>
    </row>
    <row r="353" spans="1:2">
      <c r="A353" s="95"/>
      <c r="B353" s="85"/>
    </row>
    <row r="354" spans="1:2">
      <c r="A354" s="95"/>
      <c r="B354" s="85"/>
    </row>
    <row r="355" spans="1:2">
      <c r="A355" s="95"/>
      <c r="B355" s="85"/>
    </row>
    <row r="356" spans="1:2">
      <c r="A356" s="95"/>
      <c r="B356" s="85"/>
    </row>
    <row r="357" spans="1:2">
      <c r="A357" s="95"/>
      <c r="B357" s="85"/>
    </row>
    <row r="358" spans="1:2">
      <c r="A358" s="95"/>
      <c r="B358" s="85"/>
    </row>
    <row r="359" spans="1:2">
      <c r="A359" s="95"/>
      <c r="B359" s="85"/>
    </row>
    <row r="360" spans="1:2">
      <c r="A360" s="95"/>
      <c r="B360" s="85"/>
    </row>
    <row r="361" spans="1:2">
      <c r="A361" s="95"/>
      <c r="B361" s="85"/>
    </row>
    <row r="362" spans="1:2">
      <c r="A362" s="95"/>
      <c r="B362" s="85"/>
    </row>
    <row r="363" spans="1:2">
      <c r="A363" s="95"/>
      <c r="B363" s="85"/>
    </row>
    <row r="364" spans="1:2">
      <c r="A364" s="95"/>
      <c r="B364" s="85"/>
    </row>
    <row r="365" spans="1:2">
      <c r="A365" s="95"/>
      <c r="B365" s="85"/>
    </row>
    <row r="366" spans="1:2">
      <c r="A366" s="95"/>
      <c r="B366" s="85"/>
    </row>
    <row r="367" spans="1:2">
      <c r="A367" s="95"/>
      <c r="B367" s="85"/>
    </row>
    <row r="368" spans="1:2">
      <c r="A368" s="95"/>
      <c r="B368" s="85"/>
    </row>
    <row r="369" spans="1:2">
      <c r="A369" s="95"/>
      <c r="B369" s="85"/>
    </row>
    <row r="370" spans="1:2">
      <c r="A370" s="95"/>
      <c r="B370" s="85"/>
    </row>
    <row r="371" spans="1:2">
      <c r="A371" s="95"/>
      <c r="B371" s="85"/>
    </row>
    <row r="372" spans="1:2">
      <c r="A372" s="95"/>
      <c r="B372" s="85"/>
    </row>
    <row r="373" spans="1:2">
      <c r="A373" s="95"/>
      <c r="B373" s="85"/>
    </row>
    <row r="374" spans="1:2">
      <c r="A374" s="95"/>
      <c r="B374" s="85"/>
    </row>
    <row r="375" spans="1:2">
      <c r="A375" s="95"/>
      <c r="B375" s="85"/>
    </row>
    <row r="376" spans="1:2">
      <c r="A376" s="95"/>
      <c r="B376" s="85"/>
    </row>
  </sheetData>
  <dataValidations disablePrompts="1" count="1">
    <dataValidation type="list" allowBlank="1" showInputMessage="1" showErrorMessage="1" sqref="IO65092 WVA982596 WLE982596 WBI982596 VRM982596 VHQ982596 UXU982596 UNY982596 UEC982596 TUG982596 TKK982596 TAO982596 SQS982596 SGW982596 RXA982596 RNE982596 RDI982596 QTM982596 QJQ982596 PZU982596 PPY982596 PGC982596 OWG982596 OMK982596 OCO982596 NSS982596 NIW982596 MZA982596 MPE982596 MFI982596 LVM982596 LLQ982596 LBU982596 KRY982596 KIC982596 JYG982596 JOK982596 JEO982596 IUS982596 IKW982596 IBA982596 HRE982596 HHI982596 GXM982596 GNQ982596 GDU982596 FTY982596 FKC982596 FAG982596 EQK982596 EGO982596 DWS982596 DMW982596 DDA982596 CTE982596 CJI982596 BZM982596 BPQ982596 BFU982596 AVY982596 AMC982596 ACG982596 SK982596 IO982596 C982596 WVA917060 WLE917060 WBI917060 VRM917060 VHQ917060 UXU917060 UNY917060 UEC917060 TUG917060 TKK917060 TAO917060 SQS917060 SGW917060 RXA917060 RNE917060 RDI917060 QTM917060 QJQ917060 PZU917060 PPY917060 PGC917060 OWG917060 OMK917060 OCO917060 NSS917060 NIW917060 MZA917060 MPE917060 MFI917060 LVM917060 LLQ917060 LBU917060 KRY917060 KIC917060 JYG917060 JOK917060 JEO917060 IUS917060 IKW917060 IBA917060 HRE917060 HHI917060 GXM917060 GNQ917060 GDU917060 FTY917060 FKC917060 FAG917060 EQK917060 EGO917060 DWS917060 DMW917060 DDA917060 CTE917060 CJI917060 BZM917060 BPQ917060 BFU917060 AVY917060 AMC917060 ACG917060 SK917060 IO917060 C917060 WVA851524 WLE851524 WBI851524 VRM851524 VHQ851524 UXU851524 UNY851524 UEC851524 TUG851524 TKK851524 TAO851524 SQS851524 SGW851524 RXA851524 RNE851524 RDI851524 QTM851524 QJQ851524 PZU851524 PPY851524 PGC851524 OWG851524 OMK851524 OCO851524 NSS851524 NIW851524 MZA851524 MPE851524 MFI851524 LVM851524 LLQ851524 LBU851524 KRY851524 KIC851524 JYG851524 JOK851524 JEO851524 IUS851524 IKW851524 IBA851524 HRE851524 HHI851524 GXM851524 GNQ851524 GDU851524 FTY851524 FKC851524 FAG851524 EQK851524 EGO851524 DWS851524 DMW851524 DDA851524 CTE851524 CJI851524 BZM851524 BPQ851524 BFU851524 AVY851524 AMC851524 ACG851524 SK851524 IO851524 C851524 WVA785988 WLE785988 WBI785988 VRM785988 VHQ785988 UXU785988 UNY785988 UEC785988 TUG785988 TKK785988 TAO785988 SQS785988 SGW785988 RXA785988 RNE785988 RDI785988 QTM785988 QJQ785988 PZU785988 PPY785988 PGC785988 OWG785988 OMK785988 OCO785988 NSS785988 NIW785988 MZA785988 MPE785988 MFI785988 LVM785988 LLQ785988 LBU785988 KRY785988 KIC785988 JYG785988 JOK785988 JEO785988 IUS785988 IKW785988 IBA785988 HRE785988 HHI785988 GXM785988 GNQ785988 GDU785988 FTY785988 FKC785988 FAG785988 EQK785988 EGO785988 DWS785988 DMW785988 DDA785988 CTE785988 CJI785988 BZM785988 BPQ785988 BFU785988 AVY785988 AMC785988 ACG785988 SK785988 IO785988 C785988 WVA720452 WLE720452 WBI720452 VRM720452 VHQ720452 UXU720452 UNY720452 UEC720452 TUG720452 TKK720452 TAO720452 SQS720452 SGW720452 RXA720452 RNE720452 RDI720452 QTM720452 QJQ720452 PZU720452 PPY720452 PGC720452 OWG720452 OMK720452 OCO720452 NSS720452 NIW720452 MZA720452 MPE720452 MFI720452 LVM720452 LLQ720452 LBU720452 KRY720452 KIC720452 JYG720452 JOK720452 JEO720452 IUS720452 IKW720452 IBA720452 HRE720452 HHI720452 GXM720452 GNQ720452 GDU720452 FTY720452 FKC720452 FAG720452 EQK720452 EGO720452 DWS720452 DMW720452 DDA720452 CTE720452 CJI720452 BZM720452 BPQ720452 BFU720452 AVY720452 AMC720452 ACG720452 SK720452 IO720452 C720452 WVA654916 WLE654916 WBI654916 VRM654916 VHQ654916 UXU654916 UNY654916 UEC654916 TUG654916 TKK654916 TAO654916 SQS654916 SGW654916 RXA654916 RNE654916 RDI654916 QTM654916 QJQ654916 PZU654916 PPY654916 PGC654916 OWG654916 OMK654916 OCO654916 NSS654916 NIW654916 MZA654916 MPE654916 MFI654916 LVM654916 LLQ654916 LBU654916 KRY654916 KIC654916 JYG654916 JOK654916 JEO654916 IUS654916 IKW654916 IBA654916 HRE654916 HHI654916 GXM654916 GNQ654916 GDU654916 FTY654916 FKC654916 FAG654916 EQK654916 EGO654916 DWS654916 DMW654916 DDA654916 CTE654916 CJI654916 BZM654916 BPQ654916 BFU654916 AVY654916 AMC654916 ACG654916 SK654916 IO654916 C654916 WVA589380 WLE589380 WBI589380 VRM589380 VHQ589380 UXU589380 UNY589380 UEC589380 TUG589380 TKK589380 TAO589380 SQS589380 SGW589380 RXA589380 RNE589380 RDI589380 QTM589380 QJQ589380 PZU589380 PPY589380 PGC589380 OWG589380 OMK589380 OCO589380 NSS589380 NIW589380 MZA589380 MPE589380 MFI589380 LVM589380 LLQ589380 LBU589380 KRY589380 KIC589380 JYG589380 JOK589380 JEO589380 IUS589380 IKW589380 IBA589380 HRE589380 HHI589380 GXM589380 GNQ589380 GDU589380 FTY589380 FKC589380 FAG589380 EQK589380 EGO589380 DWS589380 DMW589380 DDA589380 CTE589380 CJI589380 BZM589380 BPQ589380 BFU589380 AVY589380 AMC589380 ACG589380 SK589380 IO589380 C589380 WVA523844 WLE523844 WBI523844 VRM523844 VHQ523844 UXU523844 UNY523844 UEC523844 TUG523844 TKK523844 TAO523844 SQS523844 SGW523844 RXA523844 RNE523844 RDI523844 QTM523844 QJQ523844 PZU523844 PPY523844 PGC523844 OWG523844 OMK523844 OCO523844 NSS523844 NIW523844 MZA523844 MPE523844 MFI523844 LVM523844 LLQ523844 LBU523844 KRY523844 KIC523844 JYG523844 JOK523844 JEO523844 IUS523844 IKW523844 IBA523844 HRE523844 HHI523844 GXM523844 GNQ523844 GDU523844 FTY523844 FKC523844 FAG523844 EQK523844 EGO523844 DWS523844 DMW523844 DDA523844 CTE523844 CJI523844 BZM523844 BPQ523844 BFU523844 AVY523844 AMC523844 ACG523844 SK523844 IO523844 C523844 WVA458308 WLE458308 WBI458308 VRM458308 VHQ458308 UXU458308 UNY458308 UEC458308 TUG458308 TKK458308 TAO458308 SQS458308 SGW458308 RXA458308 RNE458308 RDI458308 QTM458308 QJQ458308 PZU458308 PPY458308 PGC458308 OWG458308 OMK458308 OCO458308 NSS458308 NIW458308 MZA458308 MPE458308 MFI458308 LVM458308 LLQ458308 LBU458308 KRY458308 KIC458308 JYG458308 JOK458308 JEO458308 IUS458308 IKW458308 IBA458308 HRE458308 HHI458308 GXM458308 GNQ458308 GDU458308 FTY458308 FKC458308 FAG458308 EQK458308 EGO458308 DWS458308 DMW458308 DDA458308 CTE458308 CJI458308 BZM458308 BPQ458308 BFU458308 AVY458308 AMC458308 ACG458308 SK458308 IO458308 C458308 WVA392772 WLE392772 WBI392772 VRM392772 VHQ392772 UXU392772 UNY392772 UEC392772 TUG392772 TKK392772 TAO392772 SQS392772 SGW392772 RXA392772 RNE392772 RDI392772 QTM392772 QJQ392772 PZU392772 PPY392772 PGC392772 OWG392772 OMK392772 OCO392772 NSS392772 NIW392772 MZA392772 MPE392772 MFI392772 LVM392772 LLQ392772 LBU392772 KRY392772 KIC392772 JYG392772 JOK392772 JEO392772 IUS392772 IKW392772 IBA392772 HRE392772 HHI392772 GXM392772 GNQ392772 GDU392772 FTY392772 FKC392772 FAG392772 EQK392772 EGO392772 DWS392772 DMW392772 DDA392772 CTE392772 CJI392772 BZM392772 BPQ392772 BFU392772 AVY392772 AMC392772 ACG392772 SK392772 IO392772 C392772 WVA327236 WLE327236 WBI327236 VRM327236 VHQ327236 UXU327236 UNY327236 UEC327236 TUG327236 TKK327236 TAO327236 SQS327236 SGW327236 RXA327236 RNE327236 RDI327236 QTM327236 QJQ327236 PZU327236 PPY327236 PGC327236 OWG327236 OMK327236 OCO327236 NSS327236 NIW327236 MZA327236 MPE327236 MFI327236 LVM327236 LLQ327236 LBU327236 KRY327236 KIC327236 JYG327236 JOK327236 JEO327236 IUS327236 IKW327236 IBA327236 HRE327236 HHI327236 GXM327236 GNQ327236 GDU327236 FTY327236 FKC327236 FAG327236 EQK327236 EGO327236 DWS327236 DMW327236 DDA327236 CTE327236 CJI327236 BZM327236 BPQ327236 BFU327236 AVY327236 AMC327236 ACG327236 SK327236 IO327236 C327236 WVA261700 WLE261700 WBI261700 VRM261700 VHQ261700 UXU261700 UNY261700 UEC261700 TUG261700 TKK261700 TAO261700 SQS261700 SGW261700 RXA261700 RNE261700 RDI261700 QTM261700 QJQ261700 PZU261700 PPY261700 PGC261700 OWG261700 OMK261700 OCO261700 NSS261700 NIW261700 MZA261700 MPE261700 MFI261700 LVM261700 LLQ261700 LBU261700 KRY261700 KIC261700 JYG261700 JOK261700 JEO261700 IUS261700 IKW261700 IBA261700 HRE261700 HHI261700 GXM261700 GNQ261700 GDU261700 FTY261700 FKC261700 FAG261700 EQK261700 EGO261700 DWS261700 DMW261700 DDA261700 CTE261700 CJI261700 BZM261700 BPQ261700 BFU261700 AVY261700 AMC261700 ACG261700 SK261700 IO261700 C261700 WVA196164 WLE196164 WBI196164 VRM196164 VHQ196164 UXU196164 UNY196164 UEC196164 TUG196164 TKK196164 TAO196164 SQS196164 SGW196164 RXA196164 RNE196164 RDI196164 QTM196164 QJQ196164 PZU196164 PPY196164 PGC196164 OWG196164 OMK196164 OCO196164 NSS196164 NIW196164 MZA196164 MPE196164 MFI196164 LVM196164 LLQ196164 LBU196164 KRY196164 KIC196164 JYG196164 JOK196164 JEO196164 IUS196164 IKW196164 IBA196164 HRE196164 HHI196164 GXM196164 GNQ196164 GDU196164 FTY196164 FKC196164 FAG196164 EQK196164 EGO196164 DWS196164 DMW196164 DDA196164 CTE196164 CJI196164 BZM196164 BPQ196164 BFU196164 AVY196164 AMC196164 ACG196164 SK196164 IO196164 C196164 WVA130628 WLE130628 WBI130628 VRM130628 VHQ130628 UXU130628 UNY130628 UEC130628 TUG130628 TKK130628 TAO130628 SQS130628 SGW130628 RXA130628 RNE130628 RDI130628 QTM130628 QJQ130628 PZU130628 PPY130628 PGC130628 OWG130628 OMK130628 OCO130628 NSS130628 NIW130628 MZA130628 MPE130628 MFI130628 LVM130628 LLQ130628 LBU130628 KRY130628 KIC130628 JYG130628 JOK130628 JEO130628 IUS130628 IKW130628 IBA130628 HRE130628 HHI130628 GXM130628 GNQ130628 GDU130628 FTY130628 FKC130628 FAG130628 EQK130628 EGO130628 DWS130628 DMW130628 DDA130628 CTE130628 CJI130628 BZM130628 BPQ130628 BFU130628 AVY130628 AMC130628 ACG130628 SK130628 IO130628 C130628 WVA65092 WLE65092 WBI65092 VRM65092 VHQ65092 UXU65092 UNY65092 UEC65092 TUG65092 TKK65092 TAO65092 SQS65092 SGW65092 RXA65092 RNE65092 RDI65092 QTM65092 QJQ65092 PZU65092 PPY65092 PGC65092 OWG65092 OMK65092 OCO65092 NSS65092 NIW65092 MZA65092 MPE65092 MFI65092 LVM65092 LLQ65092 LBU65092 KRY65092 KIC65092 JYG65092 JOK65092 JEO65092 IUS65092 IKW65092 IBA65092 HRE65092 HHI65092 GXM65092 GNQ65092 GDU65092 FTY65092 FKC65092 FAG65092 EQK65092 EGO65092 DWS65092 DMW65092 DDA65092 CTE65092 CJI65092 BZM65092 BPQ65092 BFU65092 AVY65092 AMC65092 ACG65092 SK65092 C65092">
      <formula1>#REF!</formula1>
    </dataValidation>
  </dataValidations>
  <pageMargins left="0.35433070866141736" right="0.15748031496062992" top="0.39370078740157483" bottom="0.39370078740157483" header="0.31496062992125984" footer="0.11811023622047245"/>
  <pageSetup paperSize="9" scale="70" orientation="landscape" r:id="rId1"/>
  <headerFooter alignWithMargins="0">
    <oddHeader>&amp;R&amp;"Times New Roman,Regular"&amp;P</oddHeader>
    <oddFooter>&amp;C&amp;"Times New Roman,Regular"&amp;F</oddFooter>
  </headerFooter>
  <rowBreaks count="1" manualBreakCount="1">
    <brk id="26" max="16383" man="1"/>
  </rowBreaks>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0"/>
  <sheetViews>
    <sheetView workbookViewId="0">
      <selection activeCell="B55" sqref="B55"/>
    </sheetView>
  </sheetViews>
  <sheetFormatPr defaultRowHeight="12.75"/>
  <cols>
    <col min="1" max="1" width="8.85546875" style="432" customWidth="1"/>
    <col min="2" max="2" width="49.42578125" style="436" customWidth="1"/>
    <col min="3" max="3" width="11" style="436" customWidth="1"/>
    <col min="4" max="4" width="74.140625" style="438" customWidth="1"/>
    <col min="5" max="5" width="11.28515625" style="436" customWidth="1"/>
    <col min="6" max="9" width="9.140625" style="436"/>
    <col min="10" max="10" width="9.140625" style="436" hidden="1" customWidth="1"/>
    <col min="11" max="255" width="9.140625" style="436"/>
    <col min="256" max="256" width="9.140625" style="436" customWidth="1"/>
    <col min="257" max="257" width="32.85546875" style="436" customWidth="1"/>
    <col min="258" max="258" width="20.140625" style="436" customWidth="1"/>
    <col min="259" max="259" width="52.85546875" style="436" customWidth="1"/>
    <col min="260" max="265" width="9.140625" style="436"/>
    <col min="266" max="266" width="0" style="436" hidden="1" customWidth="1"/>
    <col min="267" max="511" width="9.140625" style="436"/>
    <col min="512" max="512" width="9.140625" style="436" customWidth="1"/>
    <col min="513" max="513" width="32.85546875" style="436" customWidth="1"/>
    <col min="514" max="514" width="20.140625" style="436" customWidth="1"/>
    <col min="515" max="515" width="52.85546875" style="436" customWidth="1"/>
    <col min="516" max="521" width="9.140625" style="436"/>
    <col min="522" max="522" width="0" style="436" hidden="1" customWidth="1"/>
    <col min="523" max="767" width="9.140625" style="436"/>
    <col min="768" max="768" width="9.140625" style="436" customWidth="1"/>
    <col min="769" max="769" width="32.85546875" style="436" customWidth="1"/>
    <col min="770" max="770" width="20.140625" style="436" customWidth="1"/>
    <col min="771" max="771" width="52.85546875" style="436" customWidth="1"/>
    <col min="772" max="777" width="9.140625" style="436"/>
    <col min="778" max="778" width="0" style="436" hidden="1" customWidth="1"/>
    <col min="779" max="1023" width="9.140625" style="436"/>
    <col min="1024" max="1024" width="9.140625" style="436" customWidth="1"/>
    <col min="1025" max="1025" width="32.85546875" style="436" customWidth="1"/>
    <col min="1026" max="1026" width="20.140625" style="436" customWidth="1"/>
    <col min="1027" max="1027" width="52.85546875" style="436" customWidth="1"/>
    <col min="1028" max="1033" width="9.140625" style="436"/>
    <col min="1034" max="1034" width="0" style="436" hidden="1" customWidth="1"/>
    <col min="1035" max="1279" width="9.140625" style="436"/>
    <col min="1280" max="1280" width="9.140625" style="436" customWidth="1"/>
    <col min="1281" max="1281" width="32.85546875" style="436" customWidth="1"/>
    <col min="1282" max="1282" width="20.140625" style="436" customWidth="1"/>
    <col min="1283" max="1283" width="52.85546875" style="436" customWidth="1"/>
    <col min="1284" max="1289" width="9.140625" style="436"/>
    <col min="1290" max="1290" width="0" style="436" hidden="1" customWidth="1"/>
    <col min="1291" max="1535" width="9.140625" style="436"/>
    <col min="1536" max="1536" width="9.140625" style="436" customWidth="1"/>
    <col min="1537" max="1537" width="32.85546875" style="436" customWidth="1"/>
    <col min="1538" max="1538" width="20.140625" style="436" customWidth="1"/>
    <col min="1539" max="1539" width="52.85546875" style="436" customWidth="1"/>
    <col min="1540" max="1545" width="9.140625" style="436"/>
    <col min="1546" max="1546" width="0" style="436" hidden="1" customWidth="1"/>
    <col min="1547" max="1791" width="9.140625" style="436"/>
    <col min="1792" max="1792" width="9.140625" style="436" customWidth="1"/>
    <col min="1793" max="1793" width="32.85546875" style="436" customWidth="1"/>
    <col min="1794" max="1794" width="20.140625" style="436" customWidth="1"/>
    <col min="1795" max="1795" width="52.85546875" style="436" customWidth="1"/>
    <col min="1796" max="1801" width="9.140625" style="436"/>
    <col min="1802" max="1802" width="0" style="436" hidden="1" customWidth="1"/>
    <col min="1803" max="2047" width="9.140625" style="436"/>
    <col min="2048" max="2048" width="9.140625" style="436" customWidth="1"/>
    <col min="2049" max="2049" width="32.85546875" style="436" customWidth="1"/>
    <col min="2050" max="2050" width="20.140625" style="436" customWidth="1"/>
    <col min="2051" max="2051" width="52.85546875" style="436" customWidth="1"/>
    <col min="2052" max="2057" width="9.140625" style="436"/>
    <col min="2058" max="2058" width="0" style="436" hidden="1" customWidth="1"/>
    <col min="2059" max="2303" width="9.140625" style="436"/>
    <col min="2304" max="2304" width="9.140625" style="436" customWidth="1"/>
    <col min="2305" max="2305" width="32.85546875" style="436" customWidth="1"/>
    <col min="2306" max="2306" width="20.140625" style="436" customWidth="1"/>
    <col min="2307" max="2307" width="52.85546875" style="436" customWidth="1"/>
    <col min="2308" max="2313" width="9.140625" style="436"/>
    <col min="2314" max="2314" width="0" style="436" hidden="1" customWidth="1"/>
    <col min="2315" max="2559" width="9.140625" style="436"/>
    <col min="2560" max="2560" width="9.140625" style="436" customWidth="1"/>
    <col min="2561" max="2561" width="32.85546875" style="436" customWidth="1"/>
    <col min="2562" max="2562" width="20.140625" style="436" customWidth="1"/>
    <col min="2563" max="2563" width="52.85546875" style="436" customWidth="1"/>
    <col min="2564" max="2569" width="9.140625" style="436"/>
    <col min="2570" max="2570" width="0" style="436" hidden="1" customWidth="1"/>
    <col min="2571" max="2815" width="9.140625" style="436"/>
    <col min="2816" max="2816" width="9.140625" style="436" customWidth="1"/>
    <col min="2817" max="2817" width="32.85546875" style="436" customWidth="1"/>
    <col min="2818" max="2818" width="20.140625" style="436" customWidth="1"/>
    <col min="2819" max="2819" width="52.85546875" style="436" customWidth="1"/>
    <col min="2820" max="2825" width="9.140625" style="436"/>
    <col min="2826" max="2826" width="0" style="436" hidden="1" customWidth="1"/>
    <col min="2827" max="3071" width="9.140625" style="436"/>
    <col min="3072" max="3072" width="9.140625" style="436" customWidth="1"/>
    <col min="3073" max="3073" width="32.85546875" style="436" customWidth="1"/>
    <col min="3074" max="3074" width="20.140625" style="436" customWidth="1"/>
    <col min="3075" max="3075" width="52.85546875" style="436" customWidth="1"/>
    <col min="3076" max="3081" width="9.140625" style="436"/>
    <col min="3082" max="3082" width="0" style="436" hidden="1" customWidth="1"/>
    <col min="3083" max="3327" width="9.140625" style="436"/>
    <col min="3328" max="3328" width="9.140625" style="436" customWidth="1"/>
    <col min="3329" max="3329" width="32.85546875" style="436" customWidth="1"/>
    <col min="3330" max="3330" width="20.140625" style="436" customWidth="1"/>
    <col min="3331" max="3331" width="52.85546875" style="436" customWidth="1"/>
    <col min="3332" max="3337" width="9.140625" style="436"/>
    <col min="3338" max="3338" width="0" style="436" hidden="1" customWidth="1"/>
    <col min="3339" max="3583" width="9.140625" style="436"/>
    <col min="3584" max="3584" width="9.140625" style="436" customWidth="1"/>
    <col min="3585" max="3585" width="32.85546875" style="436" customWidth="1"/>
    <col min="3586" max="3586" width="20.140625" style="436" customWidth="1"/>
    <col min="3587" max="3587" width="52.85546875" style="436" customWidth="1"/>
    <col min="3588" max="3593" width="9.140625" style="436"/>
    <col min="3594" max="3594" width="0" style="436" hidden="1" customWidth="1"/>
    <col min="3595" max="3839" width="9.140625" style="436"/>
    <col min="3840" max="3840" width="9.140625" style="436" customWidth="1"/>
    <col min="3841" max="3841" width="32.85546875" style="436" customWidth="1"/>
    <col min="3842" max="3842" width="20.140625" style="436" customWidth="1"/>
    <col min="3843" max="3843" width="52.85546875" style="436" customWidth="1"/>
    <col min="3844" max="3849" width="9.140625" style="436"/>
    <col min="3850" max="3850" width="0" style="436" hidden="1" customWidth="1"/>
    <col min="3851" max="4095" width="9.140625" style="436"/>
    <col min="4096" max="4096" width="9.140625" style="436" customWidth="1"/>
    <col min="4097" max="4097" width="32.85546875" style="436" customWidth="1"/>
    <col min="4098" max="4098" width="20.140625" style="436" customWidth="1"/>
    <col min="4099" max="4099" width="52.85546875" style="436" customWidth="1"/>
    <col min="4100" max="4105" width="9.140625" style="436"/>
    <col min="4106" max="4106" width="0" style="436" hidden="1" customWidth="1"/>
    <col min="4107" max="4351" width="9.140625" style="436"/>
    <col min="4352" max="4352" width="9.140625" style="436" customWidth="1"/>
    <col min="4353" max="4353" width="32.85546875" style="436" customWidth="1"/>
    <col min="4354" max="4354" width="20.140625" style="436" customWidth="1"/>
    <col min="4355" max="4355" width="52.85546875" style="436" customWidth="1"/>
    <col min="4356" max="4361" width="9.140625" style="436"/>
    <col min="4362" max="4362" width="0" style="436" hidden="1" customWidth="1"/>
    <col min="4363" max="4607" width="9.140625" style="436"/>
    <col min="4608" max="4608" width="9.140625" style="436" customWidth="1"/>
    <col min="4609" max="4609" width="32.85546875" style="436" customWidth="1"/>
    <col min="4610" max="4610" width="20.140625" style="436" customWidth="1"/>
    <col min="4611" max="4611" width="52.85546875" style="436" customWidth="1"/>
    <col min="4612" max="4617" width="9.140625" style="436"/>
    <col min="4618" max="4618" width="0" style="436" hidden="1" customWidth="1"/>
    <col min="4619" max="4863" width="9.140625" style="436"/>
    <col min="4864" max="4864" width="9.140625" style="436" customWidth="1"/>
    <col min="4865" max="4865" width="32.85546875" style="436" customWidth="1"/>
    <col min="4866" max="4866" width="20.140625" style="436" customWidth="1"/>
    <col min="4867" max="4867" width="52.85546875" style="436" customWidth="1"/>
    <col min="4868" max="4873" width="9.140625" style="436"/>
    <col min="4874" max="4874" width="0" style="436" hidden="1" customWidth="1"/>
    <col min="4875" max="5119" width="9.140625" style="436"/>
    <col min="5120" max="5120" width="9.140625" style="436" customWidth="1"/>
    <col min="5121" max="5121" width="32.85546875" style="436" customWidth="1"/>
    <col min="5122" max="5122" width="20.140625" style="436" customWidth="1"/>
    <col min="5123" max="5123" width="52.85546875" style="436" customWidth="1"/>
    <col min="5124" max="5129" width="9.140625" style="436"/>
    <col min="5130" max="5130" width="0" style="436" hidden="1" customWidth="1"/>
    <col min="5131" max="5375" width="9.140625" style="436"/>
    <col min="5376" max="5376" width="9.140625" style="436" customWidth="1"/>
    <col min="5377" max="5377" width="32.85546875" style="436" customWidth="1"/>
    <col min="5378" max="5378" width="20.140625" style="436" customWidth="1"/>
    <col min="5379" max="5379" width="52.85546875" style="436" customWidth="1"/>
    <col min="5380" max="5385" width="9.140625" style="436"/>
    <col min="5386" max="5386" width="0" style="436" hidden="1" customWidth="1"/>
    <col min="5387" max="5631" width="9.140625" style="436"/>
    <col min="5632" max="5632" width="9.140625" style="436" customWidth="1"/>
    <col min="5633" max="5633" width="32.85546875" style="436" customWidth="1"/>
    <col min="5634" max="5634" width="20.140625" style="436" customWidth="1"/>
    <col min="5635" max="5635" width="52.85546875" style="436" customWidth="1"/>
    <col min="5636" max="5641" width="9.140625" style="436"/>
    <col min="5642" max="5642" width="0" style="436" hidden="1" customWidth="1"/>
    <col min="5643" max="5887" width="9.140625" style="436"/>
    <col min="5888" max="5888" width="9.140625" style="436" customWidth="1"/>
    <col min="5889" max="5889" width="32.85546875" style="436" customWidth="1"/>
    <col min="5890" max="5890" width="20.140625" style="436" customWidth="1"/>
    <col min="5891" max="5891" width="52.85546875" style="436" customWidth="1"/>
    <col min="5892" max="5897" width="9.140625" style="436"/>
    <col min="5898" max="5898" width="0" style="436" hidden="1" customWidth="1"/>
    <col min="5899" max="6143" width="9.140625" style="436"/>
    <col min="6144" max="6144" width="9.140625" style="436" customWidth="1"/>
    <col min="6145" max="6145" width="32.85546875" style="436" customWidth="1"/>
    <col min="6146" max="6146" width="20.140625" style="436" customWidth="1"/>
    <col min="6147" max="6147" width="52.85546875" style="436" customWidth="1"/>
    <col min="6148" max="6153" width="9.140625" style="436"/>
    <col min="6154" max="6154" width="0" style="436" hidden="1" customWidth="1"/>
    <col min="6155" max="6399" width="9.140625" style="436"/>
    <col min="6400" max="6400" width="9.140625" style="436" customWidth="1"/>
    <col min="6401" max="6401" width="32.85546875" style="436" customWidth="1"/>
    <col min="6402" max="6402" width="20.140625" style="436" customWidth="1"/>
    <col min="6403" max="6403" width="52.85546875" style="436" customWidth="1"/>
    <col min="6404" max="6409" width="9.140625" style="436"/>
    <col min="6410" max="6410" width="0" style="436" hidden="1" customWidth="1"/>
    <col min="6411" max="6655" width="9.140625" style="436"/>
    <col min="6656" max="6656" width="9.140625" style="436" customWidth="1"/>
    <col min="6657" max="6657" width="32.85546875" style="436" customWidth="1"/>
    <col min="6658" max="6658" width="20.140625" style="436" customWidth="1"/>
    <col min="6659" max="6659" width="52.85546875" style="436" customWidth="1"/>
    <col min="6660" max="6665" width="9.140625" style="436"/>
    <col min="6666" max="6666" width="0" style="436" hidden="1" customWidth="1"/>
    <col min="6667" max="6911" width="9.140625" style="436"/>
    <col min="6912" max="6912" width="9.140625" style="436" customWidth="1"/>
    <col min="6913" max="6913" width="32.85546875" style="436" customWidth="1"/>
    <col min="6914" max="6914" width="20.140625" style="436" customWidth="1"/>
    <col min="6915" max="6915" width="52.85546875" style="436" customWidth="1"/>
    <col min="6916" max="6921" width="9.140625" style="436"/>
    <col min="6922" max="6922" width="0" style="436" hidden="1" customWidth="1"/>
    <col min="6923" max="7167" width="9.140625" style="436"/>
    <col min="7168" max="7168" width="9.140625" style="436" customWidth="1"/>
    <col min="7169" max="7169" width="32.85546875" style="436" customWidth="1"/>
    <col min="7170" max="7170" width="20.140625" style="436" customWidth="1"/>
    <col min="7171" max="7171" width="52.85546875" style="436" customWidth="1"/>
    <col min="7172" max="7177" width="9.140625" style="436"/>
    <col min="7178" max="7178" width="0" style="436" hidden="1" customWidth="1"/>
    <col min="7179" max="7423" width="9.140625" style="436"/>
    <col min="7424" max="7424" width="9.140625" style="436" customWidth="1"/>
    <col min="7425" max="7425" width="32.85546875" style="436" customWidth="1"/>
    <col min="7426" max="7426" width="20.140625" style="436" customWidth="1"/>
    <col min="7427" max="7427" width="52.85546875" style="436" customWidth="1"/>
    <col min="7428" max="7433" width="9.140625" style="436"/>
    <col min="7434" max="7434" width="0" style="436" hidden="1" customWidth="1"/>
    <col min="7435" max="7679" width="9.140625" style="436"/>
    <col min="7680" max="7680" width="9.140625" style="436" customWidth="1"/>
    <col min="7681" max="7681" width="32.85546875" style="436" customWidth="1"/>
    <col min="7682" max="7682" width="20.140625" style="436" customWidth="1"/>
    <col min="7683" max="7683" width="52.85546875" style="436" customWidth="1"/>
    <col min="7684" max="7689" width="9.140625" style="436"/>
    <col min="7690" max="7690" width="0" style="436" hidden="1" customWidth="1"/>
    <col min="7691" max="7935" width="9.140625" style="436"/>
    <col min="7936" max="7936" width="9.140625" style="436" customWidth="1"/>
    <col min="7937" max="7937" width="32.85546875" style="436" customWidth="1"/>
    <col min="7938" max="7938" width="20.140625" style="436" customWidth="1"/>
    <col min="7939" max="7939" width="52.85546875" style="436" customWidth="1"/>
    <col min="7940" max="7945" width="9.140625" style="436"/>
    <col min="7946" max="7946" width="0" style="436" hidden="1" customWidth="1"/>
    <col min="7947" max="8191" width="9.140625" style="436"/>
    <col min="8192" max="8192" width="9.140625" style="436" customWidth="1"/>
    <col min="8193" max="8193" width="32.85546875" style="436" customWidth="1"/>
    <col min="8194" max="8194" width="20.140625" style="436" customWidth="1"/>
    <col min="8195" max="8195" width="52.85546875" style="436" customWidth="1"/>
    <col min="8196" max="8201" width="9.140625" style="436"/>
    <col min="8202" max="8202" width="0" style="436" hidden="1" customWidth="1"/>
    <col min="8203" max="8447" width="9.140625" style="436"/>
    <col min="8448" max="8448" width="9.140625" style="436" customWidth="1"/>
    <col min="8449" max="8449" width="32.85546875" style="436" customWidth="1"/>
    <col min="8450" max="8450" width="20.140625" style="436" customWidth="1"/>
    <col min="8451" max="8451" width="52.85546875" style="436" customWidth="1"/>
    <col min="8452" max="8457" width="9.140625" style="436"/>
    <col min="8458" max="8458" width="0" style="436" hidden="1" customWidth="1"/>
    <col min="8459" max="8703" width="9.140625" style="436"/>
    <col min="8704" max="8704" width="9.140625" style="436" customWidth="1"/>
    <col min="8705" max="8705" width="32.85546875" style="436" customWidth="1"/>
    <col min="8706" max="8706" width="20.140625" style="436" customWidth="1"/>
    <col min="8707" max="8707" width="52.85546875" style="436" customWidth="1"/>
    <col min="8708" max="8713" width="9.140625" style="436"/>
    <col min="8714" max="8714" width="0" style="436" hidden="1" customWidth="1"/>
    <col min="8715" max="8959" width="9.140625" style="436"/>
    <col min="8960" max="8960" width="9.140625" style="436" customWidth="1"/>
    <col min="8961" max="8961" width="32.85546875" style="436" customWidth="1"/>
    <col min="8962" max="8962" width="20.140625" style="436" customWidth="1"/>
    <col min="8963" max="8963" width="52.85546875" style="436" customWidth="1"/>
    <col min="8964" max="8969" width="9.140625" style="436"/>
    <col min="8970" max="8970" width="0" style="436" hidden="1" customWidth="1"/>
    <col min="8971" max="9215" width="9.140625" style="436"/>
    <col min="9216" max="9216" width="9.140625" style="436" customWidth="1"/>
    <col min="9217" max="9217" width="32.85546875" style="436" customWidth="1"/>
    <col min="9218" max="9218" width="20.140625" style="436" customWidth="1"/>
    <col min="9219" max="9219" width="52.85546875" style="436" customWidth="1"/>
    <col min="9220" max="9225" width="9.140625" style="436"/>
    <col min="9226" max="9226" width="0" style="436" hidden="1" customWidth="1"/>
    <col min="9227" max="9471" width="9.140625" style="436"/>
    <col min="9472" max="9472" width="9.140625" style="436" customWidth="1"/>
    <col min="9473" max="9473" width="32.85546875" style="436" customWidth="1"/>
    <col min="9474" max="9474" width="20.140625" style="436" customWidth="1"/>
    <col min="9475" max="9475" width="52.85546875" style="436" customWidth="1"/>
    <col min="9476" max="9481" width="9.140625" style="436"/>
    <col min="9482" max="9482" width="0" style="436" hidden="1" customWidth="1"/>
    <col min="9483" max="9727" width="9.140625" style="436"/>
    <col min="9728" max="9728" width="9.140625" style="436" customWidth="1"/>
    <col min="9729" max="9729" width="32.85546875" style="436" customWidth="1"/>
    <col min="9730" max="9730" width="20.140625" style="436" customWidth="1"/>
    <col min="9731" max="9731" width="52.85546875" style="436" customWidth="1"/>
    <col min="9732" max="9737" width="9.140625" style="436"/>
    <col min="9738" max="9738" width="0" style="436" hidden="1" customWidth="1"/>
    <col min="9739" max="9983" width="9.140625" style="436"/>
    <col min="9984" max="9984" width="9.140625" style="436" customWidth="1"/>
    <col min="9985" max="9985" width="32.85546875" style="436" customWidth="1"/>
    <col min="9986" max="9986" width="20.140625" style="436" customWidth="1"/>
    <col min="9987" max="9987" width="52.85546875" style="436" customWidth="1"/>
    <col min="9988" max="9993" width="9.140625" style="436"/>
    <col min="9994" max="9994" width="0" style="436" hidden="1" customWidth="1"/>
    <col min="9995" max="10239" width="9.140625" style="436"/>
    <col min="10240" max="10240" width="9.140625" style="436" customWidth="1"/>
    <col min="10241" max="10241" width="32.85546875" style="436" customWidth="1"/>
    <col min="10242" max="10242" width="20.140625" style="436" customWidth="1"/>
    <col min="10243" max="10243" width="52.85546875" style="436" customWidth="1"/>
    <col min="10244" max="10249" width="9.140625" style="436"/>
    <col min="10250" max="10250" width="0" style="436" hidden="1" customWidth="1"/>
    <col min="10251" max="10495" width="9.140625" style="436"/>
    <col min="10496" max="10496" width="9.140625" style="436" customWidth="1"/>
    <col min="10497" max="10497" width="32.85546875" style="436" customWidth="1"/>
    <col min="10498" max="10498" width="20.140625" style="436" customWidth="1"/>
    <col min="10499" max="10499" width="52.85546875" style="436" customWidth="1"/>
    <col min="10500" max="10505" width="9.140625" style="436"/>
    <col min="10506" max="10506" width="0" style="436" hidden="1" customWidth="1"/>
    <col min="10507" max="10751" width="9.140625" style="436"/>
    <col min="10752" max="10752" width="9.140625" style="436" customWidth="1"/>
    <col min="10753" max="10753" width="32.85546875" style="436" customWidth="1"/>
    <col min="10754" max="10754" width="20.140625" style="436" customWidth="1"/>
    <col min="10755" max="10755" width="52.85546875" style="436" customWidth="1"/>
    <col min="10756" max="10761" width="9.140625" style="436"/>
    <col min="10762" max="10762" width="0" style="436" hidden="1" customWidth="1"/>
    <col min="10763" max="11007" width="9.140625" style="436"/>
    <col min="11008" max="11008" width="9.140625" style="436" customWidth="1"/>
    <col min="11009" max="11009" width="32.85546875" style="436" customWidth="1"/>
    <col min="11010" max="11010" width="20.140625" style="436" customWidth="1"/>
    <col min="11011" max="11011" width="52.85546875" style="436" customWidth="1"/>
    <col min="11012" max="11017" width="9.140625" style="436"/>
    <col min="11018" max="11018" width="0" style="436" hidden="1" customWidth="1"/>
    <col min="11019" max="11263" width="9.140625" style="436"/>
    <col min="11264" max="11264" width="9.140625" style="436" customWidth="1"/>
    <col min="11265" max="11265" width="32.85546875" style="436" customWidth="1"/>
    <col min="11266" max="11266" width="20.140625" style="436" customWidth="1"/>
    <col min="11267" max="11267" width="52.85546875" style="436" customWidth="1"/>
    <col min="11268" max="11273" width="9.140625" style="436"/>
    <col min="11274" max="11274" width="0" style="436" hidden="1" customWidth="1"/>
    <col min="11275" max="11519" width="9.140625" style="436"/>
    <col min="11520" max="11520" width="9.140625" style="436" customWidth="1"/>
    <col min="11521" max="11521" width="32.85546875" style="436" customWidth="1"/>
    <col min="11522" max="11522" width="20.140625" style="436" customWidth="1"/>
    <col min="11523" max="11523" width="52.85546875" style="436" customWidth="1"/>
    <col min="11524" max="11529" width="9.140625" style="436"/>
    <col min="11530" max="11530" width="0" style="436" hidden="1" customWidth="1"/>
    <col min="11531" max="11775" width="9.140625" style="436"/>
    <col min="11776" max="11776" width="9.140625" style="436" customWidth="1"/>
    <col min="11777" max="11777" width="32.85546875" style="436" customWidth="1"/>
    <col min="11778" max="11778" width="20.140625" style="436" customWidth="1"/>
    <col min="11779" max="11779" width="52.85546875" style="436" customWidth="1"/>
    <col min="11780" max="11785" width="9.140625" style="436"/>
    <col min="11786" max="11786" width="0" style="436" hidden="1" customWidth="1"/>
    <col min="11787" max="12031" width="9.140625" style="436"/>
    <col min="12032" max="12032" width="9.140625" style="436" customWidth="1"/>
    <col min="12033" max="12033" width="32.85546875" style="436" customWidth="1"/>
    <col min="12034" max="12034" width="20.140625" style="436" customWidth="1"/>
    <col min="12035" max="12035" width="52.85546875" style="436" customWidth="1"/>
    <col min="12036" max="12041" width="9.140625" style="436"/>
    <col min="12042" max="12042" width="0" style="436" hidden="1" customWidth="1"/>
    <col min="12043" max="12287" width="9.140625" style="436"/>
    <col min="12288" max="12288" width="9.140625" style="436" customWidth="1"/>
    <col min="12289" max="12289" width="32.85546875" style="436" customWidth="1"/>
    <col min="12290" max="12290" width="20.140625" style="436" customWidth="1"/>
    <col min="12291" max="12291" width="52.85546875" style="436" customWidth="1"/>
    <col min="12292" max="12297" width="9.140625" style="436"/>
    <col min="12298" max="12298" width="0" style="436" hidden="1" customWidth="1"/>
    <col min="12299" max="12543" width="9.140625" style="436"/>
    <col min="12544" max="12544" width="9.140625" style="436" customWidth="1"/>
    <col min="12545" max="12545" width="32.85546875" style="436" customWidth="1"/>
    <col min="12546" max="12546" width="20.140625" style="436" customWidth="1"/>
    <col min="12547" max="12547" width="52.85546875" style="436" customWidth="1"/>
    <col min="12548" max="12553" width="9.140625" style="436"/>
    <col min="12554" max="12554" width="0" style="436" hidden="1" customWidth="1"/>
    <col min="12555" max="12799" width="9.140625" style="436"/>
    <col min="12800" max="12800" width="9.140625" style="436" customWidth="1"/>
    <col min="12801" max="12801" width="32.85546875" style="436" customWidth="1"/>
    <col min="12802" max="12802" width="20.140625" style="436" customWidth="1"/>
    <col min="12803" max="12803" width="52.85546875" style="436" customWidth="1"/>
    <col min="12804" max="12809" width="9.140625" style="436"/>
    <col min="12810" max="12810" width="0" style="436" hidden="1" customWidth="1"/>
    <col min="12811" max="13055" width="9.140625" style="436"/>
    <col min="13056" max="13056" width="9.140625" style="436" customWidth="1"/>
    <col min="13057" max="13057" width="32.85546875" style="436" customWidth="1"/>
    <col min="13058" max="13058" width="20.140625" style="436" customWidth="1"/>
    <col min="13059" max="13059" width="52.85546875" style="436" customWidth="1"/>
    <col min="13060" max="13065" width="9.140625" style="436"/>
    <col min="13066" max="13066" width="0" style="436" hidden="1" customWidth="1"/>
    <col min="13067" max="13311" width="9.140625" style="436"/>
    <col min="13312" max="13312" width="9.140625" style="436" customWidth="1"/>
    <col min="13313" max="13313" width="32.85546875" style="436" customWidth="1"/>
    <col min="13314" max="13314" width="20.140625" style="436" customWidth="1"/>
    <col min="13315" max="13315" width="52.85546875" style="436" customWidth="1"/>
    <col min="13316" max="13321" width="9.140625" style="436"/>
    <col min="13322" max="13322" width="0" style="436" hidden="1" customWidth="1"/>
    <col min="13323" max="13567" width="9.140625" style="436"/>
    <col min="13568" max="13568" width="9.140625" style="436" customWidth="1"/>
    <col min="13569" max="13569" width="32.85546875" style="436" customWidth="1"/>
    <col min="13570" max="13570" width="20.140625" style="436" customWidth="1"/>
    <col min="13571" max="13571" width="52.85546875" style="436" customWidth="1"/>
    <col min="13572" max="13577" width="9.140625" style="436"/>
    <col min="13578" max="13578" width="0" style="436" hidden="1" customWidth="1"/>
    <col min="13579" max="13823" width="9.140625" style="436"/>
    <col min="13824" max="13824" width="9.140625" style="436" customWidth="1"/>
    <col min="13825" max="13825" width="32.85546875" style="436" customWidth="1"/>
    <col min="13826" max="13826" width="20.140625" style="436" customWidth="1"/>
    <col min="13827" max="13827" width="52.85546875" style="436" customWidth="1"/>
    <col min="13828" max="13833" width="9.140625" style="436"/>
    <col min="13834" max="13834" width="0" style="436" hidden="1" customWidth="1"/>
    <col min="13835" max="14079" width="9.140625" style="436"/>
    <col min="14080" max="14080" width="9.140625" style="436" customWidth="1"/>
    <col min="14081" max="14081" width="32.85546875" style="436" customWidth="1"/>
    <col min="14082" max="14082" width="20.140625" style="436" customWidth="1"/>
    <col min="14083" max="14083" width="52.85546875" style="436" customWidth="1"/>
    <col min="14084" max="14089" width="9.140625" style="436"/>
    <col min="14090" max="14090" width="0" style="436" hidden="1" customWidth="1"/>
    <col min="14091" max="14335" width="9.140625" style="436"/>
    <col min="14336" max="14336" width="9.140625" style="436" customWidth="1"/>
    <col min="14337" max="14337" width="32.85546875" style="436" customWidth="1"/>
    <col min="14338" max="14338" width="20.140625" style="436" customWidth="1"/>
    <col min="14339" max="14339" width="52.85546875" style="436" customWidth="1"/>
    <col min="14340" max="14345" width="9.140625" style="436"/>
    <col min="14346" max="14346" width="0" style="436" hidden="1" customWidth="1"/>
    <col min="14347" max="14591" width="9.140625" style="436"/>
    <col min="14592" max="14592" width="9.140625" style="436" customWidth="1"/>
    <col min="14593" max="14593" width="32.85546875" style="436" customWidth="1"/>
    <col min="14594" max="14594" width="20.140625" style="436" customWidth="1"/>
    <col min="14595" max="14595" width="52.85546875" style="436" customWidth="1"/>
    <col min="14596" max="14601" width="9.140625" style="436"/>
    <col min="14602" max="14602" width="0" style="436" hidden="1" customWidth="1"/>
    <col min="14603" max="14847" width="9.140625" style="436"/>
    <col min="14848" max="14848" width="9.140625" style="436" customWidth="1"/>
    <col min="14849" max="14849" width="32.85546875" style="436" customWidth="1"/>
    <col min="14850" max="14850" width="20.140625" style="436" customWidth="1"/>
    <col min="14851" max="14851" width="52.85546875" style="436" customWidth="1"/>
    <col min="14852" max="14857" width="9.140625" style="436"/>
    <col min="14858" max="14858" width="0" style="436" hidden="1" customWidth="1"/>
    <col min="14859" max="15103" width="9.140625" style="436"/>
    <col min="15104" max="15104" width="9.140625" style="436" customWidth="1"/>
    <col min="15105" max="15105" width="32.85546875" style="436" customWidth="1"/>
    <col min="15106" max="15106" width="20.140625" style="436" customWidth="1"/>
    <col min="15107" max="15107" width="52.85546875" style="436" customWidth="1"/>
    <col min="15108" max="15113" width="9.140625" style="436"/>
    <col min="15114" max="15114" width="0" style="436" hidden="1" customWidth="1"/>
    <col min="15115" max="15359" width="9.140625" style="436"/>
    <col min="15360" max="15360" width="9.140625" style="436" customWidth="1"/>
    <col min="15361" max="15361" width="32.85546875" style="436" customWidth="1"/>
    <col min="15362" max="15362" width="20.140625" style="436" customWidth="1"/>
    <col min="15363" max="15363" width="52.85546875" style="436" customWidth="1"/>
    <col min="15364" max="15369" width="9.140625" style="436"/>
    <col min="15370" max="15370" width="0" style="436" hidden="1" customWidth="1"/>
    <col min="15371" max="15615" width="9.140625" style="436"/>
    <col min="15616" max="15616" width="9.140625" style="436" customWidth="1"/>
    <col min="15617" max="15617" width="32.85546875" style="436" customWidth="1"/>
    <col min="15618" max="15618" width="20.140625" style="436" customWidth="1"/>
    <col min="15619" max="15619" width="52.85546875" style="436" customWidth="1"/>
    <col min="15620" max="15625" width="9.140625" style="436"/>
    <col min="15626" max="15626" width="0" style="436" hidden="1" customWidth="1"/>
    <col min="15627" max="15871" width="9.140625" style="436"/>
    <col min="15872" max="15872" width="9.140625" style="436" customWidth="1"/>
    <col min="15873" max="15873" width="32.85546875" style="436" customWidth="1"/>
    <col min="15874" max="15874" width="20.140625" style="436" customWidth="1"/>
    <col min="15875" max="15875" width="52.85546875" style="436" customWidth="1"/>
    <col min="15876" max="15881" width="9.140625" style="436"/>
    <col min="15882" max="15882" width="0" style="436" hidden="1" customWidth="1"/>
    <col min="15883" max="16127" width="9.140625" style="436"/>
    <col min="16128" max="16128" width="9.140625" style="436" customWidth="1"/>
    <col min="16129" max="16129" width="32.85546875" style="436" customWidth="1"/>
    <col min="16130" max="16130" width="20.140625" style="436" customWidth="1"/>
    <col min="16131" max="16131" width="52.85546875" style="436" customWidth="1"/>
    <col min="16132" max="16137" width="9.140625" style="436"/>
    <col min="16138" max="16138" width="0" style="436" hidden="1" customWidth="1"/>
    <col min="16139" max="16384" width="9.140625" style="436"/>
  </cols>
  <sheetData>
    <row r="1" spans="1:10" ht="15.75">
      <c r="B1" s="433" t="s">
        <v>65</v>
      </c>
      <c r="C1" s="434"/>
      <c r="D1" s="435"/>
    </row>
    <row r="2" spans="1:10" ht="14.25">
      <c r="B2" s="437" t="s">
        <v>276</v>
      </c>
      <c r="J2" s="436" t="s">
        <v>1</v>
      </c>
    </row>
    <row r="3" spans="1:10" ht="6.75" customHeight="1">
      <c r="B3" s="437"/>
    </row>
    <row r="4" spans="1:10" s="443" customFormat="1" ht="26.25" customHeight="1">
      <c r="A4" s="440"/>
      <c r="B4" s="441" t="s">
        <v>2</v>
      </c>
      <c r="C4" s="442" t="s">
        <v>3</v>
      </c>
      <c r="D4" s="442" t="s">
        <v>4</v>
      </c>
      <c r="J4" s="443" t="s">
        <v>5</v>
      </c>
    </row>
    <row r="5" spans="1:10" ht="21.75" hidden="1" customHeight="1">
      <c r="A5" s="444" t="s">
        <v>43</v>
      </c>
      <c r="B5" s="445" t="s">
        <v>73</v>
      </c>
      <c r="C5" s="447"/>
      <c r="D5" s="502"/>
    </row>
    <row r="6" spans="1:10" ht="12.75" hidden="1" customHeight="1">
      <c r="A6" s="444" t="s">
        <v>6</v>
      </c>
      <c r="B6" s="445" t="s">
        <v>7</v>
      </c>
      <c r="C6" s="446"/>
      <c r="D6" s="503"/>
    </row>
    <row r="7" spans="1:10" ht="23.25" hidden="1" customHeight="1">
      <c r="A7" s="444" t="s">
        <v>50</v>
      </c>
      <c r="B7" s="445" t="s">
        <v>51</v>
      </c>
      <c r="C7" s="446"/>
      <c r="D7" s="503"/>
    </row>
    <row r="8" spans="1:10" s="438" customFormat="1" ht="24" hidden="1" customHeight="1">
      <c r="A8" s="444" t="s">
        <v>8</v>
      </c>
      <c r="B8" s="116" t="s">
        <v>9</v>
      </c>
      <c r="C8" s="447"/>
      <c r="D8" s="504"/>
      <c r="J8" s="438" t="s">
        <v>10</v>
      </c>
    </row>
    <row r="9" spans="1:10" s="438" customFormat="1" ht="38.25" hidden="1" customHeight="1">
      <c r="A9" s="444" t="s">
        <v>11</v>
      </c>
      <c r="B9" s="445" t="s">
        <v>12</v>
      </c>
      <c r="C9" s="447"/>
      <c r="D9" s="451"/>
    </row>
    <row r="10" spans="1:10" ht="21.75" hidden="1" customHeight="1">
      <c r="A10" s="444" t="s">
        <v>13</v>
      </c>
      <c r="B10" s="445" t="s">
        <v>14</v>
      </c>
      <c r="C10" s="447"/>
      <c r="D10" s="439"/>
    </row>
    <row r="11" spans="1:10">
      <c r="A11" s="452"/>
      <c r="B11" s="453" t="s">
        <v>15</v>
      </c>
      <c r="C11" s="454">
        <f>SUM(C5:C10)</f>
        <v>0</v>
      </c>
      <c r="D11" s="455"/>
    </row>
    <row r="12" spans="1:10" ht="21" customHeight="1">
      <c r="A12" s="480"/>
      <c r="B12" s="481" t="s">
        <v>16</v>
      </c>
      <c r="C12" s="482" t="s">
        <v>3</v>
      </c>
      <c r="D12" s="482" t="s">
        <v>4</v>
      </c>
    </row>
    <row r="13" spans="1:10">
      <c r="A13" s="448" t="s">
        <v>42</v>
      </c>
      <c r="B13" s="110" t="s">
        <v>239</v>
      </c>
      <c r="C13" s="457">
        <f>C14+C20+C25+C26+C32+C36+C37+C39+C44+C38</f>
        <v>26720</v>
      </c>
      <c r="D13" s="458"/>
    </row>
    <row r="14" spans="1:10" ht="114.75">
      <c r="A14" s="459"/>
      <c r="B14" s="57">
        <v>1100</v>
      </c>
      <c r="C14" s="58">
        <v>2626</v>
      </c>
      <c r="D14" s="132" t="s">
        <v>438</v>
      </c>
    </row>
    <row r="15" spans="1:10" ht="15.6" hidden="1" customHeight="1">
      <c r="A15" s="63"/>
      <c r="B15" s="60">
        <v>1119</v>
      </c>
      <c r="C15" s="61"/>
      <c r="D15" s="282"/>
    </row>
    <row r="16" spans="1:10" ht="15.6" hidden="1" customHeight="1">
      <c r="A16" s="63"/>
      <c r="B16" s="60">
        <v>1142</v>
      </c>
      <c r="C16" s="61"/>
      <c r="D16" s="282"/>
    </row>
    <row r="17" spans="1:4" ht="15.6" hidden="1" customHeight="1">
      <c r="A17" s="63"/>
      <c r="B17" s="60">
        <v>1147</v>
      </c>
      <c r="C17" s="61"/>
      <c r="D17" s="282"/>
    </row>
    <row r="18" spans="1:4" ht="15.6" hidden="1" customHeight="1">
      <c r="A18" s="63"/>
      <c r="B18" s="60">
        <v>1148</v>
      </c>
      <c r="C18" s="61"/>
      <c r="D18" s="282"/>
    </row>
    <row r="19" spans="1:4" ht="15.6" hidden="1" customHeight="1">
      <c r="A19" s="59"/>
      <c r="B19" s="60">
        <v>1150</v>
      </c>
      <c r="C19" s="61"/>
      <c r="D19" s="282"/>
    </row>
    <row r="20" spans="1:4" ht="27" customHeight="1">
      <c r="A20" s="459"/>
      <c r="B20" s="57">
        <v>1200</v>
      </c>
      <c r="C20" s="58">
        <v>181</v>
      </c>
      <c r="D20" s="391" t="s">
        <v>435</v>
      </c>
    </row>
    <row r="21" spans="1:4" ht="15.6" hidden="1" customHeight="1">
      <c r="A21" s="63"/>
      <c r="B21" s="60">
        <v>1210</v>
      </c>
      <c r="C21" s="505"/>
      <c r="D21" s="282"/>
    </row>
    <row r="22" spans="1:4" ht="15.6" hidden="1" customHeight="1">
      <c r="A22" s="63"/>
      <c r="B22" s="60">
        <v>1221</v>
      </c>
      <c r="C22" s="506"/>
      <c r="D22" s="282"/>
    </row>
    <row r="23" spans="1:4" ht="15.6" hidden="1" customHeight="1">
      <c r="A23" s="63"/>
      <c r="B23" s="60">
        <v>1223</v>
      </c>
      <c r="C23" s="507"/>
      <c r="D23" s="282"/>
    </row>
    <row r="24" spans="1:4" ht="15.6" hidden="1" customHeight="1">
      <c r="A24" s="59"/>
      <c r="B24" s="60">
        <v>1227</v>
      </c>
      <c r="C24" s="61"/>
      <c r="D24" s="282"/>
    </row>
    <row r="25" spans="1:4" ht="25.5">
      <c r="A25" s="459"/>
      <c r="B25" s="57">
        <v>2100</v>
      </c>
      <c r="C25" s="58">
        <v>58</v>
      </c>
      <c r="D25" s="392" t="s">
        <v>436</v>
      </c>
    </row>
    <row r="26" spans="1:4" ht="38.25">
      <c r="A26" s="459"/>
      <c r="B26" s="57">
        <v>2200</v>
      </c>
      <c r="C26" s="58">
        <v>-2419</v>
      </c>
      <c r="D26" s="392" t="s">
        <v>437</v>
      </c>
    </row>
    <row r="27" spans="1:4" ht="35.1" hidden="1" customHeight="1">
      <c r="A27" s="59"/>
      <c r="B27" s="60">
        <v>2210</v>
      </c>
      <c r="C27" s="61"/>
      <c r="D27" s="393"/>
    </row>
    <row r="28" spans="1:4" ht="35.1" hidden="1" customHeight="1">
      <c r="A28" s="63"/>
      <c r="B28" s="60">
        <v>2260</v>
      </c>
      <c r="C28" s="61"/>
      <c r="D28" s="393"/>
    </row>
    <row r="29" spans="1:4" ht="35.1" hidden="1" customHeight="1">
      <c r="A29" s="63"/>
      <c r="B29" s="60">
        <v>2220</v>
      </c>
      <c r="C29" s="61"/>
      <c r="D29" s="393"/>
    </row>
    <row r="30" spans="1:4" ht="35.1" hidden="1" customHeight="1">
      <c r="A30" s="63"/>
      <c r="B30" s="60">
        <v>2230</v>
      </c>
      <c r="C30" s="61"/>
      <c r="D30" s="393"/>
    </row>
    <row r="31" spans="1:4" ht="35.1" hidden="1" customHeight="1">
      <c r="A31" s="63"/>
      <c r="B31" s="60">
        <v>2240</v>
      </c>
      <c r="C31" s="61"/>
      <c r="D31" s="393"/>
    </row>
    <row r="32" spans="1:4" ht="76.5">
      <c r="A32" s="459"/>
      <c r="B32" s="57">
        <v>2300</v>
      </c>
      <c r="C32" s="58">
        <v>-1030</v>
      </c>
      <c r="D32" s="392" t="s">
        <v>440</v>
      </c>
    </row>
    <row r="33" spans="1:5" ht="35.1" hidden="1" customHeight="1">
      <c r="A33" s="63"/>
      <c r="B33" s="60">
        <v>2312</v>
      </c>
      <c r="C33" s="61"/>
      <c r="D33" s="393"/>
    </row>
    <row r="34" spans="1:5" ht="35.1" hidden="1" customHeight="1">
      <c r="A34" s="63"/>
      <c r="B34" s="60">
        <v>2320</v>
      </c>
      <c r="C34" s="61"/>
      <c r="D34" s="393"/>
    </row>
    <row r="35" spans="1:5" ht="35.1" hidden="1" customHeight="1">
      <c r="A35" s="63"/>
      <c r="B35" s="60">
        <v>2350</v>
      </c>
      <c r="C35" s="61"/>
      <c r="D35" s="393"/>
    </row>
    <row r="36" spans="1:5" ht="35.1" hidden="1" customHeight="1">
      <c r="A36" s="459"/>
      <c r="B36" s="57">
        <v>2400</v>
      </c>
      <c r="C36" s="58"/>
      <c r="D36" s="393"/>
    </row>
    <row r="37" spans="1:5" ht="24.95" hidden="1" customHeight="1">
      <c r="A37" s="459"/>
      <c r="B37" s="57">
        <v>2500</v>
      </c>
      <c r="C37" s="58"/>
      <c r="D37" s="393"/>
    </row>
    <row r="38" spans="1:5" ht="65.25" customHeight="1">
      <c r="A38" s="459"/>
      <c r="B38" s="57">
        <v>3200</v>
      </c>
      <c r="C38" s="58">
        <v>2500</v>
      </c>
      <c r="D38" s="487" t="s">
        <v>433</v>
      </c>
    </row>
    <row r="39" spans="1:5" ht="75.75" customHeight="1">
      <c r="A39" s="459"/>
      <c r="B39" s="57">
        <v>5200</v>
      </c>
      <c r="C39" s="58">
        <v>24629</v>
      </c>
      <c r="D39" s="487" t="s">
        <v>442</v>
      </c>
      <c r="E39" s="488"/>
    </row>
    <row r="40" spans="1:5" ht="35.1" hidden="1" customHeight="1">
      <c r="A40" s="59"/>
      <c r="B40" s="60">
        <v>5232</v>
      </c>
      <c r="C40" s="61"/>
      <c r="D40" s="508"/>
    </row>
    <row r="41" spans="1:5" ht="35.1" hidden="1" customHeight="1">
      <c r="A41" s="59"/>
      <c r="B41" s="60">
        <v>5239</v>
      </c>
      <c r="C41" s="61"/>
      <c r="D41" s="509"/>
    </row>
    <row r="42" spans="1:5" ht="35.1" hidden="1" customHeight="1">
      <c r="A42" s="59"/>
      <c r="B42" s="60">
        <v>5233</v>
      </c>
      <c r="C42" s="61"/>
      <c r="D42" s="509"/>
    </row>
    <row r="43" spans="1:5" ht="35.1" hidden="1" customHeight="1">
      <c r="A43" s="59"/>
      <c r="B43" s="60">
        <v>5238</v>
      </c>
      <c r="C43" s="61"/>
      <c r="D43" s="510"/>
    </row>
    <row r="44" spans="1:5" ht="38.25">
      <c r="A44" s="459"/>
      <c r="B44" s="57">
        <v>6400</v>
      </c>
      <c r="C44" s="58">
        <v>175</v>
      </c>
      <c r="D44" s="132" t="s">
        <v>439</v>
      </c>
    </row>
    <row r="45" spans="1:5" hidden="1">
      <c r="A45" s="202" t="s">
        <v>43</v>
      </c>
      <c r="B45" s="110" t="s">
        <v>240</v>
      </c>
      <c r="C45" s="197">
        <f>C46+C47+C48+C49+C50+C51+C52+C53</f>
        <v>0</v>
      </c>
      <c r="D45" s="244"/>
    </row>
    <row r="46" spans="1:5" ht="24.95" hidden="1" customHeight="1">
      <c r="A46" s="204"/>
      <c r="B46" s="206">
        <v>1100</v>
      </c>
      <c r="C46" s="246"/>
      <c r="D46" s="281"/>
    </row>
    <row r="47" spans="1:5" ht="24.95" hidden="1" customHeight="1">
      <c r="A47" s="204"/>
      <c r="B47" s="206">
        <v>1200</v>
      </c>
      <c r="C47" s="246"/>
      <c r="D47" s="281"/>
    </row>
    <row r="48" spans="1:5" hidden="1">
      <c r="A48" s="204"/>
      <c r="B48" s="206">
        <v>2100</v>
      </c>
      <c r="C48" s="246"/>
      <c r="D48" s="280"/>
    </row>
    <row r="49" spans="1:4" hidden="1">
      <c r="A49" s="204"/>
      <c r="B49" s="206">
        <v>2200</v>
      </c>
      <c r="C49" s="246"/>
      <c r="D49" s="511"/>
    </row>
    <row r="50" spans="1:4" hidden="1">
      <c r="A50" s="204"/>
      <c r="B50" s="206">
        <v>2300</v>
      </c>
      <c r="C50" s="246"/>
      <c r="D50" s="512"/>
    </row>
    <row r="51" spans="1:4" hidden="1">
      <c r="A51" s="204"/>
      <c r="B51" s="206">
        <v>2500</v>
      </c>
      <c r="C51" s="247"/>
      <c r="D51" s="278"/>
    </row>
    <row r="52" spans="1:4" hidden="1">
      <c r="A52" s="204"/>
      <c r="B52" s="206">
        <v>3200</v>
      </c>
      <c r="C52" s="246"/>
      <c r="D52" s="279"/>
    </row>
    <row r="53" spans="1:4" hidden="1">
      <c r="A53" s="204"/>
      <c r="B53" s="206">
        <v>6400</v>
      </c>
      <c r="C53" s="203"/>
      <c r="D53" s="279"/>
    </row>
    <row r="54" spans="1:4" ht="25.5">
      <c r="A54" s="467"/>
      <c r="B54" s="468" t="s">
        <v>25</v>
      </c>
      <c r="C54" s="462">
        <f>C13+C45</f>
        <v>26720</v>
      </c>
      <c r="D54" s="501" t="s">
        <v>443</v>
      </c>
    </row>
    <row r="55" spans="1:4">
      <c r="A55" s="471"/>
      <c r="B55" s="472"/>
    </row>
    <row r="56" spans="1:4">
      <c r="A56" s="471"/>
      <c r="B56" s="472"/>
    </row>
    <row r="57" spans="1:4">
      <c r="A57" s="471"/>
      <c r="B57" s="472"/>
    </row>
    <row r="58" spans="1:4">
      <c r="A58" s="471"/>
      <c r="B58" s="474"/>
    </row>
    <row r="59" spans="1:4">
      <c r="A59" s="471"/>
      <c r="B59" s="472"/>
    </row>
    <row r="60" spans="1:4">
      <c r="A60" s="471"/>
      <c r="B60" s="472"/>
    </row>
    <row r="61" spans="1:4">
      <c r="A61" s="471"/>
      <c r="B61" s="472"/>
    </row>
    <row r="62" spans="1:4">
      <c r="A62" s="471"/>
      <c r="B62" s="472"/>
    </row>
    <row r="63" spans="1:4">
      <c r="A63" s="471"/>
      <c r="B63" s="474"/>
      <c r="D63" s="436"/>
    </row>
    <row r="64" spans="1:4">
      <c r="A64" s="471"/>
      <c r="B64" s="474"/>
      <c r="D64" s="436"/>
    </row>
    <row r="65" spans="1:4">
      <c r="A65" s="471"/>
      <c r="B65" s="472"/>
      <c r="D65" s="436"/>
    </row>
    <row r="66" spans="1:4">
      <c r="A66" s="471"/>
      <c r="B66" s="472"/>
      <c r="D66" s="436"/>
    </row>
    <row r="67" spans="1:4">
      <c r="A67" s="471"/>
      <c r="B67" s="472"/>
      <c r="D67" s="436"/>
    </row>
    <row r="68" spans="1:4">
      <c r="A68" s="471"/>
      <c r="B68" s="472"/>
      <c r="D68" s="436"/>
    </row>
    <row r="69" spans="1:4">
      <c r="A69" s="471"/>
      <c r="B69" s="474"/>
      <c r="D69" s="436"/>
    </row>
    <row r="70" spans="1:4">
      <c r="A70" s="471"/>
      <c r="B70" s="472"/>
      <c r="D70" s="436"/>
    </row>
    <row r="71" spans="1:4">
      <c r="A71" s="471"/>
      <c r="B71" s="472"/>
      <c r="D71" s="436"/>
    </row>
    <row r="72" spans="1:4">
      <c r="A72" s="471"/>
      <c r="B72" s="472"/>
      <c r="D72" s="436"/>
    </row>
    <row r="73" spans="1:4">
      <c r="A73" s="471"/>
      <c r="B73" s="472"/>
      <c r="D73" s="436"/>
    </row>
    <row r="74" spans="1:4">
      <c r="A74" s="471"/>
      <c r="B74" s="472"/>
      <c r="D74" s="436"/>
    </row>
    <row r="75" spans="1:4">
      <c r="A75" s="471"/>
      <c r="B75" s="472"/>
      <c r="D75" s="436"/>
    </row>
    <row r="76" spans="1:4">
      <c r="A76" s="471"/>
      <c r="B76" s="472"/>
      <c r="D76" s="436"/>
    </row>
    <row r="77" spans="1:4">
      <c r="A77" s="471"/>
      <c r="B77" s="474"/>
      <c r="D77" s="436"/>
    </row>
    <row r="78" spans="1:4">
      <c r="A78" s="471"/>
      <c r="B78" s="472"/>
      <c r="D78" s="436"/>
    </row>
    <row r="79" spans="1:4">
      <c r="A79" s="471"/>
      <c r="B79" s="472"/>
      <c r="D79" s="436"/>
    </row>
    <row r="80" spans="1:4">
      <c r="A80" s="471"/>
      <c r="B80" s="474"/>
      <c r="D80" s="436"/>
    </row>
    <row r="81" spans="1:4">
      <c r="A81" s="471"/>
      <c r="B81" s="472"/>
      <c r="D81" s="436"/>
    </row>
    <row r="82" spans="1:4">
      <c r="A82" s="471"/>
      <c r="B82" s="472"/>
      <c r="D82" s="436"/>
    </row>
    <row r="83" spans="1:4">
      <c r="A83" s="471"/>
      <c r="B83" s="472"/>
      <c r="D83" s="436"/>
    </row>
    <row r="84" spans="1:4">
      <c r="A84" s="471"/>
      <c r="B84" s="475"/>
      <c r="D84" s="436"/>
    </row>
    <row r="85" spans="1:4">
      <c r="A85" s="471"/>
      <c r="B85" s="476"/>
      <c r="D85" s="436"/>
    </row>
    <row r="86" spans="1:4">
      <c r="A86" s="471"/>
      <c r="B86" s="474"/>
      <c r="D86" s="436"/>
    </row>
    <row r="87" spans="1:4">
      <c r="A87" s="471"/>
      <c r="B87" s="472"/>
      <c r="D87" s="436"/>
    </row>
    <row r="88" spans="1:4">
      <c r="A88" s="471"/>
      <c r="B88" s="472"/>
      <c r="D88" s="436"/>
    </row>
    <row r="89" spans="1:4">
      <c r="A89" s="471"/>
      <c r="B89" s="472"/>
      <c r="D89" s="436"/>
    </row>
    <row r="90" spans="1:4">
      <c r="A90" s="471"/>
      <c r="B90" s="472"/>
      <c r="D90" s="436"/>
    </row>
    <row r="91" spans="1:4">
      <c r="A91" s="471"/>
      <c r="B91" s="474"/>
      <c r="D91" s="436"/>
    </row>
    <row r="92" spans="1:4">
      <c r="A92" s="471"/>
      <c r="B92" s="472"/>
      <c r="D92" s="436"/>
    </row>
    <row r="93" spans="1:4">
      <c r="A93" s="471"/>
      <c r="B93" s="472"/>
      <c r="D93" s="436"/>
    </row>
    <row r="94" spans="1:4">
      <c r="A94" s="471"/>
      <c r="B94" s="472"/>
      <c r="D94" s="436"/>
    </row>
    <row r="95" spans="1:4">
      <c r="A95" s="471"/>
      <c r="B95" s="472"/>
      <c r="D95" s="436"/>
    </row>
    <row r="96" spans="1:4">
      <c r="A96" s="471"/>
      <c r="B96" s="474"/>
      <c r="D96" s="436"/>
    </row>
    <row r="97" spans="1:4">
      <c r="A97" s="471"/>
      <c r="B97" s="474"/>
      <c r="D97" s="436"/>
    </row>
    <row r="98" spans="1:4">
      <c r="A98" s="471"/>
      <c r="B98" s="474"/>
      <c r="D98" s="436"/>
    </row>
    <row r="99" spans="1:4">
      <c r="A99" s="471"/>
      <c r="B99" s="472"/>
      <c r="D99" s="436"/>
    </row>
    <row r="100" spans="1:4">
      <c r="A100" s="471"/>
      <c r="B100" s="472"/>
      <c r="D100" s="436"/>
    </row>
    <row r="101" spans="1:4">
      <c r="A101" s="471"/>
      <c r="B101" s="474"/>
      <c r="D101" s="436"/>
    </row>
    <row r="102" spans="1:4">
      <c r="A102" s="471"/>
      <c r="B102" s="472"/>
      <c r="D102" s="436"/>
    </row>
    <row r="103" spans="1:4">
      <c r="A103" s="471"/>
      <c r="B103" s="472"/>
      <c r="D103" s="436"/>
    </row>
    <row r="104" spans="1:4">
      <c r="A104" s="471"/>
      <c r="B104" s="474"/>
      <c r="D104" s="436"/>
    </row>
    <row r="105" spans="1:4">
      <c r="A105" s="471"/>
      <c r="B105" s="472"/>
      <c r="D105" s="436"/>
    </row>
    <row r="106" spans="1:4">
      <c r="A106" s="471"/>
      <c r="B106" s="472"/>
      <c r="D106" s="436"/>
    </row>
    <row r="107" spans="1:4">
      <c r="A107" s="471"/>
      <c r="B107" s="476"/>
      <c r="D107" s="436"/>
    </row>
    <row r="108" spans="1:4">
      <c r="A108" s="471"/>
      <c r="B108" s="474"/>
      <c r="D108" s="436"/>
    </row>
    <row r="109" spans="1:4">
      <c r="A109" s="471"/>
      <c r="B109" s="474"/>
      <c r="D109" s="436"/>
    </row>
    <row r="110" spans="1:4">
      <c r="A110" s="471"/>
      <c r="B110" s="477"/>
      <c r="D110" s="436"/>
    </row>
    <row r="111" spans="1:4">
      <c r="A111" s="471"/>
      <c r="B111" s="475"/>
      <c r="D111" s="436"/>
    </row>
    <row r="112" spans="1:4">
      <c r="A112" s="471"/>
      <c r="B112" s="476"/>
      <c r="D112" s="436"/>
    </row>
    <row r="113" spans="1:4">
      <c r="A113" s="471"/>
      <c r="B113" s="474"/>
      <c r="D113" s="436"/>
    </row>
    <row r="114" spans="1:4">
      <c r="A114" s="471"/>
      <c r="B114" s="472"/>
      <c r="D114" s="436"/>
    </row>
    <row r="115" spans="1:4">
      <c r="A115" s="471"/>
      <c r="B115" s="472"/>
      <c r="D115" s="436"/>
    </row>
    <row r="116" spans="1:4">
      <c r="A116" s="471"/>
      <c r="B116" s="472"/>
      <c r="D116" s="436"/>
    </row>
    <row r="117" spans="1:4">
      <c r="A117" s="471"/>
      <c r="B117" s="472"/>
      <c r="D117" s="436"/>
    </row>
    <row r="118" spans="1:4">
      <c r="A118" s="471"/>
      <c r="B118" s="472"/>
      <c r="D118" s="436"/>
    </row>
    <row r="119" spans="1:4">
      <c r="A119" s="471"/>
      <c r="B119" s="472"/>
      <c r="D119" s="436"/>
    </row>
    <row r="120" spans="1:4">
      <c r="A120" s="471"/>
      <c r="B120" s="472"/>
      <c r="D120" s="436"/>
    </row>
    <row r="121" spans="1:4">
      <c r="A121" s="471"/>
      <c r="B121" s="472"/>
      <c r="D121" s="436"/>
    </row>
    <row r="122" spans="1:4">
      <c r="A122" s="471"/>
      <c r="B122" s="472"/>
      <c r="D122" s="436"/>
    </row>
    <row r="123" spans="1:4">
      <c r="A123" s="471"/>
      <c r="B123" s="474"/>
      <c r="D123" s="436"/>
    </row>
    <row r="124" spans="1:4">
      <c r="A124" s="471"/>
      <c r="B124" s="472"/>
      <c r="D124" s="436"/>
    </row>
    <row r="125" spans="1:4">
      <c r="A125" s="471"/>
      <c r="B125" s="472"/>
      <c r="D125" s="436"/>
    </row>
    <row r="126" spans="1:4">
      <c r="A126" s="471"/>
      <c r="B126" s="472"/>
      <c r="D126" s="436"/>
    </row>
    <row r="127" spans="1:4">
      <c r="A127" s="471"/>
      <c r="B127" s="474"/>
      <c r="D127" s="436"/>
    </row>
    <row r="128" spans="1:4">
      <c r="A128" s="471"/>
      <c r="B128" s="472"/>
      <c r="D128" s="436"/>
    </row>
    <row r="129" spans="1:4">
      <c r="A129" s="471"/>
      <c r="B129" s="472"/>
      <c r="D129" s="436"/>
    </row>
    <row r="130" spans="1:4">
      <c r="A130" s="471"/>
      <c r="B130" s="474"/>
      <c r="D130" s="436"/>
    </row>
    <row r="131" spans="1:4">
      <c r="A131" s="471"/>
      <c r="B131" s="474"/>
      <c r="D131" s="436"/>
    </row>
    <row r="132" spans="1:4">
      <c r="A132" s="471"/>
      <c r="B132" s="472"/>
      <c r="D132" s="436"/>
    </row>
    <row r="133" spans="1:4">
      <c r="A133" s="471"/>
      <c r="B133" s="472"/>
      <c r="D133" s="436"/>
    </row>
    <row r="134" spans="1:4">
      <c r="A134" s="471"/>
      <c r="B134" s="476"/>
      <c r="D134" s="436"/>
    </row>
    <row r="135" spans="1:4">
      <c r="A135" s="471"/>
      <c r="B135" s="474"/>
      <c r="D135" s="436"/>
    </row>
    <row r="136" spans="1:4">
      <c r="A136" s="471"/>
      <c r="B136" s="472"/>
      <c r="D136" s="436"/>
    </row>
    <row r="137" spans="1:4">
      <c r="A137" s="471"/>
      <c r="B137" s="472"/>
      <c r="D137" s="436"/>
    </row>
    <row r="138" spans="1:4">
      <c r="A138" s="471"/>
      <c r="B138" s="472"/>
      <c r="D138" s="436"/>
    </row>
    <row r="139" spans="1:4">
      <c r="A139" s="471"/>
      <c r="B139" s="472"/>
      <c r="D139" s="436"/>
    </row>
    <row r="140" spans="1:4">
      <c r="A140" s="471"/>
      <c r="B140" s="472"/>
      <c r="D140" s="436"/>
    </row>
    <row r="141" spans="1:4">
      <c r="A141" s="471"/>
      <c r="B141" s="472"/>
      <c r="D141" s="436"/>
    </row>
    <row r="142" spans="1:4">
      <c r="A142" s="471"/>
      <c r="B142" s="472"/>
      <c r="D142" s="436"/>
    </row>
    <row r="143" spans="1:4">
      <c r="A143" s="471"/>
      <c r="B143" s="476"/>
      <c r="D143" s="436"/>
    </row>
    <row r="144" spans="1:4">
      <c r="A144" s="471"/>
      <c r="B144" s="476"/>
      <c r="D144" s="436"/>
    </row>
    <row r="145" spans="1:4">
      <c r="A145" s="471"/>
      <c r="B145" s="476"/>
      <c r="D145" s="436"/>
    </row>
    <row r="146" spans="1:4">
      <c r="A146" s="471"/>
      <c r="B146" s="474"/>
      <c r="D146" s="436"/>
    </row>
    <row r="147" spans="1:4">
      <c r="A147" s="471"/>
      <c r="B147" s="472"/>
      <c r="D147" s="436"/>
    </row>
    <row r="148" spans="1:4">
      <c r="A148" s="471"/>
      <c r="B148" s="472"/>
      <c r="D148" s="436"/>
    </row>
    <row r="149" spans="1:4">
      <c r="A149" s="471"/>
      <c r="B149" s="472"/>
      <c r="D149" s="436"/>
    </row>
    <row r="150" spans="1:4">
      <c r="A150" s="471"/>
      <c r="B150" s="472"/>
      <c r="D150" s="436"/>
    </row>
    <row r="151" spans="1:4">
      <c r="A151" s="471"/>
      <c r="B151" s="472"/>
      <c r="D151" s="436"/>
    </row>
    <row r="152" spans="1:4">
      <c r="A152" s="471"/>
      <c r="B152" s="472"/>
      <c r="D152" s="436"/>
    </row>
    <row r="153" spans="1:4">
      <c r="A153" s="471"/>
      <c r="B153" s="472"/>
      <c r="D153" s="436"/>
    </row>
    <row r="154" spans="1:4">
      <c r="A154" s="471"/>
      <c r="B154" s="472"/>
      <c r="D154" s="436"/>
    </row>
    <row r="155" spans="1:4">
      <c r="A155" s="471"/>
      <c r="B155" s="472"/>
      <c r="D155" s="436"/>
    </row>
    <row r="156" spans="1:4">
      <c r="A156" s="471"/>
      <c r="B156" s="474"/>
      <c r="D156" s="436"/>
    </row>
    <row r="157" spans="1:4">
      <c r="A157" s="471"/>
      <c r="B157" s="476"/>
      <c r="D157" s="436"/>
    </row>
    <row r="158" spans="1:4">
      <c r="A158" s="471"/>
      <c r="B158" s="474"/>
      <c r="D158" s="436"/>
    </row>
    <row r="159" spans="1:4">
      <c r="A159" s="471"/>
      <c r="B159" s="474"/>
      <c r="D159" s="436"/>
    </row>
    <row r="160" spans="1:4">
      <c r="A160" s="471"/>
      <c r="B160" s="474"/>
      <c r="D160" s="436"/>
    </row>
    <row r="161" spans="1:4">
      <c r="A161" s="471"/>
      <c r="B161" s="474"/>
      <c r="D161" s="436"/>
    </row>
    <row r="162" spans="1:4">
      <c r="A162" s="471"/>
      <c r="B162" s="474"/>
      <c r="D162" s="436"/>
    </row>
    <row r="163" spans="1:4">
      <c r="A163" s="471"/>
      <c r="B163" s="476"/>
      <c r="D163" s="436"/>
    </row>
    <row r="164" spans="1:4">
      <c r="A164" s="471"/>
      <c r="B164" s="474"/>
      <c r="D164" s="436"/>
    </row>
    <row r="165" spans="1:4">
      <c r="A165" s="471"/>
      <c r="B165" s="474"/>
      <c r="D165" s="436"/>
    </row>
    <row r="166" spans="1:4">
      <c r="A166" s="471"/>
      <c r="B166" s="474"/>
      <c r="D166" s="436"/>
    </row>
    <row r="167" spans="1:4">
      <c r="A167" s="471"/>
      <c r="B167" s="476"/>
      <c r="D167" s="436"/>
    </row>
    <row r="168" spans="1:4">
      <c r="A168" s="471"/>
      <c r="B168" s="474"/>
      <c r="D168" s="436"/>
    </row>
    <row r="169" spans="1:4">
      <c r="A169" s="471"/>
      <c r="B169" s="472"/>
      <c r="D169" s="436"/>
    </row>
    <row r="170" spans="1:4">
      <c r="A170" s="471"/>
      <c r="B170" s="472"/>
      <c r="D170" s="436"/>
    </row>
    <row r="171" spans="1:4">
      <c r="A171" s="471"/>
      <c r="B171" s="474"/>
      <c r="D171" s="436"/>
    </row>
    <row r="172" spans="1:4">
      <c r="A172" s="471"/>
      <c r="B172" s="472"/>
      <c r="D172" s="436"/>
    </row>
    <row r="173" spans="1:4">
      <c r="A173" s="471"/>
      <c r="B173" s="472"/>
      <c r="D173" s="436"/>
    </row>
    <row r="174" spans="1:4">
      <c r="A174" s="471"/>
      <c r="B174" s="476"/>
      <c r="D174" s="436"/>
    </row>
    <row r="175" spans="1:4">
      <c r="A175" s="471"/>
      <c r="B175" s="474"/>
      <c r="D175" s="436"/>
    </row>
    <row r="176" spans="1:4">
      <c r="A176" s="471"/>
      <c r="B176" s="474"/>
      <c r="D176" s="436"/>
    </row>
    <row r="177" spans="1:4">
      <c r="A177" s="471"/>
      <c r="B177" s="474"/>
      <c r="D177" s="436"/>
    </row>
    <row r="178" spans="1:4">
      <c r="A178" s="471"/>
      <c r="B178" s="475"/>
      <c r="D178" s="436"/>
    </row>
    <row r="179" spans="1:4">
      <c r="A179" s="471"/>
      <c r="B179" s="476"/>
      <c r="D179" s="436"/>
    </row>
    <row r="180" spans="1:4">
      <c r="A180" s="471"/>
      <c r="B180" s="474"/>
      <c r="D180" s="436"/>
    </row>
    <row r="181" spans="1:4">
      <c r="A181" s="471"/>
      <c r="B181" s="472"/>
      <c r="D181" s="436"/>
    </row>
    <row r="182" spans="1:4">
      <c r="A182" s="471"/>
      <c r="B182" s="472"/>
      <c r="D182" s="436"/>
    </row>
    <row r="183" spans="1:4">
      <c r="A183" s="471"/>
      <c r="B183" s="474"/>
      <c r="D183" s="436"/>
    </row>
    <row r="184" spans="1:4">
      <c r="A184" s="471"/>
      <c r="B184" s="472"/>
      <c r="D184" s="436"/>
    </row>
    <row r="185" spans="1:4">
      <c r="A185" s="471"/>
      <c r="B185" s="472"/>
      <c r="D185" s="436"/>
    </row>
    <row r="186" spans="1:4">
      <c r="A186" s="471"/>
      <c r="B186" s="476"/>
      <c r="D186" s="436"/>
    </row>
    <row r="187" spans="1:4">
      <c r="A187" s="471"/>
      <c r="B187" s="474"/>
      <c r="D187" s="436"/>
    </row>
    <row r="188" spans="1:4">
      <c r="A188" s="471"/>
      <c r="B188" s="474"/>
      <c r="D188" s="436"/>
    </row>
    <row r="189" spans="1:4">
      <c r="A189" s="471"/>
      <c r="B189" s="474"/>
      <c r="D189" s="436"/>
    </row>
    <row r="190" spans="1:4">
      <c r="A190" s="471"/>
      <c r="B190" s="474"/>
      <c r="D190" s="436"/>
    </row>
    <row r="191" spans="1:4">
      <c r="A191" s="471"/>
      <c r="B191" s="474"/>
      <c r="D191" s="436"/>
    </row>
    <row r="192" spans="1:4">
      <c r="A192" s="471"/>
      <c r="B192" s="476"/>
      <c r="D192" s="436"/>
    </row>
    <row r="193" spans="1:4">
      <c r="A193" s="471"/>
      <c r="B193" s="474"/>
      <c r="D193" s="436"/>
    </row>
    <row r="194" spans="1:4">
      <c r="A194" s="471"/>
      <c r="B194" s="472"/>
      <c r="D194" s="436"/>
    </row>
    <row r="195" spans="1:4">
      <c r="A195" s="471"/>
      <c r="B195" s="478"/>
      <c r="D195" s="436"/>
    </row>
    <row r="196" spans="1:4">
      <c r="A196" s="471"/>
      <c r="B196" s="478"/>
      <c r="D196" s="436"/>
    </row>
    <row r="197" spans="1:4">
      <c r="A197" s="471"/>
      <c r="B197" s="478"/>
      <c r="D197" s="436"/>
    </row>
    <row r="198" spans="1:4">
      <c r="A198" s="471"/>
      <c r="B198" s="478"/>
      <c r="D198" s="436"/>
    </row>
    <row r="199" spans="1:4">
      <c r="A199" s="471"/>
      <c r="B199" s="478"/>
      <c r="D199" s="436"/>
    </row>
    <row r="200" spans="1:4">
      <c r="A200" s="471"/>
      <c r="B200" s="478"/>
      <c r="D200" s="436"/>
    </row>
    <row r="201" spans="1:4">
      <c r="A201" s="471"/>
      <c r="B201" s="438"/>
      <c r="D201" s="436"/>
    </row>
    <row r="202" spans="1:4">
      <c r="A202" s="471"/>
      <c r="B202" s="438"/>
      <c r="D202" s="436"/>
    </row>
    <row r="203" spans="1:4">
      <c r="A203" s="471"/>
      <c r="B203" s="438"/>
      <c r="D203" s="436"/>
    </row>
    <row r="204" spans="1:4">
      <c r="A204" s="471"/>
      <c r="B204" s="438"/>
      <c r="D204" s="436"/>
    </row>
    <row r="205" spans="1:4">
      <c r="A205" s="471"/>
      <c r="B205" s="438"/>
      <c r="D205" s="436"/>
    </row>
    <row r="206" spans="1:4">
      <c r="A206" s="471"/>
      <c r="B206" s="438"/>
      <c r="D206" s="436"/>
    </row>
    <row r="207" spans="1:4">
      <c r="A207" s="471"/>
      <c r="B207" s="438"/>
      <c r="D207" s="436"/>
    </row>
    <row r="208" spans="1:4">
      <c r="A208" s="471"/>
      <c r="B208" s="438"/>
      <c r="D208" s="436"/>
    </row>
    <row r="209" spans="1:4">
      <c r="A209" s="471"/>
      <c r="B209" s="438"/>
      <c r="D209" s="436"/>
    </row>
    <row r="210" spans="1:4">
      <c r="A210" s="471"/>
      <c r="B210" s="438"/>
      <c r="D210" s="436"/>
    </row>
    <row r="211" spans="1:4">
      <c r="A211" s="471"/>
      <c r="B211" s="438"/>
      <c r="D211" s="436"/>
    </row>
    <row r="212" spans="1:4">
      <c r="A212" s="471"/>
      <c r="B212" s="438"/>
      <c r="D212" s="436"/>
    </row>
    <row r="213" spans="1:4">
      <c r="A213" s="471"/>
      <c r="B213" s="438"/>
      <c r="D213" s="436"/>
    </row>
    <row r="214" spans="1:4">
      <c r="A214" s="471"/>
      <c r="B214" s="438"/>
      <c r="D214" s="436"/>
    </row>
    <row r="215" spans="1:4">
      <c r="A215" s="471"/>
      <c r="B215" s="438"/>
      <c r="D215" s="436"/>
    </row>
    <row r="216" spans="1:4">
      <c r="A216" s="471"/>
      <c r="B216" s="438"/>
      <c r="D216" s="436"/>
    </row>
    <row r="217" spans="1:4">
      <c r="A217" s="471"/>
      <c r="B217" s="438"/>
      <c r="D217" s="436"/>
    </row>
    <row r="218" spans="1:4">
      <c r="A218" s="471"/>
      <c r="B218" s="438"/>
      <c r="D218" s="436"/>
    </row>
    <row r="219" spans="1:4">
      <c r="A219" s="471"/>
      <c r="B219" s="438"/>
      <c r="D219" s="436"/>
    </row>
    <row r="220" spans="1:4">
      <c r="A220" s="471"/>
      <c r="B220" s="438"/>
      <c r="D220" s="436"/>
    </row>
    <row r="221" spans="1:4">
      <c r="A221" s="471"/>
      <c r="B221" s="438"/>
      <c r="D221" s="436"/>
    </row>
    <row r="222" spans="1:4">
      <c r="A222" s="471"/>
      <c r="B222" s="438"/>
      <c r="D222" s="436"/>
    </row>
    <row r="223" spans="1:4">
      <c r="A223" s="471"/>
      <c r="B223" s="438"/>
      <c r="D223" s="436"/>
    </row>
    <row r="224" spans="1:4">
      <c r="A224" s="471"/>
      <c r="B224" s="438"/>
      <c r="D224" s="436"/>
    </row>
    <row r="225" spans="1:4">
      <c r="A225" s="471"/>
      <c r="B225" s="438"/>
      <c r="D225" s="436"/>
    </row>
    <row r="226" spans="1:4">
      <c r="A226" s="471"/>
      <c r="B226" s="438"/>
      <c r="D226" s="436"/>
    </row>
    <row r="227" spans="1:4">
      <c r="A227" s="471"/>
      <c r="B227" s="438"/>
      <c r="D227" s="436"/>
    </row>
    <row r="228" spans="1:4">
      <c r="A228" s="471"/>
      <c r="B228" s="438"/>
      <c r="D228" s="436"/>
    </row>
    <row r="229" spans="1:4">
      <c r="A229" s="471"/>
      <c r="B229" s="438"/>
      <c r="D229" s="436"/>
    </row>
    <row r="230" spans="1:4">
      <c r="A230" s="471"/>
      <c r="B230" s="438"/>
      <c r="D230" s="436"/>
    </row>
    <row r="231" spans="1:4">
      <c r="A231" s="471"/>
      <c r="B231" s="438"/>
      <c r="D231" s="436"/>
    </row>
    <row r="232" spans="1:4">
      <c r="A232" s="471"/>
      <c r="B232" s="438"/>
      <c r="D232" s="436"/>
    </row>
    <row r="233" spans="1:4">
      <c r="A233" s="471"/>
      <c r="B233" s="438"/>
      <c r="D233" s="436"/>
    </row>
    <row r="234" spans="1:4">
      <c r="A234" s="471"/>
      <c r="B234" s="438"/>
      <c r="D234" s="436"/>
    </row>
    <row r="235" spans="1:4">
      <c r="A235" s="471"/>
      <c r="B235" s="438"/>
      <c r="D235" s="436"/>
    </row>
    <row r="236" spans="1:4">
      <c r="A236" s="471"/>
      <c r="B236" s="438"/>
      <c r="D236" s="436"/>
    </row>
    <row r="237" spans="1:4">
      <c r="A237" s="471"/>
      <c r="B237" s="438"/>
      <c r="D237" s="436"/>
    </row>
    <row r="238" spans="1:4">
      <c r="A238" s="471"/>
      <c r="B238" s="438"/>
      <c r="D238" s="436"/>
    </row>
    <row r="239" spans="1:4">
      <c r="A239" s="471"/>
      <c r="B239" s="438"/>
      <c r="D239" s="436"/>
    </row>
    <row r="240" spans="1:4">
      <c r="A240" s="471"/>
      <c r="B240" s="438"/>
      <c r="D240" s="436"/>
    </row>
    <row r="241" spans="1:4">
      <c r="A241" s="471"/>
      <c r="B241" s="438"/>
      <c r="D241" s="436"/>
    </row>
    <row r="242" spans="1:4">
      <c r="A242" s="471"/>
      <c r="B242" s="438"/>
      <c r="D242" s="436"/>
    </row>
    <row r="243" spans="1:4">
      <c r="A243" s="471"/>
      <c r="B243" s="438"/>
      <c r="D243" s="436"/>
    </row>
    <row r="244" spans="1:4">
      <c r="A244" s="471"/>
      <c r="B244" s="438"/>
      <c r="D244" s="436"/>
    </row>
    <row r="245" spans="1:4">
      <c r="A245" s="471"/>
      <c r="B245" s="438"/>
      <c r="D245" s="436"/>
    </row>
    <row r="246" spans="1:4">
      <c r="A246" s="471"/>
      <c r="B246" s="438"/>
      <c r="D246" s="436"/>
    </row>
    <row r="247" spans="1:4">
      <c r="A247" s="471"/>
      <c r="B247" s="438"/>
      <c r="D247" s="436"/>
    </row>
    <row r="248" spans="1:4">
      <c r="A248" s="471"/>
      <c r="B248" s="438"/>
      <c r="D248" s="436"/>
    </row>
    <row r="249" spans="1:4">
      <c r="A249" s="471"/>
      <c r="B249" s="438"/>
      <c r="D249" s="436"/>
    </row>
    <row r="250" spans="1:4">
      <c r="A250" s="471"/>
      <c r="B250" s="438"/>
      <c r="D250" s="436"/>
    </row>
    <row r="251" spans="1:4">
      <c r="A251" s="471"/>
      <c r="B251" s="438"/>
      <c r="D251" s="436"/>
    </row>
    <row r="252" spans="1:4">
      <c r="A252" s="471"/>
      <c r="B252" s="438"/>
      <c r="D252" s="436"/>
    </row>
    <row r="253" spans="1:4">
      <c r="A253" s="471"/>
      <c r="B253" s="438"/>
      <c r="D253" s="436"/>
    </row>
    <row r="254" spans="1:4">
      <c r="A254" s="471"/>
      <c r="B254" s="438"/>
      <c r="D254" s="436"/>
    </row>
    <row r="255" spans="1:4">
      <c r="A255" s="471"/>
      <c r="B255" s="438"/>
      <c r="D255" s="436"/>
    </row>
    <row r="256" spans="1:4">
      <c r="A256" s="471"/>
      <c r="B256" s="438"/>
      <c r="D256" s="436"/>
    </row>
    <row r="257" spans="1:4">
      <c r="A257" s="471"/>
      <c r="B257" s="438"/>
      <c r="D257" s="436"/>
    </row>
    <row r="258" spans="1:4">
      <c r="A258" s="471"/>
      <c r="B258" s="438"/>
      <c r="D258" s="436"/>
    </row>
    <row r="259" spans="1:4">
      <c r="A259" s="471"/>
      <c r="B259" s="438"/>
      <c r="D259" s="436"/>
    </row>
    <row r="260" spans="1:4">
      <c r="A260" s="471"/>
      <c r="B260" s="438"/>
      <c r="D260" s="436"/>
    </row>
    <row r="261" spans="1:4">
      <c r="A261" s="471"/>
      <c r="B261" s="438"/>
      <c r="D261" s="436"/>
    </row>
    <row r="262" spans="1:4">
      <c r="A262" s="471"/>
      <c r="B262" s="438"/>
      <c r="D262" s="436"/>
    </row>
    <row r="263" spans="1:4">
      <c r="A263" s="471"/>
      <c r="B263" s="438"/>
      <c r="D263" s="436"/>
    </row>
    <row r="264" spans="1:4">
      <c r="A264" s="471"/>
      <c r="B264" s="438"/>
      <c r="D264" s="436"/>
    </row>
    <row r="265" spans="1:4">
      <c r="A265" s="471"/>
      <c r="B265" s="438"/>
      <c r="D265" s="436"/>
    </row>
    <row r="266" spans="1:4">
      <c r="A266" s="471"/>
      <c r="B266" s="438"/>
      <c r="D266" s="436"/>
    </row>
    <row r="267" spans="1:4">
      <c r="A267" s="471"/>
      <c r="B267" s="438"/>
      <c r="D267" s="436"/>
    </row>
    <row r="268" spans="1:4">
      <c r="A268" s="471"/>
      <c r="B268" s="438"/>
      <c r="D268" s="436"/>
    </row>
    <row r="269" spans="1:4">
      <c r="A269" s="471"/>
      <c r="B269" s="438"/>
      <c r="D269" s="436"/>
    </row>
    <row r="270" spans="1:4">
      <c r="A270" s="471"/>
      <c r="B270" s="438"/>
      <c r="D270" s="436"/>
    </row>
    <row r="271" spans="1:4">
      <c r="A271" s="471"/>
      <c r="B271" s="438"/>
      <c r="D271" s="436"/>
    </row>
    <row r="272" spans="1:4">
      <c r="A272" s="471"/>
      <c r="B272" s="438"/>
      <c r="D272" s="436"/>
    </row>
    <row r="273" spans="1:4">
      <c r="A273" s="471"/>
      <c r="B273" s="438"/>
      <c r="D273" s="436"/>
    </row>
    <row r="274" spans="1:4">
      <c r="A274" s="471"/>
      <c r="B274" s="438"/>
      <c r="D274" s="436"/>
    </row>
    <row r="275" spans="1:4">
      <c r="A275" s="471"/>
      <c r="B275" s="438"/>
      <c r="D275" s="436"/>
    </row>
    <row r="276" spans="1:4">
      <c r="A276" s="471"/>
      <c r="B276" s="438"/>
      <c r="D276" s="436"/>
    </row>
    <row r="277" spans="1:4">
      <c r="A277" s="471"/>
      <c r="B277" s="438"/>
      <c r="D277" s="436"/>
    </row>
    <row r="278" spans="1:4">
      <c r="A278" s="471"/>
      <c r="B278" s="438"/>
      <c r="D278" s="436"/>
    </row>
    <row r="279" spans="1:4">
      <c r="A279" s="471"/>
      <c r="B279" s="438"/>
      <c r="D279" s="436"/>
    </row>
    <row r="280" spans="1:4">
      <c r="A280" s="471"/>
      <c r="B280" s="438"/>
      <c r="D280" s="436"/>
    </row>
    <row r="281" spans="1:4">
      <c r="A281" s="471"/>
      <c r="B281" s="438"/>
      <c r="D281" s="436"/>
    </row>
    <row r="282" spans="1:4">
      <c r="A282" s="471"/>
      <c r="B282" s="438"/>
      <c r="D282" s="436"/>
    </row>
    <row r="283" spans="1:4">
      <c r="A283" s="471"/>
      <c r="B283" s="438"/>
      <c r="D283" s="436"/>
    </row>
    <row r="284" spans="1:4">
      <c r="A284" s="471"/>
      <c r="B284" s="438"/>
      <c r="D284" s="436"/>
    </row>
    <row r="285" spans="1:4">
      <c r="A285" s="471"/>
      <c r="B285" s="438"/>
      <c r="D285" s="436"/>
    </row>
    <row r="286" spans="1:4">
      <c r="A286" s="471"/>
      <c r="B286" s="438"/>
      <c r="D286" s="436"/>
    </row>
    <row r="287" spans="1:4">
      <c r="A287" s="471"/>
      <c r="B287" s="438"/>
      <c r="D287" s="436"/>
    </row>
    <row r="288" spans="1:4">
      <c r="A288" s="471"/>
      <c r="B288" s="438"/>
      <c r="D288" s="436"/>
    </row>
    <row r="289" spans="1:4">
      <c r="A289" s="471"/>
      <c r="B289" s="438"/>
      <c r="D289" s="436"/>
    </row>
    <row r="290" spans="1:4">
      <c r="A290" s="471"/>
      <c r="B290" s="438"/>
      <c r="D290" s="436"/>
    </row>
    <row r="291" spans="1:4">
      <c r="A291" s="471"/>
      <c r="B291" s="438"/>
      <c r="D291" s="436"/>
    </row>
    <row r="292" spans="1:4">
      <c r="A292" s="471"/>
      <c r="B292" s="438"/>
      <c r="D292" s="436"/>
    </row>
    <row r="293" spans="1:4">
      <c r="A293" s="471"/>
      <c r="B293" s="438"/>
      <c r="D293" s="436"/>
    </row>
    <row r="294" spans="1:4">
      <c r="A294" s="471"/>
      <c r="B294" s="438"/>
      <c r="D294" s="436"/>
    </row>
    <row r="295" spans="1:4">
      <c r="A295" s="471"/>
      <c r="B295" s="438"/>
      <c r="D295" s="436"/>
    </row>
    <row r="296" spans="1:4">
      <c r="A296" s="471"/>
      <c r="B296" s="438"/>
      <c r="D296" s="436"/>
    </row>
    <row r="297" spans="1:4">
      <c r="A297" s="471"/>
      <c r="B297" s="438"/>
      <c r="D297" s="436"/>
    </row>
    <row r="298" spans="1:4">
      <c r="A298" s="471"/>
      <c r="B298" s="438"/>
      <c r="D298" s="436"/>
    </row>
    <row r="299" spans="1:4">
      <c r="A299" s="471"/>
      <c r="B299" s="438"/>
      <c r="D299" s="436"/>
    </row>
    <row r="300" spans="1:4">
      <c r="A300" s="471"/>
      <c r="B300" s="438"/>
      <c r="D300" s="436"/>
    </row>
    <row r="301" spans="1:4">
      <c r="A301" s="471"/>
      <c r="B301" s="438"/>
      <c r="D301" s="436"/>
    </row>
    <row r="302" spans="1:4">
      <c r="A302" s="471"/>
      <c r="B302" s="438"/>
      <c r="D302" s="436"/>
    </row>
    <row r="303" spans="1:4">
      <c r="A303" s="471"/>
      <c r="B303" s="438"/>
      <c r="D303" s="436"/>
    </row>
    <row r="304" spans="1:4">
      <c r="A304" s="471"/>
      <c r="B304" s="438"/>
      <c r="D304" s="436"/>
    </row>
    <row r="305" spans="1:4">
      <c r="A305" s="471"/>
      <c r="B305" s="438"/>
      <c r="D305" s="436"/>
    </row>
    <row r="306" spans="1:4">
      <c r="A306" s="471"/>
      <c r="B306" s="438"/>
      <c r="D306" s="436"/>
    </row>
    <row r="307" spans="1:4">
      <c r="A307" s="471"/>
      <c r="B307" s="438"/>
      <c r="D307" s="436"/>
    </row>
    <row r="308" spans="1:4">
      <c r="A308" s="471"/>
      <c r="B308" s="438"/>
      <c r="D308" s="436"/>
    </row>
    <row r="309" spans="1:4">
      <c r="A309" s="471"/>
      <c r="B309" s="438"/>
      <c r="D309" s="436"/>
    </row>
    <row r="310" spans="1:4">
      <c r="A310" s="471"/>
      <c r="B310" s="438"/>
      <c r="D310" s="436"/>
    </row>
    <row r="311" spans="1:4">
      <c r="A311" s="471"/>
      <c r="B311" s="438"/>
      <c r="D311" s="436"/>
    </row>
    <row r="312" spans="1:4">
      <c r="A312" s="471"/>
      <c r="B312" s="438"/>
      <c r="D312" s="436"/>
    </row>
    <row r="313" spans="1:4">
      <c r="A313" s="471"/>
      <c r="B313" s="438"/>
      <c r="D313" s="436"/>
    </row>
    <row r="314" spans="1:4">
      <c r="A314" s="471"/>
      <c r="B314" s="438"/>
      <c r="D314" s="436"/>
    </row>
    <row r="315" spans="1:4">
      <c r="A315" s="471"/>
      <c r="B315" s="438"/>
      <c r="D315" s="436"/>
    </row>
    <row r="316" spans="1:4">
      <c r="A316" s="471"/>
      <c r="B316" s="438"/>
      <c r="D316" s="436"/>
    </row>
    <row r="317" spans="1:4">
      <c r="A317" s="471"/>
      <c r="B317" s="438"/>
      <c r="D317" s="436"/>
    </row>
    <row r="318" spans="1:4">
      <c r="A318" s="471"/>
      <c r="B318" s="438"/>
      <c r="D318" s="436"/>
    </row>
    <row r="319" spans="1:4">
      <c r="A319" s="471"/>
      <c r="B319" s="438"/>
      <c r="D319" s="436"/>
    </row>
    <row r="320" spans="1:4">
      <c r="A320" s="471"/>
      <c r="B320" s="438"/>
      <c r="D320" s="436"/>
    </row>
    <row r="321" spans="1:4">
      <c r="A321" s="471"/>
      <c r="B321" s="438"/>
      <c r="D321" s="436"/>
    </row>
    <row r="322" spans="1:4">
      <c r="A322" s="471"/>
      <c r="B322" s="438"/>
      <c r="D322" s="436"/>
    </row>
    <row r="323" spans="1:4">
      <c r="A323" s="471"/>
      <c r="B323" s="438"/>
      <c r="D323" s="436"/>
    </row>
    <row r="324" spans="1:4">
      <c r="A324" s="471"/>
      <c r="B324" s="438"/>
      <c r="D324" s="436"/>
    </row>
    <row r="325" spans="1:4">
      <c r="A325" s="471"/>
      <c r="B325" s="438"/>
      <c r="D325" s="436"/>
    </row>
    <row r="326" spans="1:4">
      <c r="A326" s="471"/>
      <c r="B326" s="438"/>
      <c r="D326" s="436"/>
    </row>
    <row r="327" spans="1:4">
      <c r="A327" s="471"/>
      <c r="B327" s="438"/>
      <c r="D327" s="436"/>
    </row>
    <row r="328" spans="1:4">
      <c r="A328" s="471"/>
      <c r="B328" s="438"/>
      <c r="D328" s="436"/>
    </row>
    <row r="329" spans="1:4">
      <c r="A329" s="471"/>
      <c r="B329" s="438"/>
      <c r="D329" s="436"/>
    </row>
    <row r="330" spans="1:4">
      <c r="A330" s="471"/>
      <c r="B330" s="438"/>
      <c r="D330" s="436"/>
    </row>
    <row r="331" spans="1:4">
      <c r="A331" s="471"/>
      <c r="B331" s="438"/>
      <c r="D331" s="436"/>
    </row>
    <row r="332" spans="1:4">
      <c r="A332" s="471"/>
      <c r="B332" s="438"/>
      <c r="D332" s="436"/>
    </row>
    <row r="333" spans="1:4">
      <c r="A333" s="471"/>
      <c r="B333" s="438"/>
      <c r="D333" s="436"/>
    </row>
    <row r="334" spans="1:4">
      <c r="A334" s="471"/>
      <c r="B334" s="438"/>
      <c r="D334" s="436"/>
    </row>
    <row r="335" spans="1:4">
      <c r="A335" s="471"/>
      <c r="B335" s="438"/>
      <c r="D335" s="436"/>
    </row>
    <row r="336" spans="1:4">
      <c r="A336" s="471"/>
      <c r="B336" s="438"/>
      <c r="D336" s="436"/>
    </row>
    <row r="337" spans="1:4">
      <c r="A337" s="471"/>
      <c r="B337" s="438"/>
      <c r="D337" s="436"/>
    </row>
    <row r="338" spans="1:4">
      <c r="A338" s="471"/>
      <c r="B338" s="438"/>
      <c r="D338" s="436"/>
    </row>
    <row r="339" spans="1:4">
      <c r="A339" s="471"/>
      <c r="B339" s="438"/>
      <c r="D339" s="436"/>
    </row>
    <row r="340" spans="1:4">
      <c r="A340" s="471"/>
      <c r="B340" s="438"/>
      <c r="D340" s="436"/>
    </row>
    <row r="341" spans="1:4">
      <c r="A341" s="471"/>
      <c r="B341" s="438"/>
      <c r="D341" s="436"/>
    </row>
    <row r="342" spans="1:4">
      <c r="A342" s="471"/>
      <c r="B342" s="438"/>
      <c r="D342" s="436"/>
    </row>
    <row r="343" spans="1:4">
      <c r="A343" s="471"/>
      <c r="B343" s="438"/>
      <c r="D343" s="436"/>
    </row>
    <row r="344" spans="1:4">
      <c r="A344" s="471"/>
      <c r="B344" s="438"/>
      <c r="D344" s="436"/>
    </row>
    <row r="345" spans="1:4">
      <c r="A345" s="471"/>
      <c r="B345" s="438"/>
      <c r="D345" s="436"/>
    </row>
    <row r="346" spans="1:4">
      <c r="A346" s="471"/>
      <c r="B346" s="438"/>
      <c r="D346" s="436"/>
    </row>
    <row r="347" spans="1:4">
      <c r="A347" s="471"/>
      <c r="B347" s="438"/>
      <c r="D347" s="436"/>
    </row>
    <row r="348" spans="1:4">
      <c r="A348" s="471"/>
      <c r="B348" s="438"/>
      <c r="D348" s="436"/>
    </row>
    <row r="349" spans="1:4">
      <c r="A349" s="471"/>
      <c r="B349" s="438"/>
      <c r="D349" s="436"/>
    </row>
    <row r="350" spans="1:4">
      <c r="A350" s="471"/>
      <c r="B350" s="438"/>
      <c r="D350" s="436"/>
    </row>
    <row r="351" spans="1:4">
      <c r="A351" s="471"/>
      <c r="B351" s="438"/>
      <c r="D351" s="436"/>
    </row>
    <row r="352" spans="1:4">
      <c r="A352" s="471"/>
      <c r="B352" s="438"/>
      <c r="D352" s="436"/>
    </row>
    <row r="353" spans="1:4">
      <c r="A353" s="471"/>
      <c r="B353" s="438"/>
      <c r="D353" s="436"/>
    </row>
    <row r="354" spans="1:4">
      <c r="A354" s="471"/>
      <c r="B354" s="438"/>
      <c r="D354" s="436"/>
    </row>
    <row r="355" spans="1:4">
      <c r="A355" s="471"/>
      <c r="B355" s="438"/>
      <c r="D355" s="436"/>
    </row>
    <row r="356" spans="1:4">
      <c r="A356" s="471"/>
      <c r="B356" s="438"/>
      <c r="D356" s="436"/>
    </row>
    <row r="357" spans="1:4">
      <c r="A357" s="471"/>
      <c r="B357" s="438"/>
      <c r="D357" s="436"/>
    </row>
    <row r="358" spans="1:4">
      <c r="A358" s="471"/>
      <c r="B358" s="438"/>
      <c r="D358" s="436"/>
    </row>
    <row r="359" spans="1:4">
      <c r="A359" s="471"/>
      <c r="B359" s="438"/>
      <c r="D359" s="436"/>
    </row>
    <row r="360" spans="1:4">
      <c r="A360" s="471"/>
      <c r="B360" s="438"/>
      <c r="D360" s="436"/>
    </row>
  </sheetData>
  <mergeCells count="4">
    <mergeCell ref="D5:D8"/>
    <mergeCell ref="C21:C23"/>
    <mergeCell ref="D40:D43"/>
    <mergeCell ref="D49:D50"/>
  </mergeCells>
  <dataValidations count="1">
    <dataValidation type="list" allowBlank="1" showInputMessage="1" showErrorMessage="1" sqref="C65076 WVJ982580 WLN982580 WBR982580 VRV982580 VHZ982580 UYD982580 UOH982580 UEL982580 TUP982580 TKT982580 TAX982580 SRB982580 SHF982580 RXJ982580 RNN982580 RDR982580 QTV982580 QJZ982580 QAD982580 PQH982580 PGL982580 OWP982580 OMT982580 OCX982580 NTB982580 NJF982580 MZJ982580 MPN982580 MFR982580 LVV982580 LLZ982580 LCD982580 KSH982580 KIL982580 JYP982580 JOT982580 JEX982580 IVB982580 ILF982580 IBJ982580 HRN982580 HHR982580 GXV982580 GNZ982580 GED982580 FUH982580 FKL982580 FAP982580 EQT982580 EGX982580 DXB982580 DNF982580 DDJ982580 CTN982580 CJR982580 BZV982580 BPZ982580 BGD982580 AWH982580 AML982580 ACP982580 ST982580 IX982580 C982580 WVJ917044 WLN917044 WBR917044 VRV917044 VHZ917044 UYD917044 UOH917044 UEL917044 TUP917044 TKT917044 TAX917044 SRB917044 SHF917044 RXJ917044 RNN917044 RDR917044 QTV917044 QJZ917044 QAD917044 PQH917044 PGL917044 OWP917044 OMT917044 OCX917044 NTB917044 NJF917044 MZJ917044 MPN917044 MFR917044 LVV917044 LLZ917044 LCD917044 KSH917044 KIL917044 JYP917044 JOT917044 JEX917044 IVB917044 ILF917044 IBJ917044 HRN917044 HHR917044 GXV917044 GNZ917044 GED917044 FUH917044 FKL917044 FAP917044 EQT917044 EGX917044 DXB917044 DNF917044 DDJ917044 CTN917044 CJR917044 BZV917044 BPZ917044 BGD917044 AWH917044 AML917044 ACP917044 ST917044 IX917044 C917044 WVJ851508 WLN851508 WBR851508 VRV851508 VHZ851508 UYD851508 UOH851508 UEL851508 TUP851508 TKT851508 TAX851508 SRB851508 SHF851508 RXJ851508 RNN851508 RDR851508 QTV851508 QJZ851508 QAD851508 PQH851508 PGL851508 OWP851508 OMT851508 OCX851508 NTB851508 NJF851508 MZJ851508 MPN851508 MFR851508 LVV851508 LLZ851508 LCD851508 KSH851508 KIL851508 JYP851508 JOT851508 JEX851508 IVB851508 ILF851508 IBJ851508 HRN851508 HHR851508 GXV851508 GNZ851508 GED851508 FUH851508 FKL851508 FAP851508 EQT851508 EGX851508 DXB851508 DNF851508 DDJ851508 CTN851508 CJR851508 BZV851508 BPZ851508 BGD851508 AWH851508 AML851508 ACP851508 ST851508 IX851508 C851508 WVJ785972 WLN785972 WBR785972 VRV785972 VHZ785972 UYD785972 UOH785972 UEL785972 TUP785972 TKT785972 TAX785972 SRB785972 SHF785972 RXJ785972 RNN785972 RDR785972 QTV785972 QJZ785972 QAD785972 PQH785972 PGL785972 OWP785972 OMT785972 OCX785972 NTB785972 NJF785972 MZJ785972 MPN785972 MFR785972 LVV785972 LLZ785972 LCD785972 KSH785972 KIL785972 JYP785972 JOT785972 JEX785972 IVB785972 ILF785972 IBJ785972 HRN785972 HHR785972 GXV785972 GNZ785972 GED785972 FUH785972 FKL785972 FAP785972 EQT785972 EGX785972 DXB785972 DNF785972 DDJ785972 CTN785972 CJR785972 BZV785972 BPZ785972 BGD785972 AWH785972 AML785972 ACP785972 ST785972 IX785972 C785972 WVJ720436 WLN720436 WBR720436 VRV720436 VHZ720436 UYD720436 UOH720436 UEL720436 TUP720436 TKT720436 TAX720436 SRB720436 SHF720436 RXJ720436 RNN720436 RDR720436 QTV720436 QJZ720436 QAD720436 PQH720436 PGL720436 OWP720436 OMT720436 OCX720436 NTB720436 NJF720436 MZJ720436 MPN720436 MFR720436 LVV720436 LLZ720436 LCD720436 KSH720436 KIL720436 JYP720436 JOT720436 JEX720436 IVB720436 ILF720436 IBJ720436 HRN720436 HHR720436 GXV720436 GNZ720436 GED720436 FUH720436 FKL720436 FAP720436 EQT720436 EGX720436 DXB720436 DNF720436 DDJ720436 CTN720436 CJR720436 BZV720436 BPZ720436 BGD720436 AWH720436 AML720436 ACP720436 ST720436 IX720436 C720436 WVJ654900 WLN654900 WBR654900 VRV654900 VHZ654900 UYD654900 UOH654900 UEL654900 TUP654900 TKT654900 TAX654900 SRB654900 SHF654900 RXJ654900 RNN654900 RDR654900 QTV654900 QJZ654900 QAD654900 PQH654900 PGL654900 OWP654900 OMT654900 OCX654900 NTB654900 NJF654900 MZJ654900 MPN654900 MFR654900 LVV654900 LLZ654900 LCD654900 KSH654900 KIL654900 JYP654900 JOT654900 JEX654900 IVB654900 ILF654900 IBJ654900 HRN654900 HHR654900 GXV654900 GNZ654900 GED654900 FUH654900 FKL654900 FAP654900 EQT654900 EGX654900 DXB654900 DNF654900 DDJ654900 CTN654900 CJR654900 BZV654900 BPZ654900 BGD654900 AWH654900 AML654900 ACP654900 ST654900 IX654900 C654900 WVJ589364 WLN589364 WBR589364 VRV589364 VHZ589364 UYD589364 UOH589364 UEL589364 TUP589364 TKT589364 TAX589364 SRB589364 SHF589364 RXJ589364 RNN589364 RDR589364 QTV589364 QJZ589364 QAD589364 PQH589364 PGL589364 OWP589364 OMT589364 OCX589364 NTB589364 NJF589364 MZJ589364 MPN589364 MFR589364 LVV589364 LLZ589364 LCD589364 KSH589364 KIL589364 JYP589364 JOT589364 JEX589364 IVB589364 ILF589364 IBJ589364 HRN589364 HHR589364 GXV589364 GNZ589364 GED589364 FUH589364 FKL589364 FAP589364 EQT589364 EGX589364 DXB589364 DNF589364 DDJ589364 CTN589364 CJR589364 BZV589364 BPZ589364 BGD589364 AWH589364 AML589364 ACP589364 ST589364 IX589364 C589364 WVJ523828 WLN523828 WBR523828 VRV523828 VHZ523828 UYD523828 UOH523828 UEL523828 TUP523828 TKT523828 TAX523828 SRB523828 SHF523828 RXJ523828 RNN523828 RDR523828 QTV523828 QJZ523828 QAD523828 PQH523828 PGL523828 OWP523828 OMT523828 OCX523828 NTB523828 NJF523828 MZJ523828 MPN523828 MFR523828 LVV523828 LLZ523828 LCD523828 KSH523828 KIL523828 JYP523828 JOT523828 JEX523828 IVB523828 ILF523828 IBJ523828 HRN523828 HHR523828 GXV523828 GNZ523828 GED523828 FUH523828 FKL523828 FAP523828 EQT523828 EGX523828 DXB523828 DNF523828 DDJ523828 CTN523828 CJR523828 BZV523828 BPZ523828 BGD523828 AWH523828 AML523828 ACP523828 ST523828 IX523828 C523828 WVJ458292 WLN458292 WBR458292 VRV458292 VHZ458292 UYD458292 UOH458292 UEL458292 TUP458292 TKT458292 TAX458292 SRB458292 SHF458292 RXJ458292 RNN458292 RDR458292 QTV458292 QJZ458292 QAD458292 PQH458292 PGL458292 OWP458292 OMT458292 OCX458292 NTB458292 NJF458292 MZJ458292 MPN458292 MFR458292 LVV458292 LLZ458292 LCD458292 KSH458292 KIL458292 JYP458292 JOT458292 JEX458292 IVB458292 ILF458292 IBJ458292 HRN458292 HHR458292 GXV458292 GNZ458292 GED458292 FUH458292 FKL458292 FAP458292 EQT458292 EGX458292 DXB458292 DNF458292 DDJ458292 CTN458292 CJR458292 BZV458292 BPZ458292 BGD458292 AWH458292 AML458292 ACP458292 ST458292 IX458292 C458292 WVJ392756 WLN392756 WBR392756 VRV392756 VHZ392756 UYD392756 UOH392756 UEL392756 TUP392756 TKT392756 TAX392756 SRB392756 SHF392756 RXJ392756 RNN392756 RDR392756 QTV392756 QJZ392756 QAD392756 PQH392756 PGL392756 OWP392756 OMT392756 OCX392756 NTB392756 NJF392756 MZJ392756 MPN392756 MFR392756 LVV392756 LLZ392756 LCD392756 KSH392756 KIL392756 JYP392756 JOT392756 JEX392756 IVB392756 ILF392756 IBJ392756 HRN392756 HHR392756 GXV392756 GNZ392756 GED392756 FUH392756 FKL392756 FAP392756 EQT392756 EGX392756 DXB392756 DNF392756 DDJ392756 CTN392756 CJR392756 BZV392756 BPZ392756 BGD392756 AWH392756 AML392756 ACP392756 ST392756 IX392756 C392756 WVJ327220 WLN327220 WBR327220 VRV327220 VHZ327220 UYD327220 UOH327220 UEL327220 TUP327220 TKT327220 TAX327220 SRB327220 SHF327220 RXJ327220 RNN327220 RDR327220 QTV327220 QJZ327220 QAD327220 PQH327220 PGL327220 OWP327220 OMT327220 OCX327220 NTB327220 NJF327220 MZJ327220 MPN327220 MFR327220 LVV327220 LLZ327220 LCD327220 KSH327220 KIL327220 JYP327220 JOT327220 JEX327220 IVB327220 ILF327220 IBJ327220 HRN327220 HHR327220 GXV327220 GNZ327220 GED327220 FUH327220 FKL327220 FAP327220 EQT327220 EGX327220 DXB327220 DNF327220 DDJ327220 CTN327220 CJR327220 BZV327220 BPZ327220 BGD327220 AWH327220 AML327220 ACP327220 ST327220 IX327220 C327220 WVJ261684 WLN261684 WBR261684 VRV261684 VHZ261684 UYD261684 UOH261684 UEL261684 TUP261684 TKT261684 TAX261684 SRB261684 SHF261684 RXJ261684 RNN261684 RDR261684 QTV261684 QJZ261684 QAD261684 PQH261684 PGL261684 OWP261684 OMT261684 OCX261684 NTB261684 NJF261684 MZJ261684 MPN261684 MFR261684 LVV261684 LLZ261684 LCD261684 KSH261684 KIL261684 JYP261684 JOT261684 JEX261684 IVB261684 ILF261684 IBJ261684 HRN261684 HHR261684 GXV261684 GNZ261684 GED261684 FUH261684 FKL261684 FAP261684 EQT261684 EGX261684 DXB261684 DNF261684 DDJ261684 CTN261684 CJR261684 BZV261684 BPZ261684 BGD261684 AWH261684 AML261684 ACP261684 ST261684 IX261684 C261684 WVJ196148 WLN196148 WBR196148 VRV196148 VHZ196148 UYD196148 UOH196148 UEL196148 TUP196148 TKT196148 TAX196148 SRB196148 SHF196148 RXJ196148 RNN196148 RDR196148 QTV196148 QJZ196148 QAD196148 PQH196148 PGL196148 OWP196148 OMT196148 OCX196148 NTB196148 NJF196148 MZJ196148 MPN196148 MFR196148 LVV196148 LLZ196148 LCD196148 KSH196148 KIL196148 JYP196148 JOT196148 JEX196148 IVB196148 ILF196148 IBJ196148 HRN196148 HHR196148 GXV196148 GNZ196148 GED196148 FUH196148 FKL196148 FAP196148 EQT196148 EGX196148 DXB196148 DNF196148 DDJ196148 CTN196148 CJR196148 BZV196148 BPZ196148 BGD196148 AWH196148 AML196148 ACP196148 ST196148 IX196148 C196148 WVJ130612 WLN130612 WBR130612 VRV130612 VHZ130612 UYD130612 UOH130612 UEL130612 TUP130612 TKT130612 TAX130612 SRB130612 SHF130612 RXJ130612 RNN130612 RDR130612 QTV130612 QJZ130612 QAD130612 PQH130612 PGL130612 OWP130612 OMT130612 OCX130612 NTB130612 NJF130612 MZJ130612 MPN130612 MFR130612 LVV130612 LLZ130612 LCD130612 KSH130612 KIL130612 JYP130612 JOT130612 JEX130612 IVB130612 ILF130612 IBJ130612 HRN130612 HHR130612 GXV130612 GNZ130612 GED130612 FUH130612 FKL130612 FAP130612 EQT130612 EGX130612 DXB130612 DNF130612 DDJ130612 CTN130612 CJR130612 BZV130612 BPZ130612 BGD130612 AWH130612 AML130612 ACP130612 ST130612 IX130612 C130612 WVJ65076 WLN65076 WBR65076 VRV65076 VHZ65076 UYD65076 UOH65076 UEL65076 TUP65076 TKT65076 TAX65076 SRB65076 SHF65076 RXJ65076 RNN65076 RDR65076 QTV65076 QJZ65076 QAD65076 PQH65076 PGL65076 OWP65076 OMT65076 OCX65076 NTB65076 NJF65076 MZJ65076 MPN65076 MFR65076 LVV65076 LLZ65076 LCD65076 KSH65076 KIL65076 JYP65076 JOT65076 JEX65076 IVB65076 ILF65076 IBJ65076 HRN65076 HHR65076 GXV65076 GNZ65076 GED65076 FUH65076 FKL65076 FAP65076 EQT65076 EGX65076 DXB65076 DNF65076 DDJ65076 CTN65076 CJR65076 BZV65076 BPZ65076 BGD65076 AWH65076 AML65076 ACP65076 ST65076 IX65076">
      <formula1>$J$2:$J$9</formula1>
    </dataValidation>
  </dataValidations>
  <pageMargins left="0.7" right="0.7" top="0.75" bottom="0.75" header="0.3" footer="0.3"/>
  <pageSetup paperSize="9"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1"/>
  <sheetViews>
    <sheetView workbookViewId="0">
      <selection activeCell="D54" sqref="D54"/>
    </sheetView>
  </sheetViews>
  <sheetFormatPr defaultRowHeight="12.75"/>
  <cols>
    <col min="1" max="1" width="8.85546875" style="432" customWidth="1"/>
    <col min="2" max="2" width="49.42578125" style="436" customWidth="1"/>
    <col min="3" max="3" width="11" style="436" customWidth="1"/>
    <col min="4" max="4" width="74.140625" style="438" customWidth="1"/>
    <col min="5" max="9" width="9.140625" style="436"/>
    <col min="10" max="10" width="9.140625" style="436" hidden="1" customWidth="1"/>
    <col min="11" max="255" width="9.140625" style="436"/>
    <col min="256" max="256" width="9.140625" style="436" customWidth="1"/>
    <col min="257" max="257" width="32.85546875" style="436" customWidth="1"/>
    <col min="258" max="258" width="20.140625" style="436" customWidth="1"/>
    <col min="259" max="259" width="52.85546875" style="436" customWidth="1"/>
    <col min="260" max="265" width="9.140625" style="436"/>
    <col min="266" max="266" width="0" style="436" hidden="1" customWidth="1"/>
    <col min="267" max="511" width="9.140625" style="436"/>
    <col min="512" max="512" width="9.140625" style="436" customWidth="1"/>
    <col min="513" max="513" width="32.85546875" style="436" customWidth="1"/>
    <col min="514" max="514" width="20.140625" style="436" customWidth="1"/>
    <col min="515" max="515" width="52.85546875" style="436" customWidth="1"/>
    <col min="516" max="521" width="9.140625" style="436"/>
    <col min="522" max="522" width="0" style="436" hidden="1" customWidth="1"/>
    <col min="523" max="767" width="9.140625" style="436"/>
    <col min="768" max="768" width="9.140625" style="436" customWidth="1"/>
    <col min="769" max="769" width="32.85546875" style="436" customWidth="1"/>
    <col min="770" max="770" width="20.140625" style="436" customWidth="1"/>
    <col min="771" max="771" width="52.85546875" style="436" customWidth="1"/>
    <col min="772" max="777" width="9.140625" style="436"/>
    <col min="778" max="778" width="0" style="436" hidden="1" customWidth="1"/>
    <col min="779" max="1023" width="9.140625" style="436"/>
    <col min="1024" max="1024" width="9.140625" style="436" customWidth="1"/>
    <col min="1025" max="1025" width="32.85546875" style="436" customWidth="1"/>
    <col min="1026" max="1026" width="20.140625" style="436" customWidth="1"/>
    <col min="1027" max="1027" width="52.85546875" style="436" customWidth="1"/>
    <col min="1028" max="1033" width="9.140625" style="436"/>
    <col min="1034" max="1034" width="0" style="436" hidden="1" customWidth="1"/>
    <col min="1035" max="1279" width="9.140625" style="436"/>
    <col min="1280" max="1280" width="9.140625" style="436" customWidth="1"/>
    <col min="1281" max="1281" width="32.85546875" style="436" customWidth="1"/>
    <col min="1282" max="1282" width="20.140625" style="436" customWidth="1"/>
    <col min="1283" max="1283" width="52.85546875" style="436" customWidth="1"/>
    <col min="1284" max="1289" width="9.140625" style="436"/>
    <col min="1290" max="1290" width="0" style="436" hidden="1" customWidth="1"/>
    <col min="1291" max="1535" width="9.140625" style="436"/>
    <col min="1536" max="1536" width="9.140625" style="436" customWidth="1"/>
    <col min="1537" max="1537" width="32.85546875" style="436" customWidth="1"/>
    <col min="1538" max="1538" width="20.140625" style="436" customWidth="1"/>
    <col min="1539" max="1539" width="52.85546875" style="436" customWidth="1"/>
    <col min="1540" max="1545" width="9.140625" style="436"/>
    <col min="1546" max="1546" width="0" style="436" hidden="1" customWidth="1"/>
    <col min="1547" max="1791" width="9.140625" style="436"/>
    <col min="1792" max="1792" width="9.140625" style="436" customWidth="1"/>
    <col min="1793" max="1793" width="32.85546875" style="436" customWidth="1"/>
    <col min="1794" max="1794" width="20.140625" style="436" customWidth="1"/>
    <col min="1795" max="1795" width="52.85546875" style="436" customWidth="1"/>
    <col min="1796" max="1801" width="9.140625" style="436"/>
    <col min="1802" max="1802" width="0" style="436" hidden="1" customWidth="1"/>
    <col min="1803" max="2047" width="9.140625" style="436"/>
    <col min="2048" max="2048" width="9.140625" style="436" customWidth="1"/>
    <col min="2049" max="2049" width="32.85546875" style="436" customWidth="1"/>
    <col min="2050" max="2050" width="20.140625" style="436" customWidth="1"/>
    <col min="2051" max="2051" width="52.85546875" style="436" customWidth="1"/>
    <col min="2052" max="2057" width="9.140625" style="436"/>
    <col min="2058" max="2058" width="0" style="436" hidden="1" customWidth="1"/>
    <col min="2059" max="2303" width="9.140625" style="436"/>
    <col min="2304" max="2304" width="9.140625" style="436" customWidth="1"/>
    <col min="2305" max="2305" width="32.85546875" style="436" customWidth="1"/>
    <col min="2306" max="2306" width="20.140625" style="436" customWidth="1"/>
    <col min="2307" max="2307" width="52.85546875" style="436" customWidth="1"/>
    <col min="2308" max="2313" width="9.140625" style="436"/>
    <col min="2314" max="2314" width="0" style="436" hidden="1" customWidth="1"/>
    <col min="2315" max="2559" width="9.140625" style="436"/>
    <col min="2560" max="2560" width="9.140625" style="436" customWidth="1"/>
    <col min="2561" max="2561" width="32.85546875" style="436" customWidth="1"/>
    <col min="2562" max="2562" width="20.140625" style="436" customWidth="1"/>
    <col min="2563" max="2563" width="52.85546875" style="436" customWidth="1"/>
    <col min="2564" max="2569" width="9.140625" style="436"/>
    <col min="2570" max="2570" width="0" style="436" hidden="1" customWidth="1"/>
    <col min="2571" max="2815" width="9.140625" style="436"/>
    <col min="2816" max="2816" width="9.140625" style="436" customWidth="1"/>
    <col min="2817" max="2817" width="32.85546875" style="436" customWidth="1"/>
    <col min="2818" max="2818" width="20.140625" style="436" customWidth="1"/>
    <col min="2819" max="2819" width="52.85546875" style="436" customWidth="1"/>
    <col min="2820" max="2825" width="9.140625" style="436"/>
    <col min="2826" max="2826" width="0" style="436" hidden="1" customWidth="1"/>
    <col min="2827" max="3071" width="9.140625" style="436"/>
    <col min="3072" max="3072" width="9.140625" style="436" customWidth="1"/>
    <col min="3073" max="3073" width="32.85546875" style="436" customWidth="1"/>
    <col min="3074" max="3074" width="20.140625" style="436" customWidth="1"/>
    <col min="3075" max="3075" width="52.85546875" style="436" customWidth="1"/>
    <col min="3076" max="3081" width="9.140625" style="436"/>
    <col min="3082" max="3082" width="0" style="436" hidden="1" customWidth="1"/>
    <col min="3083" max="3327" width="9.140625" style="436"/>
    <col min="3328" max="3328" width="9.140625" style="436" customWidth="1"/>
    <col min="3329" max="3329" width="32.85546875" style="436" customWidth="1"/>
    <col min="3330" max="3330" width="20.140625" style="436" customWidth="1"/>
    <col min="3331" max="3331" width="52.85546875" style="436" customWidth="1"/>
    <col min="3332" max="3337" width="9.140625" style="436"/>
    <col min="3338" max="3338" width="0" style="436" hidden="1" customWidth="1"/>
    <col min="3339" max="3583" width="9.140625" style="436"/>
    <col min="3584" max="3584" width="9.140625" style="436" customWidth="1"/>
    <col min="3585" max="3585" width="32.85546875" style="436" customWidth="1"/>
    <col min="3586" max="3586" width="20.140625" style="436" customWidth="1"/>
    <col min="3587" max="3587" width="52.85546875" style="436" customWidth="1"/>
    <col min="3588" max="3593" width="9.140625" style="436"/>
    <col min="3594" max="3594" width="0" style="436" hidden="1" customWidth="1"/>
    <col min="3595" max="3839" width="9.140625" style="436"/>
    <col min="3840" max="3840" width="9.140625" style="436" customWidth="1"/>
    <col min="3841" max="3841" width="32.85546875" style="436" customWidth="1"/>
    <col min="3842" max="3842" width="20.140625" style="436" customWidth="1"/>
    <col min="3843" max="3843" width="52.85546875" style="436" customWidth="1"/>
    <col min="3844" max="3849" width="9.140625" style="436"/>
    <col min="3850" max="3850" width="0" style="436" hidden="1" customWidth="1"/>
    <col min="3851" max="4095" width="9.140625" style="436"/>
    <col min="4096" max="4096" width="9.140625" style="436" customWidth="1"/>
    <col min="4097" max="4097" width="32.85546875" style="436" customWidth="1"/>
    <col min="4098" max="4098" width="20.140625" style="436" customWidth="1"/>
    <col min="4099" max="4099" width="52.85546875" style="436" customWidth="1"/>
    <col min="4100" max="4105" width="9.140625" style="436"/>
    <col min="4106" max="4106" width="0" style="436" hidden="1" customWidth="1"/>
    <col min="4107" max="4351" width="9.140625" style="436"/>
    <col min="4352" max="4352" width="9.140625" style="436" customWidth="1"/>
    <col min="4353" max="4353" width="32.85546875" style="436" customWidth="1"/>
    <col min="4354" max="4354" width="20.140625" style="436" customWidth="1"/>
    <col min="4355" max="4355" width="52.85546875" style="436" customWidth="1"/>
    <col min="4356" max="4361" width="9.140625" style="436"/>
    <col min="4362" max="4362" width="0" style="436" hidden="1" customWidth="1"/>
    <col min="4363" max="4607" width="9.140625" style="436"/>
    <col min="4608" max="4608" width="9.140625" style="436" customWidth="1"/>
    <col min="4609" max="4609" width="32.85546875" style="436" customWidth="1"/>
    <col min="4610" max="4610" width="20.140625" style="436" customWidth="1"/>
    <col min="4611" max="4611" width="52.85546875" style="436" customWidth="1"/>
    <col min="4612" max="4617" width="9.140625" style="436"/>
    <col min="4618" max="4618" width="0" style="436" hidden="1" customWidth="1"/>
    <col min="4619" max="4863" width="9.140625" style="436"/>
    <col min="4864" max="4864" width="9.140625" style="436" customWidth="1"/>
    <col min="4865" max="4865" width="32.85546875" style="436" customWidth="1"/>
    <col min="4866" max="4866" width="20.140625" style="436" customWidth="1"/>
    <col min="4867" max="4867" width="52.85546875" style="436" customWidth="1"/>
    <col min="4868" max="4873" width="9.140625" style="436"/>
    <col min="4874" max="4874" width="0" style="436" hidden="1" customWidth="1"/>
    <col min="4875" max="5119" width="9.140625" style="436"/>
    <col min="5120" max="5120" width="9.140625" style="436" customWidth="1"/>
    <col min="5121" max="5121" width="32.85546875" style="436" customWidth="1"/>
    <col min="5122" max="5122" width="20.140625" style="436" customWidth="1"/>
    <col min="5123" max="5123" width="52.85546875" style="436" customWidth="1"/>
    <col min="5124" max="5129" width="9.140625" style="436"/>
    <col min="5130" max="5130" width="0" style="436" hidden="1" customWidth="1"/>
    <col min="5131" max="5375" width="9.140625" style="436"/>
    <col min="5376" max="5376" width="9.140625" style="436" customWidth="1"/>
    <col min="5377" max="5377" width="32.85546875" style="436" customWidth="1"/>
    <col min="5378" max="5378" width="20.140625" style="436" customWidth="1"/>
    <col min="5379" max="5379" width="52.85546875" style="436" customWidth="1"/>
    <col min="5380" max="5385" width="9.140625" style="436"/>
    <col min="5386" max="5386" width="0" style="436" hidden="1" customWidth="1"/>
    <col min="5387" max="5631" width="9.140625" style="436"/>
    <col min="5632" max="5632" width="9.140625" style="436" customWidth="1"/>
    <col min="5633" max="5633" width="32.85546875" style="436" customWidth="1"/>
    <col min="5634" max="5634" width="20.140625" style="436" customWidth="1"/>
    <col min="5635" max="5635" width="52.85546875" style="436" customWidth="1"/>
    <col min="5636" max="5641" width="9.140625" style="436"/>
    <col min="5642" max="5642" width="0" style="436" hidden="1" customWidth="1"/>
    <col min="5643" max="5887" width="9.140625" style="436"/>
    <col min="5888" max="5888" width="9.140625" style="436" customWidth="1"/>
    <col min="5889" max="5889" width="32.85546875" style="436" customWidth="1"/>
    <col min="5890" max="5890" width="20.140625" style="436" customWidth="1"/>
    <col min="5891" max="5891" width="52.85546875" style="436" customWidth="1"/>
    <col min="5892" max="5897" width="9.140625" style="436"/>
    <col min="5898" max="5898" width="0" style="436" hidden="1" customWidth="1"/>
    <col min="5899" max="6143" width="9.140625" style="436"/>
    <col min="6144" max="6144" width="9.140625" style="436" customWidth="1"/>
    <col min="6145" max="6145" width="32.85546875" style="436" customWidth="1"/>
    <col min="6146" max="6146" width="20.140625" style="436" customWidth="1"/>
    <col min="6147" max="6147" width="52.85546875" style="436" customWidth="1"/>
    <col min="6148" max="6153" width="9.140625" style="436"/>
    <col min="6154" max="6154" width="0" style="436" hidden="1" customWidth="1"/>
    <col min="6155" max="6399" width="9.140625" style="436"/>
    <col min="6400" max="6400" width="9.140625" style="436" customWidth="1"/>
    <col min="6401" max="6401" width="32.85546875" style="436" customWidth="1"/>
    <col min="6402" max="6402" width="20.140625" style="436" customWidth="1"/>
    <col min="6403" max="6403" width="52.85546875" style="436" customWidth="1"/>
    <col min="6404" max="6409" width="9.140625" style="436"/>
    <col min="6410" max="6410" width="0" style="436" hidden="1" customWidth="1"/>
    <col min="6411" max="6655" width="9.140625" style="436"/>
    <col min="6656" max="6656" width="9.140625" style="436" customWidth="1"/>
    <col min="6657" max="6657" width="32.85546875" style="436" customWidth="1"/>
    <col min="6658" max="6658" width="20.140625" style="436" customWidth="1"/>
    <col min="6659" max="6659" width="52.85546875" style="436" customWidth="1"/>
    <col min="6660" max="6665" width="9.140625" style="436"/>
    <col min="6666" max="6666" width="0" style="436" hidden="1" customWidth="1"/>
    <col min="6667" max="6911" width="9.140625" style="436"/>
    <col min="6912" max="6912" width="9.140625" style="436" customWidth="1"/>
    <col min="6913" max="6913" width="32.85546875" style="436" customWidth="1"/>
    <col min="6914" max="6914" width="20.140625" style="436" customWidth="1"/>
    <col min="6915" max="6915" width="52.85546875" style="436" customWidth="1"/>
    <col min="6916" max="6921" width="9.140625" style="436"/>
    <col min="6922" max="6922" width="0" style="436" hidden="1" customWidth="1"/>
    <col min="6923" max="7167" width="9.140625" style="436"/>
    <col min="7168" max="7168" width="9.140625" style="436" customWidth="1"/>
    <col min="7169" max="7169" width="32.85546875" style="436" customWidth="1"/>
    <col min="7170" max="7170" width="20.140625" style="436" customWidth="1"/>
    <col min="7171" max="7171" width="52.85546875" style="436" customWidth="1"/>
    <col min="7172" max="7177" width="9.140625" style="436"/>
    <col min="7178" max="7178" width="0" style="436" hidden="1" customWidth="1"/>
    <col min="7179" max="7423" width="9.140625" style="436"/>
    <col min="7424" max="7424" width="9.140625" style="436" customWidth="1"/>
    <col min="7425" max="7425" width="32.85546875" style="436" customWidth="1"/>
    <col min="7426" max="7426" width="20.140625" style="436" customWidth="1"/>
    <col min="7427" max="7427" width="52.85546875" style="436" customWidth="1"/>
    <col min="7428" max="7433" width="9.140625" style="436"/>
    <col min="7434" max="7434" width="0" style="436" hidden="1" customWidth="1"/>
    <col min="7435" max="7679" width="9.140625" style="436"/>
    <col min="7680" max="7680" width="9.140625" style="436" customWidth="1"/>
    <col min="7681" max="7681" width="32.85546875" style="436" customWidth="1"/>
    <col min="7682" max="7682" width="20.140625" style="436" customWidth="1"/>
    <col min="7683" max="7683" width="52.85546875" style="436" customWidth="1"/>
    <col min="7684" max="7689" width="9.140625" style="436"/>
    <col min="7690" max="7690" width="0" style="436" hidden="1" customWidth="1"/>
    <col min="7691" max="7935" width="9.140625" style="436"/>
    <col min="7936" max="7936" width="9.140625" style="436" customWidth="1"/>
    <col min="7937" max="7937" width="32.85546875" style="436" customWidth="1"/>
    <col min="7938" max="7938" width="20.140625" style="436" customWidth="1"/>
    <col min="7939" max="7939" width="52.85546875" style="436" customWidth="1"/>
    <col min="7940" max="7945" width="9.140625" style="436"/>
    <col min="7946" max="7946" width="0" style="436" hidden="1" customWidth="1"/>
    <col min="7947" max="8191" width="9.140625" style="436"/>
    <col min="8192" max="8192" width="9.140625" style="436" customWidth="1"/>
    <col min="8193" max="8193" width="32.85546875" style="436" customWidth="1"/>
    <col min="8194" max="8194" width="20.140625" style="436" customWidth="1"/>
    <col min="8195" max="8195" width="52.85546875" style="436" customWidth="1"/>
    <col min="8196" max="8201" width="9.140625" style="436"/>
    <col min="8202" max="8202" width="0" style="436" hidden="1" customWidth="1"/>
    <col min="8203" max="8447" width="9.140625" style="436"/>
    <col min="8448" max="8448" width="9.140625" style="436" customWidth="1"/>
    <col min="8449" max="8449" width="32.85546875" style="436" customWidth="1"/>
    <col min="8450" max="8450" width="20.140625" style="436" customWidth="1"/>
    <col min="8451" max="8451" width="52.85546875" style="436" customWidth="1"/>
    <col min="8452" max="8457" width="9.140625" style="436"/>
    <col min="8458" max="8458" width="0" style="436" hidden="1" customWidth="1"/>
    <col min="8459" max="8703" width="9.140625" style="436"/>
    <col min="8704" max="8704" width="9.140625" style="436" customWidth="1"/>
    <col min="8705" max="8705" width="32.85546875" style="436" customWidth="1"/>
    <col min="8706" max="8706" width="20.140625" style="436" customWidth="1"/>
    <col min="8707" max="8707" width="52.85546875" style="436" customWidth="1"/>
    <col min="8708" max="8713" width="9.140625" style="436"/>
    <col min="8714" max="8714" width="0" style="436" hidden="1" customWidth="1"/>
    <col min="8715" max="8959" width="9.140625" style="436"/>
    <col min="8960" max="8960" width="9.140625" style="436" customWidth="1"/>
    <col min="8961" max="8961" width="32.85546875" style="436" customWidth="1"/>
    <col min="8962" max="8962" width="20.140625" style="436" customWidth="1"/>
    <col min="8963" max="8963" width="52.85546875" style="436" customWidth="1"/>
    <col min="8964" max="8969" width="9.140625" style="436"/>
    <col min="8970" max="8970" width="0" style="436" hidden="1" customWidth="1"/>
    <col min="8971" max="9215" width="9.140625" style="436"/>
    <col min="9216" max="9216" width="9.140625" style="436" customWidth="1"/>
    <col min="9217" max="9217" width="32.85546875" style="436" customWidth="1"/>
    <col min="9218" max="9218" width="20.140625" style="436" customWidth="1"/>
    <col min="9219" max="9219" width="52.85546875" style="436" customWidth="1"/>
    <col min="9220" max="9225" width="9.140625" style="436"/>
    <col min="9226" max="9226" width="0" style="436" hidden="1" customWidth="1"/>
    <col min="9227" max="9471" width="9.140625" style="436"/>
    <col min="9472" max="9472" width="9.140625" style="436" customWidth="1"/>
    <col min="9473" max="9473" width="32.85546875" style="436" customWidth="1"/>
    <col min="9474" max="9474" width="20.140625" style="436" customWidth="1"/>
    <col min="9475" max="9475" width="52.85546875" style="436" customWidth="1"/>
    <col min="9476" max="9481" width="9.140625" style="436"/>
    <col min="9482" max="9482" width="0" style="436" hidden="1" customWidth="1"/>
    <col min="9483" max="9727" width="9.140625" style="436"/>
    <col min="9728" max="9728" width="9.140625" style="436" customWidth="1"/>
    <col min="9729" max="9729" width="32.85546875" style="436" customWidth="1"/>
    <col min="9730" max="9730" width="20.140625" style="436" customWidth="1"/>
    <col min="9731" max="9731" width="52.85546875" style="436" customWidth="1"/>
    <col min="9732" max="9737" width="9.140625" style="436"/>
    <col min="9738" max="9738" width="0" style="436" hidden="1" customWidth="1"/>
    <col min="9739" max="9983" width="9.140625" style="436"/>
    <col min="9984" max="9984" width="9.140625" style="436" customWidth="1"/>
    <col min="9985" max="9985" width="32.85546875" style="436" customWidth="1"/>
    <col min="9986" max="9986" width="20.140625" style="436" customWidth="1"/>
    <col min="9987" max="9987" width="52.85546875" style="436" customWidth="1"/>
    <col min="9988" max="9993" width="9.140625" style="436"/>
    <col min="9994" max="9994" width="0" style="436" hidden="1" customWidth="1"/>
    <col min="9995" max="10239" width="9.140625" style="436"/>
    <col min="10240" max="10240" width="9.140625" style="436" customWidth="1"/>
    <col min="10241" max="10241" width="32.85546875" style="436" customWidth="1"/>
    <col min="10242" max="10242" width="20.140625" style="436" customWidth="1"/>
    <col min="10243" max="10243" width="52.85546875" style="436" customWidth="1"/>
    <col min="10244" max="10249" width="9.140625" style="436"/>
    <col min="10250" max="10250" width="0" style="436" hidden="1" customWidth="1"/>
    <col min="10251" max="10495" width="9.140625" style="436"/>
    <col min="10496" max="10496" width="9.140625" style="436" customWidth="1"/>
    <col min="10497" max="10497" width="32.85546875" style="436" customWidth="1"/>
    <col min="10498" max="10498" width="20.140625" style="436" customWidth="1"/>
    <col min="10499" max="10499" width="52.85546875" style="436" customWidth="1"/>
    <col min="10500" max="10505" width="9.140625" style="436"/>
    <col min="10506" max="10506" width="0" style="436" hidden="1" customWidth="1"/>
    <col min="10507" max="10751" width="9.140625" style="436"/>
    <col min="10752" max="10752" width="9.140625" style="436" customWidth="1"/>
    <col min="10753" max="10753" width="32.85546875" style="436" customWidth="1"/>
    <col min="10754" max="10754" width="20.140625" style="436" customWidth="1"/>
    <col min="10755" max="10755" width="52.85546875" style="436" customWidth="1"/>
    <col min="10756" max="10761" width="9.140625" style="436"/>
    <col min="10762" max="10762" width="0" style="436" hidden="1" customWidth="1"/>
    <col min="10763" max="11007" width="9.140625" style="436"/>
    <col min="11008" max="11008" width="9.140625" style="436" customWidth="1"/>
    <col min="11009" max="11009" width="32.85546875" style="436" customWidth="1"/>
    <col min="11010" max="11010" width="20.140625" style="436" customWidth="1"/>
    <col min="11011" max="11011" width="52.85546875" style="436" customWidth="1"/>
    <col min="11012" max="11017" width="9.140625" style="436"/>
    <col min="11018" max="11018" width="0" style="436" hidden="1" customWidth="1"/>
    <col min="11019" max="11263" width="9.140625" style="436"/>
    <col min="11264" max="11264" width="9.140625" style="436" customWidth="1"/>
    <col min="11265" max="11265" width="32.85546875" style="436" customWidth="1"/>
    <col min="11266" max="11266" width="20.140625" style="436" customWidth="1"/>
    <col min="11267" max="11267" width="52.85546875" style="436" customWidth="1"/>
    <col min="11268" max="11273" width="9.140625" style="436"/>
    <col min="11274" max="11274" width="0" style="436" hidden="1" customWidth="1"/>
    <col min="11275" max="11519" width="9.140625" style="436"/>
    <col min="11520" max="11520" width="9.140625" style="436" customWidth="1"/>
    <col min="11521" max="11521" width="32.85546875" style="436" customWidth="1"/>
    <col min="11522" max="11522" width="20.140625" style="436" customWidth="1"/>
    <col min="11523" max="11523" width="52.85546875" style="436" customWidth="1"/>
    <col min="11524" max="11529" width="9.140625" style="436"/>
    <col min="11530" max="11530" width="0" style="436" hidden="1" customWidth="1"/>
    <col min="11531" max="11775" width="9.140625" style="436"/>
    <col min="11776" max="11776" width="9.140625" style="436" customWidth="1"/>
    <col min="11777" max="11777" width="32.85546875" style="436" customWidth="1"/>
    <col min="11778" max="11778" width="20.140625" style="436" customWidth="1"/>
    <col min="11779" max="11779" width="52.85546875" style="436" customWidth="1"/>
    <col min="11780" max="11785" width="9.140625" style="436"/>
    <col min="11786" max="11786" width="0" style="436" hidden="1" customWidth="1"/>
    <col min="11787" max="12031" width="9.140625" style="436"/>
    <col min="12032" max="12032" width="9.140625" style="436" customWidth="1"/>
    <col min="12033" max="12033" width="32.85546875" style="436" customWidth="1"/>
    <col min="12034" max="12034" width="20.140625" style="436" customWidth="1"/>
    <col min="12035" max="12035" width="52.85546875" style="436" customWidth="1"/>
    <col min="12036" max="12041" width="9.140625" style="436"/>
    <col min="12042" max="12042" width="0" style="436" hidden="1" customWidth="1"/>
    <col min="12043" max="12287" width="9.140625" style="436"/>
    <col min="12288" max="12288" width="9.140625" style="436" customWidth="1"/>
    <col min="12289" max="12289" width="32.85546875" style="436" customWidth="1"/>
    <col min="12290" max="12290" width="20.140625" style="436" customWidth="1"/>
    <col min="12291" max="12291" width="52.85546875" style="436" customWidth="1"/>
    <col min="12292" max="12297" width="9.140625" style="436"/>
    <col min="12298" max="12298" width="0" style="436" hidden="1" customWidth="1"/>
    <col min="12299" max="12543" width="9.140625" style="436"/>
    <col min="12544" max="12544" width="9.140625" style="436" customWidth="1"/>
    <col min="12545" max="12545" width="32.85546875" style="436" customWidth="1"/>
    <col min="12546" max="12546" width="20.140625" style="436" customWidth="1"/>
    <col min="12547" max="12547" width="52.85546875" style="436" customWidth="1"/>
    <col min="12548" max="12553" width="9.140625" style="436"/>
    <col min="12554" max="12554" width="0" style="436" hidden="1" customWidth="1"/>
    <col min="12555" max="12799" width="9.140625" style="436"/>
    <col min="12800" max="12800" width="9.140625" style="436" customWidth="1"/>
    <col min="12801" max="12801" width="32.85546875" style="436" customWidth="1"/>
    <col min="12802" max="12802" width="20.140625" style="436" customWidth="1"/>
    <col min="12803" max="12803" width="52.85546875" style="436" customWidth="1"/>
    <col min="12804" max="12809" width="9.140625" style="436"/>
    <col min="12810" max="12810" width="0" style="436" hidden="1" customWidth="1"/>
    <col min="12811" max="13055" width="9.140625" style="436"/>
    <col min="13056" max="13056" width="9.140625" style="436" customWidth="1"/>
    <col min="13057" max="13057" width="32.85546875" style="436" customWidth="1"/>
    <col min="13058" max="13058" width="20.140625" style="436" customWidth="1"/>
    <col min="13059" max="13059" width="52.85546875" style="436" customWidth="1"/>
    <col min="13060" max="13065" width="9.140625" style="436"/>
    <col min="13066" max="13066" width="0" style="436" hidden="1" customWidth="1"/>
    <col min="13067" max="13311" width="9.140625" style="436"/>
    <col min="13312" max="13312" width="9.140625" style="436" customWidth="1"/>
    <col min="13313" max="13313" width="32.85546875" style="436" customWidth="1"/>
    <col min="13314" max="13314" width="20.140625" style="436" customWidth="1"/>
    <col min="13315" max="13315" width="52.85546875" style="436" customWidth="1"/>
    <col min="13316" max="13321" width="9.140625" style="436"/>
    <col min="13322" max="13322" width="0" style="436" hidden="1" customWidth="1"/>
    <col min="13323" max="13567" width="9.140625" style="436"/>
    <col min="13568" max="13568" width="9.140625" style="436" customWidth="1"/>
    <col min="13569" max="13569" width="32.85546875" style="436" customWidth="1"/>
    <col min="13570" max="13570" width="20.140625" style="436" customWidth="1"/>
    <col min="13571" max="13571" width="52.85546875" style="436" customWidth="1"/>
    <col min="13572" max="13577" width="9.140625" style="436"/>
    <col min="13578" max="13578" width="0" style="436" hidden="1" customWidth="1"/>
    <col min="13579" max="13823" width="9.140625" style="436"/>
    <col min="13824" max="13824" width="9.140625" style="436" customWidth="1"/>
    <col min="13825" max="13825" width="32.85546875" style="436" customWidth="1"/>
    <col min="13826" max="13826" width="20.140625" style="436" customWidth="1"/>
    <col min="13827" max="13827" width="52.85546875" style="436" customWidth="1"/>
    <col min="13828" max="13833" width="9.140625" style="436"/>
    <col min="13834" max="13834" width="0" style="436" hidden="1" customWidth="1"/>
    <col min="13835" max="14079" width="9.140625" style="436"/>
    <col min="14080" max="14080" width="9.140625" style="436" customWidth="1"/>
    <col min="14081" max="14081" width="32.85546875" style="436" customWidth="1"/>
    <col min="14082" max="14082" width="20.140625" style="436" customWidth="1"/>
    <col min="14083" max="14083" width="52.85546875" style="436" customWidth="1"/>
    <col min="14084" max="14089" width="9.140625" style="436"/>
    <col min="14090" max="14090" width="0" style="436" hidden="1" customWidth="1"/>
    <col min="14091" max="14335" width="9.140625" style="436"/>
    <col min="14336" max="14336" width="9.140625" style="436" customWidth="1"/>
    <col min="14337" max="14337" width="32.85546875" style="436" customWidth="1"/>
    <col min="14338" max="14338" width="20.140625" style="436" customWidth="1"/>
    <col min="14339" max="14339" width="52.85546875" style="436" customWidth="1"/>
    <col min="14340" max="14345" width="9.140625" style="436"/>
    <col min="14346" max="14346" width="0" style="436" hidden="1" customWidth="1"/>
    <col min="14347" max="14591" width="9.140625" style="436"/>
    <col min="14592" max="14592" width="9.140625" style="436" customWidth="1"/>
    <col min="14593" max="14593" width="32.85546875" style="436" customWidth="1"/>
    <col min="14594" max="14594" width="20.140625" style="436" customWidth="1"/>
    <col min="14595" max="14595" width="52.85546875" style="436" customWidth="1"/>
    <col min="14596" max="14601" width="9.140625" style="436"/>
    <col min="14602" max="14602" width="0" style="436" hidden="1" customWidth="1"/>
    <col min="14603" max="14847" width="9.140625" style="436"/>
    <col min="14848" max="14848" width="9.140625" style="436" customWidth="1"/>
    <col min="14849" max="14849" width="32.85546875" style="436" customWidth="1"/>
    <col min="14850" max="14850" width="20.140625" style="436" customWidth="1"/>
    <col min="14851" max="14851" width="52.85546875" style="436" customWidth="1"/>
    <col min="14852" max="14857" width="9.140625" style="436"/>
    <col min="14858" max="14858" width="0" style="436" hidden="1" customWidth="1"/>
    <col min="14859" max="15103" width="9.140625" style="436"/>
    <col min="15104" max="15104" width="9.140625" style="436" customWidth="1"/>
    <col min="15105" max="15105" width="32.85546875" style="436" customWidth="1"/>
    <col min="15106" max="15106" width="20.140625" style="436" customWidth="1"/>
    <col min="15107" max="15107" width="52.85546875" style="436" customWidth="1"/>
    <col min="15108" max="15113" width="9.140625" style="436"/>
    <col min="15114" max="15114" width="0" style="436" hidden="1" customWidth="1"/>
    <col min="15115" max="15359" width="9.140625" style="436"/>
    <col min="15360" max="15360" width="9.140625" style="436" customWidth="1"/>
    <col min="15361" max="15361" width="32.85546875" style="436" customWidth="1"/>
    <col min="15362" max="15362" width="20.140625" style="436" customWidth="1"/>
    <col min="15363" max="15363" width="52.85546875" style="436" customWidth="1"/>
    <col min="15364" max="15369" width="9.140625" style="436"/>
    <col min="15370" max="15370" width="0" style="436" hidden="1" customWidth="1"/>
    <col min="15371" max="15615" width="9.140625" style="436"/>
    <col min="15616" max="15616" width="9.140625" style="436" customWidth="1"/>
    <col min="15617" max="15617" width="32.85546875" style="436" customWidth="1"/>
    <col min="15618" max="15618" width="20.140625" style="436" customWidth="1"/>
    <col min="15619" max="15619" width="52.85546875" style="436" customWidth="1"/>
    <col min="15620" max="15625" width="9.140625" style="436"/>
    <col min="15626" max="15626" width="0" style="436" hidden="1" customWidth="1"/>
    <col min="15627" max="15871" width="9.140625" style="436"/>
    <col min="15872" max="15872" width="9.140625" style="436" customWidth="1"/>
    <col min="15873" max="15873" width="32.85546875" style="436" customWidth="1"/>
    <col min="15874" max="15874" width="20.140625" style="436" customWidth="1"/>
    <col min="15875" max="15875" width="52.85546875" style="436" customWidth="1"/>
    <col min="15876" max="15881" width="9.140625" style="436"/>
    <col min="15882" max="15882" width="0" style="436" hidden="1" customWidth="1"/>
    <col min="15883" max="16127" width="9.140625" style="436"/>
    <col min="16128" max="16128" width="9.140625" style="436" customWidth="1"/>
    <col min="16129" max="16129" width="32.85546875" style="436" customWidth="1"/>
    <col min="16130" max="16130" width="20.140625" style="436" customWidth="1"/>
    <col min="16131" max="16131" width="52.85546875" style="436" customWidth="1"/>
    <col min="16132" max="16137" width="9.140625" style="436"/>
    <col min="16138" max="16138" width="0" style="436" hidden="1" customWidth="1"/>
    <col min="16139" max="16384" width="9.140625" style="436"/>
  </cols>
  <sheetData>
    <row r="1" spans="1:10" ht="15.75">
      <c r="B1" s="433" t="s">
        <v>64</v>
      </c>
      <c r="C1" s="434"/>
      <c r="D1" s="435"/>
    </row>
    <row r="2" spans="1:10" ht="14.25">
      <c r="B2" s="437" t="s">
        <v>276</v>
      </c>
      <c r="J2" s="436" t="s">
        <v>1</v>
      </c>
    </row>
    <row r="3" spans="1:10" ht="14.25">
      <c r="B3" s="437"/>
    </row>
    <row r="4" spans="1:10" s="443" customFormat="1" ht="19.5" customHeight="1">
      <c r="A4" s="440"/>
      <c r="B4" s="441" t="s">
        <v>2</v>
      </c>
      <c r="C4" s="442" t="s">
        <v>3</v>
      </c>
      <c r="D4" s="442" t="s">
        <v>4</v>
      </c>
      <c r="J4" s="443" t="s">
        <v>5</v>
      </c>
    </row>
    <row r="5" spans="1:10" ht="18.75" customHeight="1">
      <c r="A5" s="444" t="s">
        <v>6</v>
      </c>
      <c r="B5" s="445" t="s">
        <v>7</v>
      </c>
      <c r="C5" s="446">
        <v>1600</v>
      </c>
      <c r="D5" s="513" t="s">
        <v>444</v>
      </c>
    </row>
    <row r="6" spans="1:10" ht="23.25" hidden="1" customHeight="1">
      <c r="A6" s="444" t="s">
        <v>50</v>
      </c>
      <c r="B6" s="445" t="s">
        <v>51</v>
      </c>
      <c r="C6" s="446"/>
      <c r="D6" s="514"/>
    </row>
    <row r="7" spans="1:10" s="438" customFormat="1" ht="25.5" hidden="1" customHeight="1">
      <c r="A7" s="444" t="s">
        <v>8</v>
      </c>
      <c r="B7" s="450" t="s">
        <v>9</v>
      </c>
      <c r="C7" s="447"/>
      <c r="D7" s="514"/>
      <c r="J7" s="438" t="s">
        <v>10</v>
      </c>
    </row>
    <row r="8" spans="1:10" s="438" customFormat="1" ht="38.25" hidden="1" customHeight="1">
      <c r="A8" s="444" t="s">
        <v>11</v>
      </c>
      <c r="B8" s="445" t="s">
        <v>12</v>
      </c>
      <c r="C8" s="447"/>
      <c r="D8" s="514"/>
    </row>
    <row r="9" spans="1:10" ht="21.75" hidden="1" customHeight="1">
      <c r="A9" s="444" t="s">
        <v>13</v>
      </c>
      <c r="B9" s="445" t="s">
        <v>14</v>
      </c>
      <c r="C9" s="447"/>
      <c r="D9" s="515"/>
    </row>
    <row r="10" spans="1:10" ht="18.75" customHeight="1">
      <c r="A10" s="452"/>
      <c r="B10" s="453" t="s">
        <v>15</v>
      </c>
      <c r="C10" s="454">
        <f>SUM(C5:C9)</f>
        <v>1600</v>
      </c>
      <c r="D10" s="455"/>
    </row>
    <row r="11" spans="1:10" ht="24" customHeight="1">
      <c r="A11" s="480"/>
      <c r="B11" s="481" t="s">
        <v>16</v>
      </c>
      <c r="C11" s="482" t="s">
        <v>3</v>
      </c>
      <c r="D11" s="482" t="s">
        <v>4</v>
      </c>
    </row>
    <row r="12" spans="1:10">
      <c r="A12" s="448" t="s">
        <v>42</v>
      </c>
      <c r="B12" s="110" t="s">
        <v>241</v>
      </c>
      <c r="C12" s="197">
        <f>C13+C14+C15+C16+C21+C25+C26+C27+C28+C32+C33+C34</f>
        <v>7800</v>
      </c>
      <c r="D12" s="458"/>
    </row>
    <row r="13" spans="1:10">
      <c r="A13" s="459"/>
      <c r="B13" s="57">
        <v>1100</v>
      </c>
      <c r="C13" s="58">
        <v>-524</v>
      </c>
      <c r="D13" s="516" t="s">
        <v>445</v>
      </c>
    </row>
    <row r="14" spans="1:10">
      <c r="A14" s="459"/>
      <c r="B14" s="57">
        <v>1200</v>
      </c>
      <c r="C14" s="58">
        <v>524</v>
      </c>
      <c r="D14" s="517"/>
    </row>
    <row r="15" spans="1:10" ht="114.75">
      <c r="A15" s="459"/>
      <c r="B15" s="57">
        <v>2100</v>
      </c>
      <c r="C15" s="58">
        <v>4116</v>
      </c>
      <c r="D15" s="394" t="s">
        <v>447</v>
      </c>
    </row>
    <row r="16" spans="1:10" ht="38.25">
      <c r="A16" s="459"/>
      <c r="B16" s="57">
        <v>2200</v>
      </c>
      <c r="C16" s="58">
        <v>1445</v>
      </c>
      <c r="D16" s="460" t="s">
        <v>452</v>
      </c>
    </row>
    <row r="17" spans="1:4" hidden="1">
      <c r="A17" s="198"/>
      <c r="B17" s="60">
        <v>2230</v>
      </c>
      <c r="C17" s="61"/>
      <c r="D17" s="395"/>
    </row>
    <row r="18" spans="1:4" hidden="1">
      <c r="A18" s="198"/>
      <c r="B18" s="60">
        <v>2240</v>
      </c>
      <c r="C18" s="61"/>
      <c r="D18" s="395"/>
    </row>
    <row r="19" spans="1:4" hidden="1">
      <c r="A19" s="198"/>
      <c r="B19" s="60">
        <v>2279</v>
      </c>
      <c r="C19" s="61"/>
      <c r="D19" s="395"/>
    </row>
    <row r="20" spans="1:4" hidden="1">
      <c r="A20" s="198"/>
      <c r="B20" s="60">
        <v>2260</v>
      </c>
      <c r="C20" s="61"/>
      <c r="D20" s="395"/>
    </row>
    <row r="21" spans="1:4" ht="38.25">
      <c r="A21" s="198"/>
      <c r="B21" s="199">
        <v>2300</v>
      </c>
      <c r="C21" s="197">
        <v>-135</v>
      </c>
      <c r="D21" s="396" t="s">
        <v>448</v>
      </c>
    </row>
    <row r="22" spans="1:4" hidden="1">
      <c r="A22" s="198"/>
      <c r="B22" s="60">
        <v>2312</v>
      </c>
      <c r="C22" s="61"/>
      <c r="D22" s="397"/>
    </row>
    <row r="23" spans="1:4" hidden="1">
      <c r="A23" s="198"/>
      <c r="B23" s="60">
        <v>2314</v>
      </c>
      <c r="C23" s="61"/>
      <c r="D23" s="397"/>
    </row>
    <row r="24" spans="1:4" hidden="1">
      <c r="A24" s="198"/>
      <c r="B24" s="60">
        <v>2363</v>
      </c>
      <c r="C24" s="61"/>
      <c r="D24" s="395"/>
    </row>
    <row r="25" spans="1:4" hidden="1">
      <c r="A25" s="198"/>
      <c r="B25" s="199">
        <v>2500</v>
      </c>
      <c r="C25" s="197"/>
      <c r="D25" s="398"/>
    </row>
    <row r="26" spans="1:4" ht="64.5" customHeight="1">
      <c r="A26" s="198"/>
      <c r="B26" s="199">
        <v>3200</v>
      </c>
      <c r="C26" s="197">
        <v>2100</v>
      </c>
      <c r="D26" s="399" t="s">
        <v>450</v>
      </c>
    </row>
    <row r="27" spans="1:4" hidden="1">
      <c r="A27" s="198"/>
      <c r="B27" s="199">
        <v>5100</v>
      </c>
      <c r="C27" s="197"/>
      <c r="D27" s="396"/>
    </row>
    <row r="28" spans="1:4" ht="25.5">
      <c r="A28" s="198"/>
      <c r="B28" s="199">
        <v>5200</v>
      </c>
      <c r="C28" s="197">
        <v>274</v>
      </c>
      <c r="D28" s="396" t="s">
        <v>451</v>
      </c>
    </row>
    <row r="29" spans="1:4" hidden="1">
      <c r="A29" s="198"/>
      <c r="B29" s="60">
        <v>5232</v>
      </c>
      <c r="C29" s="61">
        <v>-2210</v>
      </c>
      <c r="D29" s="397"/>
    </row>
    <row r="30" spans="1:4" hidden="1">
      <c r="A30" s="198"/>
      <c r="B30" s="60">
        <v>5238</v>
      </c>
      <c r="C30" s="61">
        <v>80</v>
      </c>
      <c r="D30" s="400"/>
    </row>
    <row r="31" spans="1:4" hidden="1">
      <c r="A31" s="198"/>
      <c r="B31" s="60">
        <v>5239</v>
      </c>
      <c r="C31" s="61">
        <v>-3500</v>
      </c>
      <c r="D31" s="395"/>
    </row>
    <row r="32" spans="1:4" hidden="1">
      <c r="A32" s="198"/>
      <c r="B32" s="199">
        <v>6400</v>
      </c>
      <c r="C32" s="197"/>
      <c r="D32" s="396"/>
    </row>
    <row r="33" spans="1:4" hidden="1">
      <c r="A33" s="198"/>
      <c r="B33" s="199">
        <v>7200</v>
      </c>
      <c r="C33" s="197"/>
      <c r="D33" s="401"/>
    </row>
    <row r="34" spans="1:4" hidden="1">
      <c r="A34" s="198"/>
      <c r="B34" s="199">
        <v>8100</v>
      </c>
      <c r="C34" s="197"/>
      <c r="D34" s="401"/>
    </row>
    <row r="35" spans="1:4" hidden="1">
      <c r="A35" s="200"/>
      <c r="B35" s="201"/>
      <c r="C35" s="439"/>
      <c r="D35" s="197"/>
    </row>
    <row r="36" spans="1:4">
      <c r="A36" s="202" t="s">
        <v>43</v>
      </c>
      <c r="B36" s="110" t="s">
        <v>23</v>
      </c>
      <c r="C36" s="197">
        <f>C37+C38+C39+C40+C43+C47+C49</f>
        <v>0</v>
      </c>
      <c r="D36" s="203"/>
    </row>
    <row r="37" spans="1:4" ht="17.25" customHeight="1">
      <c r="A37" s="204"/>
      <c r="B37" s="205">
        <v>1100</v>
      </c>
      <c r="C37" s="246">
        <v>148</v>
      </c>
      <c r="D37" s="518" t="s">
        <v>434</v>
      </c>
    </row>
    <row r="38" spans="1:4" ht="24.95" hidden="1" customHeight="1">
      <c r="A38" s="204"/>
      <c r="B38" s="205">
        <v>1200</v>
      </c>
      <c r="C38" s="246"/>
      <c r="D38" s="519"/>
    </row>
    <row r="39" spans="1:4" ht="12.75" hidden="1" customHeight="1">
      <c r="A39" s="204"/>
      <c r="B39" s="206">
        <v>2100</v>
      </c>
      <c r="C39" s="246"/>
      <c r="D39" s="519"/>
    </row>
    <row r="40" spans="1:4" ht="12.75" customHeight="1">
      <c r="A40" s="204"/>
      <c r="B40" s="206">
        <v>2200</v>
      </c>
      <c r="C40" s="246">
        <v>-148</v>
      </c>
      <c r="D40" s="520"/>
    </row>
    <row r="41" spans="1:4" ht="31.5" hidden="1" customHeight="1">
      <c r="A41" s="198"/>
      <c r="B41" s="60">
        <v>2220</v>
      </c>
      <c r="C41" s="61"/>
      <c r="D41" s="402"/>
    </row>
    <row r="42" spans="1:4" ht="54" hidden="1" customHeight="1">
      <c r="A42" s="198"/>
      <c r="B42" s="60">
        <v>2240</v>
      </c>
      <c r="C42" s="61"/>
      <c r="D42" s="402"/>
    </row>
    <row r="43" spans="1:4">
      <c r="A43" s="204"/>
      <c r="B43" s="206">
        <v>2300</v>
      </c>
      <c r="C43" s="246">
        <v>7</v>
      </c>
      <c r="D43" s="518" t="s">
        <v>449</v>
      </c>
    </row>
    <row r="44" spans="1:4" ht="12.75" hidden="1" customHeight="1">
      <c r="A44" s="198"/>
      <c r="B44" s="60">
        <v>2312</v>
      </c>
      <c r="C44" s="61"/>
      <c r="D44" s="519"/>
    </row>
    <row r="45" spans="1:4" ht="12.75" hidden="1" customHeight="1">
      <c r="A45" s="198"/>
      <c r="B45" s="60">
        <v>2321</v>
      </c>
      <c r="C45" s="61"/>
      <c r="D45" s="519"/>
    </row>
    <row r="46" spans="1:4" ht="12.75" hidden="1" customHeight="1">
      <c r="A46" s="198"/>
      <c r="B46" s="60">
        <v>2350</v>
      </c>
      <c r="C46" s="61"/>
      <c r="D46" s="519"/>
    </row>
    <row r="47" spans="1:4" ht="12.75" hidden="1" customHeight="1">
      <c r="A47" s="204"/>
      <c r="B47" s="206">
        <v>2500</v>
      </c>
      <c r="C47" s="247"/>
      <c r="D47" s="519"/>
    </row>
    <row r="48" spans="1:4" ht="12.75" hidden="1" customHeight="1">
      <c r="A48" s="204"/>
      <c r="B48" s="206">
        <v>3200</v>
      </c>
      <c r="C48" s="246"/>
      <c r="D48" s="519"/>
    </row>
    <row r="49" spans="1:4">
      <c r="A49" s="204"/>
      <c r="B49" s="206">
        <v>5200</v>
      </c>
      <c r="C49" s="246">
        <v>-7</v>
      </c>
      <c r="D49" s="520"/>
    </row>
    <row r="50" spans="1:4" ht="24.95" hidden="1" customHeight="1">
      <c r="A50" s="198"/>
      <c r="B50" s="60">
        <v>5232</v>
      </c>
      <c r="C50" s="60"/>
      <c r="D50" s="521"/>
    </row>
    <row r="51" spans="1:4" ht="24.95" hidden="1" customHeight="1">
      <c r="A51" s="198"/>
      <c r="B51" s="60">
        <v>5239</v>
      </c>
      <c r="C51" s="60"/>
      <c r="D51" s="522"/>
    </row>
    <row r="52" spans="1:4" ht="24.95" hidden="1" customHeight="1">
      <c r="A52" s="204"/>
      <c r="B52" s="60">
        <v>5240</v>
      </c>
      <c r="C52" s="286"/>
      <c r="D52" s="523"/>
    </row>
    <row r="53" spans="1:4">
      <c r="A53" s="200"/>
      <c r="B53" s="201"/>
      <c r="C53" s="439"/>
      <c r="D53" s="403"/>
    </row>
    <row r="54" spans="1:4" ht="51">
      <c r="A54" s="467"/>
      <c r="B54" s="468" t="s">
        <v>25</v>
      </c>
      <c r="C54" s="462">
        <f>C12+C36</f>
        <v>7800</v>
      </c>
      <c r="D54" s="500" t="s">
        <v>467</v>
      </c>
    </row>
    <row r="55" spans="1:4">
      <c r="A55" s="469"/>
      <c r="B55" s="470"/>
      <c r="C55" s="461"/>
      <c r="D55" s="439"/>
    </row>
    <row r="56" spans="1:4">
      <c r="A56" s="471"/>
      <c r="B56" s="472"/>
    </row>
    <row r="57" spans="1:4">
      <c r="A57" s="471"/>
      <c r="B57" s="472"/>
    </row>
    <row r="58" spans="1:4">
      <c r="A58" s="471"/>
      <c r="B58" s="472"/>
    </row>
    <row r="59" spans="1:4">
      <c r="A59" s="471"/>
      <c r="B59" s="474"/>
    </row>
    <row r="60" spans="1:4">
      <c r="A60" s="471"/>
      <c r="B60" s="472"/>
    </row>
    <row r="61" spans="1:4">
      <c r="A61" s="471"/>
      <c r="B61" s="472"/>
    </row>
    <row r="62" spans="1:4">
      <c r="A62" s="471"/>
      <c r="B62" s="472"/>
    </row>
    <row r="63" spans="1:4">
      <c r="A63" s="471"/>
      <c r="B63" s="472"/>
    </row>
    <row r="64" spans="1:4">
      <c r="A64" s="471"/>
      <c r="B64" s="474"/>
    </row>
    <row r="65" spans="1:2" s="436" customFormat="1">
      <c r="A65" s="471"/>
      <c r="B65" s="474"/>
    </row>
    <row r="66" spans="1:2" s="436" customFormat="1">
      <c r="A66" s="471"/>
      <c r="B66" s="472"/>
    </row>
    <row r="67" spans="1:2" s="436" customFormat="1">
      <c r="A67" s="471"/>
      <c r="B67" s="472"/>
    </row>
    <row r="68" spans="1:2" s="436" customFormat="1">
      <c r="A68" s="471"/>
      <c r="B68" s="472"/>
    </row>
    <row r="69" spans="1:2" s="436" customFormat="1">
      <c r="A69" s="471"/>
      <c r="B69" s="472"/>
    </row>
    <row r="70" spans="1:2" s="436" customFormat="1">
      <c r="A70" s="471"/>
      <c r="B70" s="474"/>
    </row>
    <row r="71" spans="1:2" s="436" customFormat="1">
      <c r="A71" s="471"/>
      <c r="B71" s="472"/>
    </row>
    <row r="72" spans="1:2" s="436" customFormat="1">
      <c r="A72" s="471"/>
      <c r="B72" s="472"/>
    </row>
    <row r="73" spans="1:2" s="436" customFormat="1">
      <c r="A73" s="471"/>
      <c r="B73" s="472"/>
    </row>
    <row r="74" spans="1:2" s="436" customFormat="1">
      <c r="A74" s="471"/>
      <c r="B74" s="472"/>
    </row>
    <row r="75" spans="1:2" s="436" customFormat="1">
      <c r="A75" s="471"/>
      <c r="B75" s="472"/>
    </row>
    <row r="76" spans="1:2" s="436" customFormat="1">
      <c r="A76" s="471"/>
      <c r="B76" s="472"/>
    </row>
    <row r="77" spans="1:2" s="436" customFormat="1">
      <c r="A77" s="471"/>
      <c r="B77" s="472"/>
    </row>
    <row r="78" spans="1:2" s="436" customFormat="1">
      <c r="A78" s="471"/>
      <c r="B78" s="474"/>
    </row>
    <row r="79" spans="1:2" s="436" customFormat="1">
      <c r="A79" s="471"/>
      <c r="B79" s="472"/>
    </row>
    <row r="80" spans="1:2" s="436" customFormat="1">
      <c r="A80" s="471"/>
      <c r="B80" s="472"/>
    </row>
    <row r="81" spans="1:2" s="436" customFormat="1">
      <c r="A81" s="471"/>
      <c r="B81" s="474"/>
    </row>
    <row r="82" spans="1:2" s="436" customFormat="1">
      <c r="A82" s="471"/>
      <c r="B82" s="472"/>
    </row>
    <row r="83" spans="1:2" s="436" customFormat="1">
      <c r="A83" s="471"/>
      <c r="B83" s="472"/>
    </row>
    <row r="84" spans="1:2" s="436" customFormat="1">
      <c r="A84" s="471"/>
      <c r="B84" s="472"/>
    </row>
    <row r="85" spans="1:2" s="436" customFormat="1">
      <c r="A85" s="471"/>
      <c r="B85" s="475"/>
    </row>
    <row r="86" spans="1:2" s="436" customFormat="1">
      <c r="A86" s="471"/>
      <c r="B86" s="476"/>
    </row>
    <row r="87" spans="1:2" s="436" customFormat="1">
      <c r="A87" s="471"/>
      <c r="B87" s="474"/>
    </row>
    <row r="88" spans="1:2" s="436" customFormat="1">
      <c r="A88" s="471"/>
      <c r="B88" s="472"/>
    </row>
    <row r="89" spans="1:2" s="436" customFormat="1">
      <c r="A89" s="471"/>
      <c r="B89" s="472"/>
    </row>
    <row r="90" spans="1:2" s="436" customFormat="1">
      <c r="A90" s="471"/>
      <c r="B90" s="472"/>
    </row>
    <row r="91" spans="1:2" s="436" customFormat="1">
      <c r="A91" s="471"/>
      <c r="B91" s="472"/>
    </row>
    <row r="92" spans="1:2" s="436" customFormat="1">
      <c r="A92" s="471"/>
      <c r="B92" s="474"/>
    </row>
    <row r="93" spans="1:2" s="436" customFormat="1">
      <c r="A93" s="471"/>
      <c r="B93" s="472"/>
    </row>
    <row r="94" spans="1:2" s="436" customFormat="1">
      <c r="A94" s="471"/>
      <c r="B94" s="472"/>
    </row>
    <row r="95" spans="1:2" s="436" customFormat="1">
      <c r="A95" s="471"/>
      <c r="B95" s="472"/>
    </row>
    <row r="96" spans="1:2" s="436" customFormat="1">
      <c r="A96" s="471"/>
      <c r="B96" s="472"/>
    </row>
    <row r="97" spans="1:2" s="436" customFormat="1">
      <c r="A97" s="471"/>
      <c r="B97" s="474"/>
    </row>
    <row r="98" spans="1:2" s="436" customFormat="1">
      <c r="A98" s="471"/>
      <c r="B98" s="474"/>
    </row>
    <row r="99" spans="1:2" s="436" customFormat="1">
      <c r="A99" s="471"/>
      <c r="B99" s="474"/>
    </row>
    <row r="100" spans="1:2" s="436" customFormat="1">
      <c r="A100" s="471"/>
      <c r="B100" s="472"/>
    </row>
    <row r="101" spans="1:2" s="436" customFormat="1">
      <c r="A101" s="471"/>
      <c r="B101" s="472"/>
    </row>
    <row r="102" spans="1:2" s="436" customFormat="1">
      <c r="A102" s="471"/>
      <c r="B102" s="474"/>
    </row>
    <row r="103" spans="1:2" s="436" customFormat="1">
      <c r="A103" s="471"/>
      <c r="B103" s="472"/>
    </row>
    <row r="104" spans="1:2" s="436" customFormat="1">
      <c r="A104" s="471"/>
      <c r="B104" s="472"/>
    </row>
    <row r="105" spans="1:2" s="436" customFormat="1">
      <c r="A105" s="471"/>
      <c r="B105" s="474"/>
    </row>
    <row r="106" spans="1:2" s="436" customFormat="1">
      <c r="A106" s="471"/>
      <c r="B106" s="472"/>
    </row>
    <row r="107" spans="1:2" s="436" customFormat="1">
      <c r="A107" s="471"/>
      <c r="B107" s="472"/>
    </row>
    <row r="108" spans="1:2" s="436" customFormat="1">
      <c r="A108" s="471"/>
      <c r="B108" s="476"/>
    </row>
    <row r="109" spans="1:2" s="436" customFormat="1">
      <c r="A109" s="471"/>
      <c r="B109" s="474"/>
    </row>
    <row r="110" spans="1:2" s="436" customFormat="1">
      <c r="A110" s="471"/>
      <c r="B110" s="474"/>
    </row>
    <row r="111" spans="1:2" s="436" customFormat="1">
      <c r="A111" s="471"/>
      <c r="B111" s="477"/>
    </row>
    <row r="112" spans="1:2" s="436" customFormat="1">
      <c r="A112" s="471"/>
      <c r="B112" s="475"/>
    </row>
    <row r="113" spans="1:2" s="436" customFormat="1">
      <c r="A113" s="471"/>
      <c r="B113" s="476"/>
    </row>
    <row r="114" spans="1:2" s="436" customFormat="1">
      <c r="A114" s="471"/>
      <c r="B114" s="474"/>
    </row>
    <row r="115" spans="1:2" s="436" customFormat="1">
      <c r="A115" s="471"/>
      <c r="B115" s="472"/>
    </row>
    <row r="116" spans="1:2" s="436" customFormat="1">
      <c r="A116" s="471"/>
      <c r="B116" s="472"/>
    </row>
    <row r="117" spans="1:2" s="436" customFormat="1">
      <c r="A117" s="471"/>
      <c r="B117" s="472"/>
    </row>
    <row r="118" spans="1:2" s="436" customFormat="1">
      <c r="A118" s="471"/>
      <c r="B118" s="472"/>
    </row>
    <row r="119" spans="1:2" s="436" customFormat="1">
      <c r="A119" s="471"/>
      <c r="B119" s="472"/>
    </row>
    <row r="120" spans="1:2" s="436" customFormat="1">
      <c r="A120" s="471"/>
      <c r="B120" s="472"/>
    </row>
    <row r="121" spans="1:2" s="436" customFormat="1">
      <c r="A121" s="471"/>
      <c r="B121" s="472"/>
    </row>
    <row r="122" spans="1:2" s="436" customFormat="1">
      <c r="A122" s="471"/>
      <c r="B122" s="472"/>
    </row>
    <row r="123" spans="1:2" s="436" customFormat="1">
      <c r="A123" s="471"/>
      <c r="B123" s="472"/>
    </row>
    <row r="124" spans="1:2" s="436" customFormat="1">
      <c r="A124" s="471"/>
      <c r="B124" s="474"/>
    </row>
    <row r="125" spans="1:2" s="436" customFormat="1">
      <c r="A125" s="471"/>
      <c r="B125" s="472"/>
    </row>
    <row r="126" spans="1:2" s="436" customFormat="1">
      <c r="A126" s="471"/>
      <c r="B126" s="472"/>
    </row>
    <row r="127" spans="1:2" s="436" customFormat="1">
      <c r="A127" s="471"/>
      <c r="B127" s="472"/>
    </row>
    <row r="128" spans="1:2" s="436" customFormat="1">
      <c r="A128" s="471"/>
      <c r="B128" s="474"/>
    </row>
    <row r="129" spans="1:2" s="436" customFormat="1">
      <c r="A129" s="471"/>
      <c r="B129" s="472"/>
    </row>
    <row r="130" spans="1:2" s="436" customFormat="1">
      <c r="A130" s="471"/>
      <c r="B130" s="472"/>
    </row>
    <row r="131" spans="1:2" s="436" customFormat="1">
      <c r="A131" s="471"/>
      <c r="B131" s="474"/>
    </row>
    <row r="132" spans="1:2" s="436" customFormat="1">
      <c r="A132" s="471"/>
      <c r="B132" s="474"/>
    </row>
    <row r="133" spans="1:2" s="436" customFormat="1">
      <c r="A133" s="471"/>
      <c r="B133" s="472"/>
    </row>
    <row r="134" spans="1:2" s="436" customFormat="1">
      <c r="A134" s="471"/>
      <c r="B134" s="472"/>
    </row>
    <row r="135" spans="1:2" s="436" customFormat="1">
      <c r="A135" s="471"/>
      <c r="B135" s="476"/>
    </row>
    <row r="136" spans="1:2" s="436" customFormat="1">
      <c r="A136" s="471"/>
      <c r="B136" s="474"/>
    </row>
    <row r="137" spans="1:2" s="436" customFormat="1">
      <c r="A137" s="471"/>
      <c r="B137" s="472"/>
    </row>
    <row r="138" spans="1:2" s="436" customFormat="1">
      <c r="A138" s="471"/>
      <c r="B138" s="472"/>
    </row>
    <row r="139" spans="1:2" s="436" customFormat="1">
      <c r="A139" s="471"/>
      <c r="B139" s="472"/>
    </row>
    <row r="140" spans="1:2" s="436" customFormat="1">
      <c r="A140" s="471"/>
      <c r="B140" s="472"/>
    </row>
    <row r="141" spans="1:2" s="436" customFormat="1">
      <c r="A141" s="471"/>
      <c r="B141" s="472"/>
    </row>
    <row r="142" spans="1:2" s="436" customFormat="1">
      <c r="A142" s="471"/>
      <c r="B142" s="472"/>
    </row>
    <row r="143" spans="1:2" s="436" customFormat="1">
      <c r="A143" s="471"/>
      <c r="B143" s="472"/>
    </row>
    <row r="144" spans="1:2" s="436" customFormat="1">
      <c r="A144" s="471"/>
      <c r="B144" s="476"/>
    </row>
    <row r="145" spans="1:2" s="436" customFormat="1">
      <c r="A145" s="471"/>
      <c r="B145" s="476"/>
    </row>
    <row r="146" spans="1:2" s="436" customFormat="1">
      <c r="A146" s="471"/>
      <c r="B146" s="476"/>
    </row>
    <row r="147" spans="1:2" s="436" customFormat="1">
      <c r="A147" s="471"/>
      <c r="B147" s="474"/>
    </row>
    <row r="148" spans="1:2" s="436" customFormat="1">
      <c r="A148" s="471"/>
      <c r="B148" s="472"/>
    </row>
    <row r="149" spans="1:2" s="436" customFormat="1">
      <c r="A149" s="471"/>
      <c r="B149" s="472"/>
    </row>
    <row r="150" spans="1:2" s="436" customFormat="1">
      <c r="A150" s="471"/>
      <c r="B150" s="472"/>
    </row>
    <row r="151" spans="1:2" s="436" customFormat="1">
      <c r="A151" s="471"/>
      <c r="B151" s="472"/>
    </row>
    <row r="152" spans="1:2" s="436" customFormat="1">
      <c r="A152" s="471"/>
      <c r="B152" s="472"/>
    </row>
    <row r="153" spans="1:2" s="436" customFormat="1">
      <c r="A153" s="471"/>
      <c r="B153" s="472"/>
    </row>
    <row r="154" spans="1:2" s="436" customFormat="1">
      <c r="A154" s="471"/>
      <c r="B154" s="472"/>
    </row>
    <row r="155" spans="1:2" s="436" customFormat="1">
      <c r="A155" s="471"/>
      <c r="B155" s="472"/>
    </row>
    <row r="156" spans="1:2" s="436" customFormat="1">
      <c r="A156" s="471"/>
      <c r="B156" s="472"/>
    </row>
    <row r="157" spans="1:2" s="436" customFormat="1">
      <c r="A157" s="471"/>
      <c r="B157" s="474"/>
    </row>
    <row r="158" spans="1:2" s="436" customFormat="1">
      <c r="A158" s="471"/>
      <c r="B158" s="476"/>
    </row>
    <row r="159" spans="1:2" s="436" customFormat="1">
      <c r="A159" s="471"/>
      <c r="B159" s="474"/>
    </row>
    <row r="160" spans="1:2" s="436" customFormat="1">
      <c r="A160" s="471"/>
      <c r="B160" s="474"/>
    </row>
    <row r="161" spans="1:2" s="436" customFormat="1">
      <c r="A161" s="471"/>
      <c r="B161" s="474"/>
    </row>
    <row r="162" spans="1:2" s="436" customFormat="1">
      <c r="A162" s="471"/>
      <c r="B162" s="474"/>
    </row>
    <row r="163" spans="1:2" s="436" customFormat="1">
      <c r="A163" s="471"/>
      <c r="B163" s="474"/>
    </row>
    <row r="164" spans="1:2" s="436" customFormat="1">
      <c r="A164" s="471"/>
      <c r="B164" s="476"/>
    </row>
    <row r="165" spans="1:2" s="436" customFormat="1">
      <c r="A165" s="471"/>
      <c r="B165" s="474"/>
    </row>
    <row r="166" spans="1:2" s="436" customFormat="1">
      <c r="A166" s="471"/>
      <c r="B166" s="474"/>
    </row>
    <row r="167" spans="1:2" s="436" customFormat="1">
      <c r="A167" s="471"/>
      <c r="B167" s="474"/>
    </row>
    <row r="168" spans="1:2" s="436" customFormat="1">
      <c r="A168" s="471"/>
      <c r="B168" s="476"/>
    </row>
    <row r="169" spans="1:2" s="436" customFormat="1">
      <c r="A169" s="471"/>
      <c r="B169" s="474"/>
    </row>
    <row r="170" spans="1:2" s="436" customFormat="1">
      <c r="A170" s="471"/>
      <c r="B170" s="472"/>
    </row>
    <row r="171" spans="1:2" s="436" customFormat="1">
      <c r="A171" s="471"/>
      <c r="B171" s="472"/>
    </row>
    <row r="172" spans="1:2" s="436" customFormat="1">
      <c r="A172" s="471"/>
      <c r="B172" s="474"/>
    </row>
    <row r="173" spans="1:2" s="436" customFormat="1">
      <c r="A173" s="471"/>
      <c r="B173" s="472"/>
    </row>
    <row r="174" spans="1:2" s="436" customFormat="1">
      <c r="A174" s="471"/>
      <c r="B174" s="472"/>
    </row>
    <row r="175" spans="1:2" s="436" customFormat="1">
      <c r="A175" s="471"/>
      <c r="B175" s="476"/>
    </row>
    <row r="176" spans="1:2" s="436" customFormat="1">
      <c r="A176" s="471"/>
      <c r="B176" s="474"/>
    </row>
    <row r="177" spans="1:2" s="436" customFormat="1">
      <c r="A177" s="471"/>
      <c r="B177" s="474"/>
    </row>
    <row r="178" spans="1:2" s="436" customFormat="1">
      <c r="A178" s="471"/>
      <c r="B178" s="474"/>
    </row>
    <row r="179" spans="1:2" s="436" customFormat="1">
      <c r="A179" s="471"/>
      <c r="B179" s="475"/>
    </row>
    <row r="180" spans="1:2" s="436" customFormat="1">
      <c r="A180" s="471"/>
      <c r="B180" s="476"/>
    </row>
    <row r="181" spans="1:2" s="436" customFormat="1">
      <c r="A181" s="471"/>
      <c r="B181" s="474"/>
    </row>
    <row r="182" spans="1:2" s="436" customFormat="1">
      <c r="A182" s="471"/>
      <c r="B182" s="472"/>
    </row>
    <row r="183" spans="1:2" s="436" customFormat="1">
      <c r="A183" s="471"/>
      <c r="B183" s="472"/>
    </row>
    <row r="184" spans="1:2" s="436" customFormat="1">
      <c r="A184" s="471"/>
      <c r="B184" s="474"/>
    </row>
    <row r="185" spans="1:2" s="436" customFormat="1">
      <c r="A185" s="471"/>
      <c r="B185" s="472"/>
    </row>
    <row r="186" spans="1:2" s="436" customFormat="1">
      <c r="A186" s="471"/>
      <c r="B186" s="472"/>
    </row>
    <row r="187" spans="1:2" s="436" customFormat="1">
      <c r="A187" s="471"/>
      <c r="B187" s="476"/>
    </row>
    <row r="188" spans="1:2" s="436" customFormat="1">
      <c r="A188" s="471"/>
      <c r="B188" s="474"/>
    </row>
    <row r="189" spans="1:2" s="436" customFormat="1">
      <c r="A189" s="471"/>
      <c r="B189" s="474"/>
    </row>
    <row r="190" spans="1:2" s="436" customFormat="1">
      <c r="A190" s="471"/>
      <c r="B190" s="474"/>
    </row>
    <row r="191" spans="1:2" s="436" customFormat="1">
      <c r="A191" s="471"/>
      <c r="B191" s="474"/>
    </row>
    <row r="192" spans="1:2" s="436" customFormat="1">
      <c r="A192" s="471"/>
      <c r="B192" s="474"/>
    </row>
    <row r="193" spans="1:2" s="436" customFormat="1">
      <c r="A193" s="471"/>
      <c r="B193" s="476"/>
    </row>
    <row r="194" spans="1:2" s="436" customFormat="1">
      <c r="A194" s="471"/>
      <c r="B194" s="474"/>
    </row>
    <row r="195" spans="1:2" s="436" customFormat="1">
      <c r="A195" s="471"/>
      <c r="B195" s="472"/>
    </row>
    <row r="196" spans="1:2" s="436" customFormat="1">
      <c r="A196" s="471"/>
      <c r="B196" s="478"/>
    </row>
    <row r="197" spans="1:2" s="436" customFormat="1">
      <c r="A197" s="471"/>
      <c r="B197" s="478"/>
    </row>
    <row r="198" spans="1:2" s="436" customFormat="1">
      <c r="A198" s="471"/>
      <c r="B198" s="478"/>
    </row>
    <row r="199" spans="1:2" s="436" customFormat="1">
      <c r="A199" s="471"/>
      <c r="B199" s="478"/>
    </row>
    <row r="200" spans="1:2" s="436" customFormat="1">
      <c r="A200" s="471"/>
      <c r="B200" s="478"/>
    </row>
    <row r="201" spans="1:2" s="436" customFormat="1">
      <c r="A201" s="471"/>
      <c r="B201" s="478"/>
    </row>
    <row r="202" spans="1:2" s="436" customFormat="1">
      <c r="A202" s="471"/>
      <c r="B202" s="438"/>
    </row>
    <row r="203" spans="1:2" s="436" customFormat="1">
      <c r="A203" s="471"/>
      <c r="B203" s="438"/>
    </row>
    <row r="204" spans="1:2" s="436" customFormat="1">
      <c r="A204" s="471"/>
      <c r="B204" s="438"/>
    </row>
    <row r="205" spans="1:2" s="436" customFormat="1">
      <c r="A205" s="471"/>
      <c r="B205" s="438"/>
    </row>
    <row r="206" spans="1:2" s="436" customFormat="1">
      <c r="A206" s="471"/>
      <c r="B206" s="438"/>
    </row>
    <row r="207" spans="1:2" s="436" customFormat="1">
      <c r="A207" s="471"/>
      <c r="B207" s="438"/>
    </row>
    <row r="208" spans="1:2" s="436" customFormat="1">
      <c r="A208" s="471"/>
      <c r="B208" s="438"/>
    </row>
    <row r="209" spans="1:2" s="436" customFormat="1">
      <c r="A209" s="471"/>
      <c r="B209" s="438"/>
    </row>
    <row r="210" spans="1:2" s="436" customFormat="1">
      <c r="A210" s="471"/>
      <c r="B210" s="438"/>
    </row>
    <row r="211" spans="1:2" s="436" customFormat="1">
      <c r="A211" s="471"/>
      <c r="B211" s="438"/>
    </row>
    <row r="212" spans="1:2" s="436" customFormat="1">
      <c r="A212" s="471"/>
      <c r="B212" s="438"/>
    </row>
    <row r="213" spans="1:2" s="436" customFormat="1">
      <c r="A213" s="471"/>
      <c r="B213" s="438"/>
    </row>
    <row r="214" spans="1:2" s="436" customFormat="1">
      <c r="A214" s="471"/>
      <c r="B214" s="438"/>
    </row>
    <row r="215" spans="1:2" s="436" customFormat="1">
      <c r="A215" s="471"/>
      <c r="B215" s="438"/>
    </row>
    <row r="216" spans="1:2" s="436" customFormat="1">
      <c r="A216" s="471"/>
      <c r="B216" s="438"/>
    </row>
    <row r="217" spans="1:2" s="436" customFormat="1">
      <c r="A217" s="471"/>
      <c r="B217" s="438"/>
    </row>
    <row r="218" spans="1:2" s="436" customFormat="1">
      <c r="A218" s="471"/>
      <c r="B218" s="438"/>
    </row>
    <row r="219" spans="1:2" s="436" customFormat="1">
      <c r="A219" s="471"/>
      <c r="B219" s="438"/>
    </row>
    <row r="220" spans="1:2" s="436" customFormat="1">
      <c r="A220" s="471"/>
      <c r="B220" s="438"/>
    </row>
    <row r="221" spans="1:2" s="436" customFormat="1">
      <c r="A221" s="471"/>
      <c r="B221" s="438"/>
    </row>
    <row r="222" spans="1:2" s="436" customFormat="1">
      <c r="A222" s="471"/>
      <c r="B222" s="438"/>
    </row>
    <row r="223" spans="1:2" s="436" customFormat="1">
      <c r="A223" s="471"/>
      <c r="B223" s="438"/>
    </row>
    <row r="224" spans="1:2" s="436" customFormat="1">
      <c r="A224" s="471"/>
      <c r="B224" s="438"/>
    </row>
    <row r="225" spans="1:2" s="436" customFormat="1">
      <c r="A225" s="471"/>
      <c r="B225" s="438"/>
    </row>
    <row r="226" spans="1:2" s="436" customFormat="1">
      <c r="A226" s="471"/>
      <c r="B226" s="438"/>
    </row>
    <row r="227" spans="1:2" s="436" customFormat="1">
      <c r="A227" s="471"/>
      <c r="B227" s="438"/>
    </row>
    <row r="228" spans="1:2" s="436" customFormat="1">
      <c r="A228" s="471"/>
      <c r="B228" s="438"/>
    </row>
    <row r="229" spans="1:2" s="436" customFormat="1">
      <c r="A229" s="471"/>
      <c r="B229" s="438"/>
    </row>
    <row r="230" spans="1:2" s="436" customFormat="1">
      <c r="A230" s="471"/>
      <c r="B230" s="438"/>
    </row>
    <row r="231" spans="1:2" s="436" customFormat="1">
      <c r="A231" s="471"/>
      <c r="B231" s="438"/>
    </row>
    <row r="232" spans="1:2" s="436" customFormat="1">
      <c r="A232" s="471"/>
      <c r="B232" s="438"/>
    </row>
    <row r="233" spans="1:2" s="436" customFormat="1">
      <c r="A233" s="471"/>
      <c r="B233" s="438"/>
    </row>
    <row r="234" spans="1:2" s="436" customFormat="1">
      <c r="A234" s="471"/>
      <c r="B234" s="438"/>
    </row>
    <row r="235" spans="1:2" s="436" customFormat="1">
      <c r="A235" s="471"/>
      <c r="B235" s="438"/>
    </row>
    <row r="236" spans="1:2" s="436" customFormat="1">
      <c r="A236" s="471"/>
      <c r="B236" s="438"/>
    </row>
    <row r="237" spans="1:2" s="436" customFormat="1">
      <c r="A237" s="471"/>
      <c r="B237" s="438"/>
    </row>
    <row r="238" spans="1:2" s="436" customFormat="1">
      <c r="A238" s="471"/>
      <c r="B238" s="438"/>
    </row>
    <row r="239" spans="1:2" s="436" customFormat="1">
      <c r="A239" s="471"/>
      <c r="B239" s="438"/>
    </row>
    <row r="240" spans="1:2" s="436" customFormat="1">
      <c r="A240" s="471"/>
      <c r="B240" s="438"/>
    </row>
    <row r="241" spans="1:2" s="436" customFormat="1">
      <c r="A241" s="471"/>
      <c r="B241" s="438"/>
    </row>
    <row r="242" spans="1:2" s="436" customFormat="1">
      <c r="A242" s="471"/>
      <c r="B242" s="438"/>
    </row>
    <row r="243" spans="1:2" s="436" customFormat="1">
      <c r="A243" s="471"/>
      <c r="B243" s="438"/>
    </row>
    <row r="244" spans="1:2" s="436" customFormat="1">
      <c r="A244" s="471"/>
      <c r="B244" s="438"/>
    </row>
    <row r="245" spans="1:2" s="436" customFormat="1">
      <c r="A245" s="471"/>
      <c r="B245" s="438"/>
    </row>
    <row r="246" spans="1:2" s="436" customFormat="1">
      <c r="A246" s="471"/>
      <c r="B246" s="438"/>
    </row>
    <row r="247" spans="1:2" s="436" customFormat="1">
      <c r="A247" s="471"/>
      <c r="B247" s="438"/>
    </row>
    <row r="248" spans="1:2" s="436" customFormat="1">
      <c r="A248" s="471"/>
      <c r="B248" s="438"/>
    </row>
    <row r="249" spans="1:2" s="436" customFormat="1">
      <c r="A249" s="471"/>
      <c r="B249" s="438"/>
    </row>
    <row r="250" spans="1:2" s="436" customFormat="1">
      <c r="A250" s="471"/>
      <c r="B250" s="438"/>
    </row>
    <row r="251" spans="1:2" s="436" customFormat="1">
      <c r="A251" s="471"/>
      <c r="B251" s="438"/>
    </row>
    <row r="252" spans="1:2" s="436" customFormat="1">
      <c r="A252" s="471"/>
      <c r="B252" s="438"/>
    </row>
    <row r="253" spans="1:2" s="436" customFormat="1">
      <c r="A253" s="471"/>
      <c r="B253" s="438"/>
    </row>
    <row r="254" spans="1:2" s="436" customFormat="1">
      <c r="A254" s="471"/>
      <c r="B254" s="438"/>
    </row>
    <row r="255" spans="1:2" s="436" customFormat="1">
      <c r="A255" s="471"/>
      <c r="B255" s="438"/>
    </row>
    <row r="256" spans="1:2" s="436" customFormat="1">
      <c r="A256" s="471"/>
      <c r="B256" s="438"/>
    </row>
    <row r="257" spans="1:2" s="436" customFormat="1">
      <c r="A257" s="471"/>
      <c r="B257" s="438"/>
    </row>
    <row r="258" spans="1:2" s="436" customFormat="1">
      <c r="A258" s="471"/>
      <c r="B258" s="438"/>
    </row>
    <row r="259" spans="1:2" s="436" customFormat="1">
      <c r="A259" s="471"/>
      <c r="B259" s="438"/>
    </row>
    <row r="260" spans="1:2" s="436" customFormat="1">
      <c r="A260" s="471"/>
      <c r="B260" s="438"/>
    </row>
    <row r="261" spans="1:2" s="436" customFormat="1">
      <c r="A261" s="471"/>
      <c r="B261" s="438"/>
    </row>
    <row r="262" spans="1:2" s="436" customFormat="1">
      <c r="A262" s="471"/>
      <c r="B262" s="438"/>
    </row>
    <row r="263" spans="1:2" s="436" customFormat="1">
      <c r="A263" s="471"/>
      <c r="B263" s="438"/>
    </row>
    <row r="264" spans="1:2" s="436" customFormat="1">
      <c r="A264" s="471"/>
      <c r="B264" s="438"/>
    </row>
    <row r="265" spans="1:2" s="436" customFormat="1">
      <c r="A265" s="471"/>
      <c r="B265" s="438"/>
    </row>
    <row r="266" spans="1:2" s="436" customFormat="1">
      <c r="A266" s="471"/>
      <c r="B266" s="438"/>
    </row>
    <row r="267" spans="1:2" s="436" customFormat="1">
      <c r="A267" s="471"/>
      <c r="B267" s="438"/>
    </row>
    <row r="268" spans="1:2" s="436" customFormat="1">
      <c r="A268" s="471"/>
      <c r="B268" s="438"/>
    </row>
    <row r="269" spans="1:2" s="436" customFormat="1">
      <c r="A269" s="471"/>
      <c r="B269" s="438"/>
    </row>
    <row r="270" spans="1:2" s="436" customFormat="1">
      <c r="A270" s="471"/>
      <c r="B270" s="438"/>
    </row>
    <row r="271" spans="1:2" s="436" customFormat="1">
      <c r="A271" s="471"/>
      <c r="B271" s="438"/>
    </row>
    <row r="272" spans="1:2" s="436" customFormat="1">
      <c r="A272" s="471"/>
      <c r="B272" s="438"/>
    </row>
    <row r="273" spans="1:2" s="436" customFormat="1">
      <c r="A273" s="471"/>
      <c r="B273" s="438"/>
    </row>
    <row r="274" spans="1:2" s="436" customFormat="1">
      <c r="A274" s="471"/>
      <c r="B274" s="438"/>
    </row>
    <row r="275" spans="1:2" s="436" customFormat="1">
      <c r="A275" s="471"/>
      <c r="B275" s="438"/>
    </row>
    <row r="276" spans="1:2" s="436" customFormat="1">
      <c r="A276" s="471"/>
      <c r="B276" s="438"/>
    </row>
    <row r="277" spans="1:2" s="436" customFormat="1">
      <c r="A277" s="471"/>
      <c r="B277" s="438"/>
    </row>
    <row r="278" spans="1:2" s="436" customFormat="1">
      <c r="A278" s="471"/>
      <c r="B278" s="438"/>
    </row>
    <row r="279" spans="1:2" s="436" customFormat="1">
      <c r="A279" s="471"/>
      <c r="B279" s="438"/>
    </row>
    <row r="280" spans="1:2" s="436" customFormat="1">
      <c r="A280" s="471"/>
      <c r="B280" s="438"/>
    </row>
    <row r="281" spans="1:2" s="436" customFormat="1">
      <c r="A281" s="471"/>
      <c r="B281" s="438"/>
    </row>
    <row r="282" spans="1:2" s="436" customFormat="1">
      <c r="A282" s="471"/>
      <c r="B282" s="438"/>
    </row>
    <row r="283" spans="1:2" s="436" customFormat="1">
      <c r="A283" s="471"/>
      <c r="B283" s="438"/>
    </row>
    <row r="284" spans="1:2" s="436" customFormat="1">
      <c r="A284" s="471"/>
      <c r="B284" s="438"/>
    </row>
    <row r="285" spans="1:2" s="436" customFormat="1">
      <c r="A285" s="471"/>
      <c r="B285" s="438"/>
    </row>
    <row r="286" spans="1:2" s="436" customFormat="1">
      <c r="A286" s="471"/>
      <c r="B286" s="438"/>
    </row>
    <row r="287" spans="1:2" s="436" customFormat="1">
      <c r="A287" s="471"/>
      <c r="B287" s="438"/>
    </row>
    <row r="288" spans="1:2" s="436" customFormat="1">
      <c r="A288" s="471"/>
      <c r="B288" s="438"/>
    </row>
    <row r="289" spans="1:2" s="436" customFormat="1">
      <c r="A289" s="471"/>
      <c r="B289" s="438"/>
    </row>
    <row r="290" spans="1:2" s="436" customFormat="1">
      <c r="A290" s="471"/>
      <c r="B290" s="438"/>
    </row>
    <row r="291" spans="1:2" s="436" customFormat="1">
      <c r="A291" s="471"/>
      <c r="B291" s="438"/>
    </row>
    <row r="292" spans="1:2" s="436" customFormat="1">
      <c r="A292" s="471"/>
      <c r="B292" s="438"/>
    </row>
    <row r="293" spans="1:2" s="436" customFormat="1">
      <c r="A293" s="471"/>
      <c r="B293" s="438"/>
    </row>
    <row r="294" spans="1:2" s="436" customFormat="1">
      <c r="A294" s="471"/>
      <c r="B294" s="438"/>
    </row>
    <row r="295" spans="1:2" s="436" customFormat="1">
      <c r="A295" s="471"/>
      <c r="B295" s="438"/>
    </row>
    <row r="296" spans="1:2" s="436" customFormat="1">
      <c r="A296" s="471"/>
      <c r="B296" s="438"/>
    </row>
    <row r="297" spans="1:2" s="436" customFormat="1">
      <c r="A297" s="471"/>
      <c r="B297" s="438"/>
    </row>
    <row r="298" spans="1:2" s="436" customFormat="1">
      <c r="A298" s="471"/>
      <c r="B298" s="438"/>
    </row>
    <row r="299" spans="1:2" s="436" customFormat="1">
      <c r="A299" s="471"/>
      <c r="B299" s="438"/>
    </row>
    <row r="300" spans="1:2" s="436" customFormat="1">
      <c r="A300" s="471"/>
      <c r="B300" s="438"/>
    </row>
    <row r="301" spans="1:2" s="436" customFormat="1">
      <c r="A301" s="471"/>
      <c r="B301" s="438"/>
    </row>
    <row r="302" spans="1:2" s="436" customFormat="1">
      <c r="A302" s="471"/>
      <c r="B302" s="438"/>
    </row>
    <row r="303" spans="1:2" s="436" customFormat="1">
      <c r="A303" s="471"/>
      <c r="B303" s="438"/>
    </row>
    <row r="304" spans="1:2" s="436" customFormat="1">
      <c r="A304" s="471"/>
      <c r="B304" s="438"/>
    </row>
    <row r="305" spans="1:2" s="436" customFormat="1">
      <c r="A305" s="471"/>
      <c r="B305" s="438"/>
    </row>
    <row r="306" spans="1:2" s="436" customFormat="1">
      <c r="A306" s="471"/>
      <c r="B306" s="438"/>
    </row>
    <row r="307" spans="1:2" s="436" customFormat="1">
      <c r="A307" s="471"/>
      <c r="B307" s="438"/>
    </row>
    <row r="308" spans="1:2" s="436" customFormat="1">
      <c r="A308" s="471"/>
      <c r="B308" s="438"/>
    </row>
    <row r="309" spans="1:2" s="436" customFormat="1">
      <c r="A309" s="471"/>
      <c r="B309" s="438"/>
    </row>
    <row r="310" spans="1:2" s="436" customFormat="1">
      <c r="A310" s="471"/>
      <c r="B310" s="438"/>
    </row>
    <row r="311" spans="1:2" s="436" customFormat="1">
      <c r="A311" s="471"/>
      <c r="B311" s="438"/>
    </row>
    <row r="312" spans="1:2" s="436" customFormat="1">
      <c r="A312" s="471"/>
      <c r="B312" s="438"/>
    </row>
    <row r="313" spans="1:2" s="436" customFormat="1">
      <c r="A313" s="471"/>
      <c r="B313" s="438"/>
    </row>
    <row r="314" spans="1:2" s="436" customFormat="1">
      <c r="A314" s="471"/>
      <c r="B314" s="438"/>
    </row>
    <row r="315" spans="1:2" s="436" customFormat="1">
      <c r="A315" s="471"/>
      <c r="B315" s="438"/>
    </row>
    <row r="316" spans="1:2" s="436" customFormat="1">
      <c r="A316" s="471"/>
      <c r="B316" s="438"/>
    </row>
    <row r="317" spans="1:2" s="436" customFormat="1">
      <c r="A317" s="471"/>
      <c r="B317" s="438"/>
    </row>
    <row r="318" spans="1:2" s="436" customFormat="1">
      <c r="A318" s="471"/>
      <c r="B318" s="438"/>
    </row>
    <row r="319" spans="1:2" s="436" customFormat="1">
      <c r="A319" s="471"/>
      <c r="B319" s="438"/>
    </row>
    <row r="320" spans="1:2" s="436" customFormat="1">
      <c r="A320" s="471"/>
      <c r="B320" s="438"/>
    </row>
    <row r="321" spans="1:2" s="436" customFormat="1">
      <c r="A321" s="471"/>
      <c r="B321" s="438"/>
    </row>
    <row r="322" spans="1:2" s="436" customFormat="1">
      <c r="A322" s="471"/>
      <c r="B322" s="438"/>
    </row>
    <row r="323" spans="1:2" s="436" customFormat="1">
      <c r="A323" s="471"/>
      <c r="B323" s="438"/>
    </row>
    <row r="324" spans="1:2" s="436" customFormat="1">
      <c r="A324" s="471"/>
      <c r="B324" s="438"/>
    </row>
    <row r="325" spans="1:2" s="436" customFormat="1">
      <c r="A325" s="471"/>
      <c r="B325" s="438"/>
    </row>
    <row r="326" spans="1:2" s="436" customFormat="1">
      <c r="A326" s="471"/>
      <c r="B326" s="438"/>
    </row>
    <row r="327" spans="1:2" s="436" customFormat="1">
      <c r="A327" s="471"/>
      <c r="B327" s="438"/>
    </row>
    <row r="328" spans="1:2" s="436" customFormat="1">
      <c r="A328" s="471"/>
      <c r="B328" s="438"/>
    </row>
    <row r="329" spans="1:2" s="436" customFormat="1">
      <c r="A329" s="471"/>
      <c r="B329" s="438"/>
    </row>
    <row r="330" spans="1:2" s="436" customFormat="1">
      <c r="A330" s="471"/>
      <c r="B330" s="438"/>
    </row>
    <row r="331" spans="1:2" s="436" customFormat="1">
      <c r="A331" s="471"/>
      <c r="B331" s="438"/>
    </row>
    <row r="332" spans="1:2" s="436" customFormat="1">
      <c r="A332" s="471"/>
      <c r="B332" s="438"/>
    </row>
    <row r="333" spans="1:2" s="436" customFormat="1">
      <c r="A333" s="471"/>
      <c r="B333" s="438"/>
    </row>
    <row r="334" spans="1:2" s="436" customFormat="1">
      <c r="A334" s="471"/>
      <c r="B334" s="438"/>
    </row>
    <row r="335" spans="1:2" s="436" customFormat="1">
      <c r="A335" s="471"/>
      <c r="B335" s="438"/>
    </row>
    <row r="336" spans="1:2" s="436" customFormat="1">
      <c r="A336" s="471"/>
      <c r="B336" s="438"/>
    </row>
    <row r="337" spans="1:2" s="436" customFormat="1">
      <c r="A337" s="471"/>
      <c r="B337" s="438"/>
    </row>
    <row r="338" spans="1:2" s="436" customFormat="1">
      <c r="A338" s="471"/>
      <c r="B338" s="438"/>
    </row>
    <row r="339" spans="1:2" s="436" customFormat="1">
      <c r="A339" s="471"/>
      <c r="B339" s="438"/>
    </row>
    <row r="340" spans="1:2" s="436" customFormat="1">
      <c r="A340" s="471"/>
      <c r="B340" s="438"/>
    </row>
    <row r="341" spans="1:2" s="436" customFormat="1">
      <c r="A341" s="471"/>
      <c r="B341" s="438"/>
    </row>
    <row r="342" spans="1:2" s="436" customFormat="1">
      <c r="A342" s="471"/>
      <c r="B342" s="438"/>
    </row>
    <row r="343" spans="1:2" s="436" customFormat="1">
      <c r="A343" s="471"/>
      <c r="B343" s="438"/>
    </row>
    <row r="344" spans="1:2" s="436" customFormat="1">
      <c r="A344" s="471"/>
      <c r="B344" s="438"/>
    </row>
    <row r="345" spans="1:2" s="436" customFormat="1">
      <c r="A345" s="471"/>
      <c r="B345" s="438"/>
    </row>
    <row r="346" spans="1:2" s="436" customFormat="1">
      <c r="A346" s="471"/>
      <c r="B346" s="438"/>
    </row>
    <row r="347" spans="1:2" s="436" customFormat="1">
      <c r="A347" s="471"/>
      <c r="B347" s="438"/>
    </row>
    <row r="348" spans="1:2" s="436" customFormat="1">
      <c r="A348" s="471"/>
      <c r="B348" s="438"/>
    </row>
    <row r="349" spans="1:2" s="436" customFormat="1">
      <c r="A349" s="471"/>
      <c r="B349" s="438"/>
    </row>
    <row r="350" spans="1:2" s="436" customFormat="1">
      <c r="A350" s="471"/>
      <c r="B350" s="438"/>
    </row>
    <row r="351" spans="1:2" s="436" customFormat="1">
      <c r="A351" s="471"/>
      <c r="B351" s="438"/>
    </row>
    <row r="352" spans="1:2" s="436" customFormat="1">
      <c r="A352" s="471"/>
      <c r="B352" s="438"/>
    </row>
    <row r="353" spans="1:2" s="436" customFormat="1">
      <c r="A353" s="471"/>
      <c r="B353" s="438"/>
    </row>
    <row r="354" spans="1:2" s="436" customFormat="1">
      <c r="A354" s="471"/>
      <c r="B354" s="438"/>
    </row>
    <row r="355" spans="1:2" s="436" customFormat="1">
      <c r="A355" s="471"/>
      <c r="B355" s="438"/>
    </row>
    <row r="356" spans="1:2" s="436" customFormat="1">
      <c r="A356" s="471"/>
      <c r="B356" s="438"/>
    </row>
    <row r="357" spans="1:2" s="436" customFormat="1">
      <c r="A357" s="471"/>
      <c r="B357" s="438"/>
    </row>
    <row r="358" spans="1:2" s="436" customFormat="1">
      <c r="A358" s="471"/>
      <c r="B358" s="438"/>
    </row>
    <row r="359" spans="1:2" s="436" customFormat="1">
      <c r="A359" s="471"/>
      <c r="B359" s="438"/>
    </row>
    <row r="360" spans="1:2" s="436" customFormat="1">
      <c r="A360" s="471"/>
      <c r="B360" s="438"/>
    </row>
    <row r="361" spans="1:2" s="436" customFormat="1">
      <c r="A361" s="471"/>
      <c r="B361" s="438"/>
    </row>
  </sheetData>
  <mergeCells count="5">
    <mergeCell ref="D5:D9"/>
    <mergeCell ref="D13:D14"/>
    <mergeCell ref="D37:D40"/>
    <mergeCell ref="D43:D49"/>
    <mergeCell ref="D50:D52"/>
  </mergeCells>
  <dataValidations count="1">
    <dataValidation type="list" allowBlank="1" showInputMessage="1" showErrorMessage="1" sqref="C65077 IX65077 ST65077 ACP65077 AML65077 AWH65077 BGD65077 BPZ65077 BZV65077 CJR65077 CTN65077 DDJ65077 DNF65077 DXB65077 EGX65077 EQT65077 FAP65077 FKL65077 FUH65077 GED65077 GNZ65077 GXV65077 HHR65077 HRN65077 IBJ65077 ILF65077 IVB65077 JEX65077 JOT65077 JYP65077 KIL65077 KSH65077 LCD65077 LLZ65077 LVV65077 MFR65077 MPN65077 MZJ65077 NJF65077 NTB65077 OCX65077 OMT65077 OWP65077 PGL65077 PQH65077 QAD65077 QJZ65077 QTV65077 RDR65077 RNN65077 RXJ65077 SHF65077 SRB65077 TAX65077 TKT65077 TUP65077 UEL65077 UOH65077 UYD65077 VHZ65077 VRV65077 WBR65077 WLN65077 WVJ65077 C130613 IX130613 ST130613 ACP130613 AML130613 AWH130613 BGD130613 BPZ130613 BZV130613 CJR130613 CTN130613 DDJ130613 DNF130613 DXB130613 EGX130613 EQT130613 FAP130613 FKL130613 FUH130613 GED130613 GNZ130613 GXV130613 HHR130613 HRN130613 IBJ130613 ILF130613 IVB130613 JEX130613 JOT130613 JYP130613 KIL130613 KSH130613 LCD130613 LLZ130613 LVV130613 MFR130613 MPN130613 MZJ130613 NJF130613 NTB130613 OCX130613 OMT130613 OWP130613 PGL130613 PQH130613 QAD130613 QJZ130613 QTV130613 RDR130613 RNN130613 RXJ130613 SHF130613 SRB130613 TAX130613 TKT130613 TUP130613 UEL130613 UOH130613 UYD130613 VHZ130613 VRV130613 WBR130613 WLN130613 WVJ130613 C196149 IX196149 ST196149 ACP196149 AML196149 AWH196149 BGD196149 BPZ196149 BZV196149 CJR196149 CTN196149 DDJ196149 DNF196149 DXB196149 EGX196149 EQT196149 FAP196149 FKL196149 FUH196149 GED196149 GNZ196149 GXV196149 HHR196149 HRN196149 IBJ196149 ILF196149 IVB196149 JEX196149 JOT196149 JYP196149 KIL196149 KSH196149 LCD196149 LLZ196149 LVV196149 MFR196149 MPN196149 MZJ196149 NJF196149 NTB196149 OCX196149 OMT196149 OWP196149 PGL196149 PQH196149 QAD196149 QJZ196149 QTV196149 RDR196149 RNN196149 RXJ196149 SHF196149 SRB196149 TAX196149 TKT196149 TUP196149 UEL196149 UOH196149 UYD196149 VHZ196149 VRV196149 WBR196149 WLN196149 WVJ196149 C261685 IX261685 ST261685 ACP261685 AML261685 AWH261685 BGD261685 BPZ261685 BZV261685 CJR261685 CTN261685 DDJ261685 DNF261685 DXB261685 EGX261685 EQT261685 FAP261685 FKL261685 FUH261685 GED261685 GNZ261685 GXV261685 HHR261685 HRN261685 IBJ261685 ILF261685 IVB261685 JEX261685 JOT261685 JYP261685 KIL261685 KSH261685 LCD261685 LLZ261685 LVV261685 MFR261685 MPN261685 MZJ261685 NJF261685 NTB261685 OCX261685 OMT261685 OWP261685 PGL261685 PQH261685 QAD261685 QJZ261685 QTV261685 RDR261685 RNN261685 RXJ261685 SHF261685 SRB261685 TAX261685 TKT261685 TUP261685 UEL261685 UOH261685 UYD261685 VHZ261685 VRV261685 WBR261685 WLN261685 WVJ261685 C327221 IX327221 ST327221 ACP327221 AML327221 AWH327221 BGD327221 BPZ327221 BZV327221 CJR327221 CTN327221 DDJ327221 DNF327221 DXB327221 EGX327221 EQT327221 FAP327221 FKL327221 FUH327221 GED327221 GNZ327221 GXV327221 HHR327221 HRN327221 IBJ327221 ILF327221 IVB327221 JEX327221 JOT327221 JYP327221 KIL327221 KSH327221 LCD327221 LLZ327221 LVV327221 MFR327221 MPN327221 MZJ327221 NJF327221 NTB327221 OCX327221 OMT327221 OWP327221 PGL327221 PQH327221 QAD327221 QJZ327221 QTV327221 RDR327221 RNN327221 RXJ327221 SHF327221 SRB327221 TAX327221 TKT327221 TUP327221 UEL327221 UOH327221 UYD327221 VHZ327221 VRV327221 WBR327221 WLN327221 WVJ327221 C392757 IX392757 ST392757 ACP392757 AML392757 AWH392757 BGD392757 BPZ392757 BZV392757 CJR392757 CTN392757 DDJ392757 DNF392757 DXB392757 EGX392757 EQT392757 FAP392757 FKL392757 FUH392757 GED392757 GNZ392757 GXV392757 HHR392757 HRN392757 IBJ392757 ILF392757 IVB392757 JEX392757 JOT392757 JYP392757 KIL392757 KSH392757 LCD392757 LLZ392757 LVV392757 MFR392757 MPN392757 MZJ392757 NJF392757 NTB392757 OCX392757 OMT392757 OWP392757 PGL392757 PQH392757 QAD392757 QJZ392757 QTV392757 RDR392757 RNN392757 RXJ392757 SHF392757 SRB392757 TAX392757 TKT392757 TUP392757 UEL392757 UOH392757 UYD392757 VHZ392757 VRV392757 WBR392757 WLN392757 WVJ392757 C458293 IX458293 ST458293 ACP458293 AML458293 AWH458293 BGD458293 BPZ458293 BZV458293 CJR458293 CTN458293 DDJ458293 DNF458293 DXB458293 EGX458293 EQT458293 FAP458293 FKL458293 FUH458293 GED458293 GNZ458293 GXV458293 HHR458293 HRN458293 IBJ458293 ILF458293 IVB458293 JEX458293 JOT458293 JYP458293 KIL458293 KSH458293 LCD458293 LLZ458293 LVV458293 MFR458293 MPN458293 MZJ458293 NJF458293 NTB458293 OCX458293 OMT458293 OWP458293 PGL458293 PQH458293 QAD458293 QJZ458293 QTV458293 RDR458293 RNN458293 RXJ458293 SHF458293 SRB458293 TAX458293 TKT458293 TUP458293 UEL458293 UOH458293 UYD458293 VHZ458293 VRV458293 WBR458293 WLN458293 WVJ458293 C523829 IX523829 ST523829 ACP523829 AML523829 AWH523829 BGD523829 BPZ523829 BZV523829 CJR523829 CTN523829 DDJ523829 DNF523829 DXB523829 EGX523829 EQT523829 FAP523829 FKL523829 FUH523829 GED523829 GNZ523829 GXV523829 HHR523829 HRN523829 IBJ523829 ILF523829 IVB523829 JEX523829 JOT523829 JYP523829 KIL523829 KSH523829 LCD523829 LLZ523829 LVV523829 MFR523829 MPN523829 MZJ523829 NJF523829 NTB523829 OCX523829 OMT523829 OWP523829 PGL523829 PQH523829 QAD523829 QJZ523829 QTV523829 RDR523829 RNN523829 RXJ523829 SHF523829 SRB523829 TAX523829 TKT523829 TUP523829 UEL523829 UOH523829 UYD523829 VHZ523829 VRV523829 WBR523829 WLN523829 WVJ523829 C589365 IX589365 ST589365 ACP589365 AML589365 AWH589365 BGD589365 BPZ589365 BZV589365 CJR589365 CTN589365 DDJ589365 DNF589365 DXB589365 EGX589365 EQT589365 FAP589365 FKL589365 FUH589365 GED589365 GNZ589365 GXV589365 HHR589365 HRN589365 IBJ589365 ILF589365 IVB589365 JEX589365 JOT589365 JYP589365 KIL589365 KSH589365 LCD589365 LLZ589365 LVV589365 MFR589365 MPN589365 MZJ589365 NJF589365 NTB589365 OCX589365 OMT589365 OWP589365 PGL589365 PQH589365 QAD589365 QJZ589365 QTV589365 RDR589365 RNN589365 RXJ589365 SHF589365 SRB589365 TAX589365 TKT589365 TUP589365 UEL589365 UOH589365 UYD589365 VHZ589365 VRV589365 WBR589365 WLN589365 WVJ589365 C654901 IX654901 ST654901 ACP654901 AML654901 AWH654901 BGD654901 BPZ654901 BZV654901 CJR654901 CTN654901 DDJ654901 DNF654901 DXB654901 EGX654901 EQT654901 FAP654901 FKL654901 FUH654901 GED654901 GNZ654901 GXV654901 HHR654901 HRN654901 IBJ654901 ILF654901 IVB654901 JEX654901 JOT654901 JYP654901 KIL654901 KSH654901 LCD654901 LLZ654901 LVV654901 MFR654901 MPN654901 MZJ654901 NJF654901 NTB654901 OCX654901 OMT654901 OWP654901 PGL654901 PQH654901 QAD654901 QJZ654901 QTV654901 RDR654901 RNN654901 RXJ654901 SHF654901 SRB654901 TAX654901 TKT654901 TUP654901 UEL654901 UOH654901 UYD654901 VHZ654901 VRV654901 WBR654901 WLN654901 WVJ654901 C720437 IX720437 ST720437 ACP720437 AML720437 AWH720437 BGD720437 BPZ720437 BZV720437 CJR720437 CTN720437 DDJ720437 DNF720437 DXB720437 EGX720437 EQT720437 FAP720437 FKL720437 FUH720437 GED720437 GNZ720437 GXV720437 HHR720437 HRN720437 IBJ720437 ILF720437 IVB720437 JEX720437 JOT720437 JYP720437 KIL720437 KSH720437 LCD720437 LLZ720437 LVV720437 MFR720437 MPN720437 MZJ720437 NJF720437 NTB720437 OCX720437 OMT720437 OWP720437 PGL720437 PQH720437 QAD720437 QJZ720437 QTV720437 RDR720437 RNN720437 RXJ720437 SHF720437 SRB720437 TAX720437 TKT720437 TUP720437 UEL720437 UOH720437 UYD720437 VHZ720437 VRV720437 WBR720437 WLN720437 WVJ720437 C785973 IX785973 ST785973 ACP785973 AML785973 AWH785973 BGD785973 BPZ785973 BZV785973 CJR785973 CTN785973 DDJ785973 DNF785973 DXB785973 EGX785973 EQT785973 FAP785973 FKL785973 FUH785973 GED785973 GNZ785973 GXV785973 HHR785973 HRN785973 IBJ785973 ILF785973 IVB785973 JEX785973 JOT785973 JYP785973 KIL785973 KSH785973 LCD785973 LLZ785973 LVV785973 MFR785973 MPN785973 MZJ785973 NJF785973 NTB785973 OCX785973 OMT785973 OWP785973 PGL785973 PQH785973 QAD785973 QJZ785973 QTV785973 RDR785973 RNN785973 RXJ785973 SHF785973 SRB785973 TAX785973 TKT785973 TUP785973 UEL785973 UOH785973 UYD785973 VHZ785973 VRV785973 WBR785973 WLN785973 WVJ785973 C851509 IX851509 ST851509 ACP851509 AML851509 AWH851509 BGD851509 BPZ851509 BZV851509 CJR851509 CTN851509 DDJ851509 DNF851509 DXB851509 EGX851509 EQT851509 FAP851509 FKL851509 FUH851509 GED851509 GNZ851509 GXV851509 HHR851509 HRN851509 IBJ851509 ILF851509 IVB851509 JEX851509 JOT851509 JYP851509 KIL851509 KSH851509 LCD851509 LLZ851509 LVV851509 MFR851509 MPN851509 MZJ851509 NJF851509 NTB851509 OCX851509 OMT851509 OWP851509 PGL851509 PQH851509 QAD851509 QJZ851509 QTV851509 RDR851509 RNN851509 RXJ851509 SHF851509 SRB851509 TAX851509 TKT851509 TUP851509 UEL851509 UOH851509 UYD851509 VHZ851509 VRV851509 WBR851509 WLN851509 WVJ851509 C917045 IX917045 ST917045 ACP917045 AML917045 AWH917045 BGD917045 BPZ917045 BZV917045 CJR917045 CTN917045 DDJ917045 DNF917045 DXB917045 EGX917045 EQT917045 FAP917045 FKL917045 FUH917045 GED917045 GNZ917045 GXV917045 HHR917045 HRN917045 IBJ917045 ILF917045 IVB917045 JEX917045 JOT917045 JYP917045 KIL917045 KSH917045 LCD917045 LLZ917045 LVV917045 MFR917045 MPN917045 MZJ917045 NJF917045 NTB917045 OCX917045 OMT917045 OWP917045 PGL917045 PQH917045 QAD917045 QJZ917045 QTV917045 RDR917045 RNN917045 RXJ917045 SHF917045 SRB917045 TAX917045 TKT917045 TUP917045 UEL917045 UOH917045 UYD917045 VHZ917045 VRV917045 WBR917045 WLN917045 WVJ917045 C982581 IX982581 ST982581 ACP982581 AML982581 AWH982581 BGD982581 BPZ982581 BZV982581 CJR982581 CTN982581 DDJ982581 DNF982581 DXB982581 EGX982581 EQT982581 FAP982581 FKL982581 FUH982581 GED982581 GNZ982581 GXV982581 HHR982581 HRN982581 IBJ982581 ILF982581 IVB982581 JEX982581 JOT982581 JYP982581 KIL982581 KSH982581 LCD982581 LLZ982581 LVV982581 MFR982581 MPN982581 MZJ982581 NJF982581 NTB982581 OCX982581 OMT982581 OWP982581 PGL982581 PQH982581 QAD982581 QJZ982581 QTV982581 RDR982581 RNN982581 RXJ982581 SHF982581 SRB982581 TAX982581 TKT982581 TUP982581 UEL982581 UOH982581 UYD982581 VHZ982581 VRV982581 WBR982581 WLN982581 WVJ982581">
      <formula1>$J$2:$J$8</formula1>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3"/>
  <sheetViews>
    <sheetView zoomScaleNormal="100" workbookViewId="0">
      <selection activeCell="J16" sqref="J16"/>
    </sheetView>
  </sheetViews>
  <sheetFormatPr defaultRowHeight="12.75"/>
  <cols>
    <col min="1" max="1" width="10" style="432" customWidth="1"/>
    <col min="2" max="2" width="52.5703125" style="436" customWidth="1"/>
    <col min="3" max="3" width="9.85546875" style="473" customWidth="1"/>
    <col min="4" max="4" width="67.28515625" style="208" customWidth="1"/>
    <col min="5" max="5" width="9.140625" style="436" customWidth="1"/>
    <col min="6" max="9" width="9.140625" style="436" hidden="1" customWidth="1"/>
    <col min="10" max="245" width="9.140625" style="436"/>
    <col min="246" max="246" width="9.140625" style="436" customWidth="1"/>
    <col min="247" max="247" width="32.85546875" style="436" customWidth="1"/>
    <col min="248" max="248" width="20.140625" style="436" customWidth="1"/>
    <col min="249" max="249" width="52.85546875" style="436" customWidth="1"/>
    <col min="250" max="255" width="9.140625" style="436"/>
    <col min="256" max="256" width="0" style="436" hidden="1" customWidth="1"/>
    <col min="257" max="501" width="9.140625" style="436"/>
    <col min="502" max="502" width="9.140625" style="436" customWidth="1"/>
    <col min="503" max="503" width="32.85546875" style="436" customWidth="1"/>
    <col min="504" max="504" width="20.140625" style="436" customWidth="1"/>
    <col min="505" max="505" width="52.85546875" style="436" customWidth="1"/>
    <col min="506" max="511" width="9.140625" style="436"/>
    <col min="512" max="512" width="0" style="436" hidden="1" customWidth="1"/>
    <col min="513" max="757" width="9.140625" style="436"/>
    <col min="758" max="758" width="9.140625" style="436" customWidth="1"/>
    <col min="759" max="759" width="32.85546875" style="436" customWidth="1"/>
    <col min="760" max="760" width="20.140625" style="436" customWidth="1"/>
    <col min="761" max="761" width="52.85546875" style="436" customWidth="1"/>
    <col min="762" max="767" width="9.140625" style="436"/>
    <col min="768" max="768" width="0" style="436" hidden="1" customWidth="1"/>
    <col min="769" max="1013" width="9.140625" style="436"/>
    <col min="1014" max="1014" width="9.140625" style="436" customWidth="1"/>
    <col min="1015" max="1015" width="32.85546875" style="436" customWidth="1"/>
    <col min="1016" max="1016" width="20.140625" style="436" customWidth="1"/>
    <col min="1017" max="1017" width="52.85546875" style="436" customWidth="1"/>
    <col min="1018" max="1023" width="9.140625" style="436"/>
    <col min="1024" max="1024" width="0" style="436" hidden="1" customWidth="1"/>
    <col min="1025" max="1269" width="9.140625" style="436"/>
    <col min="1270" max="1270" width="9.140625" style="436" customWidth="1"/>
    <col min="1271" max="1271" width="32.85546875" style="436" customWidth="1"/>
    <col min="1272" max="1272" width="20.140625" style="436" customWidth="1"/>
    <col min="1273" max="1273" width="52.85546875" style="436" customWidth="1"/>
    <col min="1274" max="1279" width="9.140625" style="436"/>
    <col min="1280" max="1280" width="0" style="436" hidden="1" customWidth="1"/>
    <col min="1281" max="1525" width="9.140625" style="436"/>
    <col min="1526" max="1526" width="9.140625" style="436" customWidth="1"/>
    <col min="1527" max="1527" width="32.85546875" style="436" customWidth="1"/>
    <col min="1528" max="1528" width="20.140625" style="436" customWidth="1"/>
    <col min="1529" max="1529" width="52.85546875" style="436" customWidth="1"/>
    <col min="1530" max="1535" width="9.140625" style="436"/>
    <col min="1536" max="1536" width="0" style="436" hidden="1" customWidth="1"/>
    <col min="1537" max="1781" width="9.140625" style="436"/>
    <col min="1782" max="1782" width="9.140625" style="436" customWidth="1"/>
    <col min="1783" max="1783" width="32.85546875" style="436" customWidth="1"/>
    <col min="1784" max="1784" width="20.140625" style="436" customWidth="1"/>
    <col min="1785" max="1785" width="52.85546875" style="436" customWidth="1"/>
    <col min="1786" max="1791" width="9.140625" style="436"/>
    <col min="1792" max="1792" width="0" style="436" hidden="1" customWidth="1"/>
    <col min="1793" max="2037" width="9.140625" style="436"/>
    <col min="2038" max="2038" width="9.140625" style="436" customWidth="1"/>
    <col min="2039" max="2039" width="32.85546875" style="436" customWidth="1"/>
    <col min="2040" max="2040" width="20.140625" style="436" customWidth="1"/>
    <col min="2041" max="2041" width="52.85546875" style="436" customWidth="1"/>
    <col min="2042" max="2047" width="9.140625" style="436"/>
    <col min="2048" max="2048" width="0" style="436" hidden="1" customWidth="1"/>
    <col min="2049" max="2293" width="9.140625" style="436"/>
    <col min="2294" max="2294" width="9.140625" style="436" customWidth="1"/>
    <col min="2295" max="2295" width="32.85546875" style="436" customWidth="1"/>
    <col min="2296" max="2296" width="20.140625" style="436" customWidth="1"/>
    <col min="2297" max="2297" width="52.85546875" style="436" customWidth="1"/>
    <col min="2298" max="2303" width="9.140625" style="436"/>
    <col min="2304" max="2304" width="0" style="436" hidden="1" customWidth="1"/>
    <col min="2305" max="2549" width="9.140625" style="436"/>
    <col min="2550" max="2550" width="9.140625" style="436" customWidth="1"/>
    <col min="2551" max="2551" width="32.85546875" style="436" customWidth="1"/>
    <col min="2552" max="2552" width="20.140625" style="436" customWidth="1"/>
    <col min="2553" max="2553" width="52.85546875" style="436" customWidth="1"/>
    <col min="2554" max="2559" width="9.140625" style="436"/>
    <col min="2560" max="2560" width="0" style="436" hidden="1" customWidth="1"/>
    <col min="2561" max="2805" width="9.140625" style="436"/>
    <col min="2806" max="2806" width="9.140625" style="436" customWidth="1"/>
    <col min="2807" max="2807" width="32.85546875" style="436" customWidth="1"/>
    <col min="2808" max="2808" width="20.140625" style="436" customWidth="1"/>
    <col min="2809" max="2809" width="52.85546875" style="436" customWidth="1"/>
    <col min="2810" max="2815" width="9.140625" style="436"/>
    <col min="2816" max="2816" width="0" style="436" hidden="1" customWidth="1"/>
    <col min="2817" max="3061" width="9.140625" style="436"/>
    <col min="3062" max="3062" width="9.140625" style="436" customWidth="1"/>
    <col min="3063" max="3063" width="32.85546875" style="436" customWidth="1"/>
    <col min="3064" max="3064" width="20.140625" style="436" customWidth="1"/>
    <col min="3065" max="3065" width="52.85546875" style="436" customWidth="1"/>
    <col min="3066" max="3071" width="9.140625" style="436"/>
    <col min="3072" max="3072" width="0" style="436" hidden="1" customWidth="1"/>
    <col min="3073" max="3317" width="9.140625" style="436"/>
    <col min="3318" max="3318" width="9.140625" style="436" customWidth="1"/>
    <col min="3319" max="3319" width="32.85546875" style="436" customWidth="1"/>
    <col min="3320" max="3320" width="20.140625" style="436" customWidth="1"/>
    <col min="3321" max="3321" width="52.85546875" style="436" customWidth="1"/>
    <col min="3322" max="3327" width="9.140625" style="436"/>
    <col min="3328" max="3328" width="0" style="436" hidden="1" customWidth="1"/>
    <col min="3329" max="3573" width="9.140625" style="436"/>
    <col min="3574" max="3574" width="9.140625" style="436" customWidth="1"/>
    <col min="3575" max="3575" width="32.85546875" style="436" customWidth="1"/>
    <col min="3576" max="3576" width="20.140625" style="436" customWidth="1"/>
    <col min="3577" max="3577" width="52.85546875" style="436" customWidth="1"/>
    <col min="3578" max="3583" width="9.140625" style="436"/>
    <col min="3584" max="3584" width="0" style="436" hidden="1" customWidth="1"/>
    <col min="3585" max="3829" width="9.140625" style="436"/>
    <col min="3830" max="3830" width="9.140625" style="436" customWidth="1"/>
    <col min="3831" max="3831" width="32.85546875" style="436" customWidth="1"/>
    <col min="3832" max="3832" width="20.140625" style="436" customWidth="1"/>
    <col min="3833" max="3833" width="52.85546875" style="436" customWidth="1"/>
    <col min="3834" max="3839" width="9.140625" style="436"/>
    <col min="3840" max="3840" width="0" style="436" hidden="1" customWidth="1"/>
    <col min="3841" max="4085" width="9.140625" style="436"/>
    <col min="4086" max="4086" width="9.140625" style="436" customWidth="1"/>
    <col min="4087" max="4087" width="32.85546875" style="436" customWidth="1"/>
    <col min="4088" max="4088" width="20.140625" style="436" customWidth="1"/>
    <col min="4089" max="4089" width="52.85546875" style="436" customWidth="1"/>
    <col min="4090" max="4095" width="9.140625" style="436"/>
    <col min="4096" max="4096" width="0" style="436" hidden="1" customWidth="1"/>
    <col min="4097" max="4341" width="9.140625" style="436"/>
    <col min="4342" max="4342" width="9.140625" style="436" customWidth="1"/>
    <col min="4343" max="4343" width="32.85546875" style="436" customWidth="1"/>
    <col min="4344" max="4344" width="20.140625" style="436" customWidth="1"/>
    <col min="4345" max="4345" width="52.85546875" style="436" customWidth="1"/>
    <col min="4346" max="4351" width="9.140625" style="436"/>
    <col min="4352" max="4352" width="0" style="436" hidden="1" customWidth="1"/>
    <col min="4353" max="4597" width="9.140625" style="436"/>
    <col min="4598" max="4598" width="9.140625" style="436" customWidth="1"/>
    <col min="4599" max="4599" width="32.85546875" style="436" customWidth="1"/>
    <col min="4600" max="4600" width="20.140625" style="436" customWidth="1"/>
    <col min="4601" max="4601" width="52.85546875" style="436" customWidth="1"/>
    <col min="4602" max="4607" width="9.140625" style="436"/>
    <col min="4608" max="4608" width="0" style="436" hidden="1" customWidth="1"/>
    <col min="4609" max="4853" width="9.140625" style="436"/>
    <col min="4854" max="4854" width="9.140625" style="436" customWidth="1"/>
    <col min="4855" max="4855" width="32.85546875" style="436" customWidth="1"/>
    <col min="4856" max="4856" width="20.140625" style="436" customWidth="1"/>
    <col min="4857" max="4857" width="52.85546875" style="436" customWidth="1"/>
    <col min="4858" max="4863" width="9.140625" style="436"/>
    <col min="4864" max="4864" width="0" style="436" hidden="1" customWidth="1"/>
    <col min="4865" max="5109" width="9.140625" style="436"/>
    <col min="5110" max="5110" width="9.140625" style="436" customWidth="1"/>
    <col min="5111" max="5111" width="32.85546875" style="436" customWidth="1"/>
    <col min="5112" max="5112" width="20.140625" style="436" customWidth="1"/>
    <col min="5113" max="5113" width="52.85546875" style="436" customWidth="1"/>
    <col min="5114" max="5119" width="9.140625" style="436"/>
    <col min="5120" max="5120" width="0" style="436" hidden="1" customWidth="1"/>
    <col min="5121" max="5365" width="9.140625" style="436"/>
    <col min="5366" max="5366" width="9.140625" style="436" customWidth="1"/>
    <col min="5367" max="5367" width="32.85546875" style="436" customWidth="1"/>
    <col min="5368" max="5368" width="20.140625" style="436" customWidth="1"/>
    <col min="5369" max="5369" width="52.85546875" style="436" customWidth="1"/>
    <col min="5370" max="5375" width="9.140625" style="436"/>
    <col min="5376" max="5376" width="0" style="436" hidden="1" customWidth="1"/>
    <col min="5377" max="5621" width="9.140625" style="436"/>
    <col min="5622" max="5622" width="9.140625" style="436" customWidth="1"/>
    <col min="5623" max="5623" width="32.85546875" style="436" customWidth="1"/>
    <col min="5624" max="5624" width="20.140625" style="436" customWidth="1"/>
    <col min="5625" max="5625" width="52.85546875" style="436" customWidth="1"/>
    <col min="5626" max="5631" width="9.140625" style="436"/>
    <col min="5632" max="5632" width="0" style="436" hidden="1" customWidth="1"/>
    <col min="5633" max="5877" width="9.140625" style="436"/>
    <col min="5878" max="5878" width="9.140625" style="436" customWidth="1"/>
    <col min="5879" max="5879" width="32.85546875" style="436" customWidth="1"/>
    <col min="5880" max="5880" width="20.140625" style="436" customWidth="1"/>
    <col min="5881" max="5881" width="52.85546875" style="436" customWidth="1"/>
    <col min="5882" max="5887" width="9.140625" style="436"/>
    <col min="5888" max="5888" width="0" style="436" hidden="1" customWidth="1"/>
    <col min="5889" max="6133" width="9.140625" style="436"/>
    <col min="6134" max="6134" width="9.140625" style="436" customWidth="1"/>
    <col min="6135" max="6135" width="32.85546875" style="436" customWidth="1"/>
    <col min="6136" max="6136" width="20.140625" style="436" customWidth="1"/>
    <col min="6137" max="6137" width="52.85546875" style="436" customWidth="1"/>
    <col min="6138" max="6143" width="9.140625" style="436"/>
    <col min="6144" max="6144" width="0" style="436" hidden="1" customWidth="1"/>
    <col min="6145" max="6389" width="9.140625" style="436"/>
    <col min="6390" max="6390" width="9.140625" style="436" customWidth="1"/>
    <col min="6391" max="6391" width="32.85546875" style="436" customWidth="1"/>
    <col min="6392" max="6392" width="20.140625" style="436" customWidth="1"/>
    <col min="6393" max="6393" width="52.85546875" style="436" customWidth="1"/>
    <col min="6394" max="6399" width="9.140625" style="436"/>
    <col min="6400" max="6400" width="0" style="436" hidden="1" customWidth="1"/>
    <col min="6401" max="6645" width="9.140625" style="436"/>
    <col min="6646" max="6646" width="9.140625" style="436" customWidth="1"/>
    <col min="6647" max="6647" width="32.85546875" style="436" customWidth="1"/>
    <col min="6648" max="6648" width="20.140625" style="436" customWidth="1"/>
    <col min="6649" max="6649" width="52.85546875" style="436" customWidth="1"/>
    <col min="6650" max="6655" width="9.140625" style="436"/>
    <col min="6656" max="6656" width="0" style="436" hidden="1" customWidth="1"/>
    <col min="6657" max="6901" width="9.140625" style="436"/>
    <col min="6902" max="6902" width="9.140625" style="436" customWidth="1"/>
    <col min="6903" max="6903" width="32.85546875" style="436" customWidth="1"/>
    <col min="6904" max="6904" width="20.140625" style="436" customWidth="1"/>
    <col min="6905" max="6905" width="52.85546875" style="436" customWidth="1"/>
    <col min="6906" max="6911" width="9.140625" style="436"/>
    <col min="6912" max="6912" width="0" style="436" hidden="1" customWidth="1"/>
    <col min="6913" max="7157" width="9.140625" style="436"/>
    <col min="7158" max="7158" width="9.140625" style="436" customWidth="1"/>
    <col min="7159" max="7159" width="32.85546875" style="436" customWidth="1"/>
    <col min="7160" max="7160" width="20.140625" style="436" customWidth="1"/>
    <col min="7161" max="7161" width="52.85546875" style="436" customWidth="1"/>
    <col min="7162" max="7167" width="9.140625" style="436"/>
    <col min="7168" max="7168" width="0" style="436" hidden="1" customWidth="1"/>
    <col min="7169" max="7413" width="9.140625" style="436"/>
    <col min="7414" max="7414" width="9.140625" style="436" customWidth="1"/>
    <col min="7415" max="7415" width="32.85546875" style="436" customWidth="1"/>
    <col min="7416" max="7416" width="20.140625" style="436" customWidth="1"/>
    <col min="7417" max="7417" width="52.85546875" style="436" customWidth="1"/>
    <col min="7418" max="7423" width="9.140625" style="436"/>
    <col min="7424" max="7424" width="0" style="436" hidden="1" customWidth="1"/>
    <col min="7425" max="7669" width="9.140625" style="436"/>
    <col min="7670" max="7670" width="9.140625" style="436" customWidth="1"/>
    <col min="7671" max="7671" width="32.85546875" style="436" customWidth="1"/>
    <col min="7672" max="7672" width="20.140625" style="436" customWidth="1"/>
    <col min="7673" max="7673" width="52.85546875" style="436" customWidth="1"/>
    <col min="7674" max="7679" width="9.140625" style="436"/>
    <col min="7680" max="7680" width="0" style="436" hidden="1" customWidth="1"/>
    <col min="7681" max="7925" width="9.140625" style="436"/>
    <col min="7926" max="7926" width="9.140625" style="436" customWidth="1"/>
    <col min="7927" max="7927" width="32.85546875" style="436" customWidth="1"/>
    <col min="7928" max="7928" width="20.140625" style="436" customWidth="1"/>
    <col min="7929" max="7929" width="52.85546875" style="436" customWidth="1"/>
    <col min="7930" max="7935" width="9.140625" style="436"/>
    <col min="7936" max="7936" width="0" style="436" hidden="1" customWidth="1"/>
    <col min="7937" max="8181" width="9.140625" style="436"/>
    <col min="8182" max="8182" width="9.140625" style="436" customWidth="1"/>
    <col min="8183" max="8183" width="32.85546875" style="436" customWidth="1"/>
    <col min="8184" max="8184" width="20.140625" style="436" customWidth="1"/>
    <col min="8185" max="8185" width="52.85546875" style="436" customWidth="1"/>
    <col min="8186" max="8191" width="9.140625" style="436"/>
    <col min="8192" max="8192" width="0" style="436" hidden="1" customWidth="1"/>
    <col min="8193" max="8437" width="9.140625" style="436"/>
    <col min="8438" max="8438" width="9.140625" style="436" customWidth="1"/>
    <col min="8439" max="8439" width="32.85546875" style="436" customWidth="1"/>
    <col min="8440" max="8440" width="20.140625" style="436" customWidth="1"/>
    <col min="8441" max="8441" width="52.85546875" style="436" customWidth="1"/>
    <col min="8442" max="8447" width="9.140625" style="436"/>
    <col min="8448" max="8448" width="0" style="436" hidden="1" customWidth="1"/>
    <col min="8449" max="8693" width="9.140625" style="436"/>
    <col min="8694" max="8694" width="9.140625" style="436" customWidth="1"/>
    <col min="8695" max="8695" width="32.85546875" style="436" customWidth="1"/>
    <col min="8696" max="8696" width="20.140625" style="436" customWidth="1"/>
    <col min="8697" max="8697" width="52.85546875" style="436" customWidth="1"/>
    <col min="8698" max="8703" width="9.140625" style="436"/>
    <col min="8704" max="8704" width="0" style="436" hidden="1" customWidth="1"/>
    <col min="8705" max="8949" width="9.140625" style="436"/>
    <col min="8950" max="8950" width="9.140625" style="436" customWidth="1"/>
    <col min="8951" max="8951" width="32.85546875" style="436" customWidth="1"/>
    <col min="8952" max="8952" width="20.140625" style="436" customWidth="1"/>
    <col min="8953" max="8953" width="52.85546875" style="436" customWidth="1"/>
    <col min="8954" max="8959" width="9.140625" style="436"/>
    <col min="8960" max="8960" width="0" style="436" hidden="1" customWidth="1"/>
    <col min="8961" max="9205" width="9.140625" style="436"/>
    <col min="9206" max="9206" width="9.140625" style="436" customWidth="1"/>
    <col min="9207" max="9207" width="32.85546875" style="436" customWidth="1"/>
    <col min="9208" max="9208" width="20.140625" style="436" customWidth="1"/>
    <col min="9209" max="9209" width="52.85546875" style="436" customWidth="1"/>
    <col min="9210" max="9215" width="9.140625" style="436"/>
    <col min="9216" max="9216" width="0" style="436" hidden="1" customWidth="1"/>
    <col min="9217" max="9461" width="9.140625" style="436"/>
    <col min="9462" max="9462" width="9.140625" style="436" customWidth="1"/>
    <col min="9463" max="9463" width="32.85546875" style="436" customWidth="1"/>
    <col min="9464" max="9464" width="20.140625" style="436" customWidth="1"/>
    <col min="9465" max="9465" width="52.85546875" style="436" customWidth="1"/>
    <col min="9466" max="9471" width="9.140625" style="436"/>
    <col min="9472" max="9472" width="0" style="436" hidden="1" customWidth="1"/>
    <col min="9473" max="9717" width="9.140625" style="436"/>
    <col min="9718" max="9718" width="9.140625" style="436" customWidth="1"/>
    <col min="9719" max="9719" width="32.85546875" style="436" customWidth="1"/>
    <col min="9720" max="9720" width="20.140625" style="436" customWidth="1"/>
    <col min="9721" max="9721" width="52.85546875" style="436" customWidth="1"/>
    <col min="9722" max="9727" width="9.140625" style="436"/>
    <col min="9728" max="9728" width="0" style="436" hidden="1" customWidth="1"/>
    <col min="9729" max="9973" width="9.140625" style="436"/>
    <col min="9974" max="9974" width="9.140625" style="436" customWidth="1"/>
    <col min="9975" max="9975" width="32.85546875" style="436" customWidth="1"/>
    <col min="9976" max="9976" width="20.140625" style="436" customWidth="1"/>
    <col min="9977" max="9977" width="52.85546875" style="436" customWidth="1"/>
    <col min="9978" max="9983" width="9.140625" style="436"/>
    <col min="9984" max="9984" width="0" style="436" hidden="1" customWidth="1"/>
    <col min="9985" max="10229" width="9.140625" style="436"/>
    <col min="10230" max="10230" width="9.140625" style="436" customWidth="1"/>
    <col min="10231" max="10231" width="32.85546875" style="436" customWidth="1"/>
    <col min="10232" max="10232" width="20.140625" style="436" customWidth="1"/>
    <col min="10233" max="10233" width="52.85546875" style="436" customWidth="1"/>
    <col min="10234" max="10239" width="9.140625" style="436"/>
    <col min="10240" max="10240" width="0" style="436" hidden="1" customWidth="1"/>
    <col min="10241" max="10485" width="9.140625" style="436"/>
    <col min="10486" max="10486" width="9.140625" style="436" customWidth="1"/>
    <col min="10487" max="10487" width="32.85546875" style="436" customWidth="1"/>
    <col min="10488" max="10488" width="20.140625" style="436" customWidth="1"/>
    <col min="10489" max="10489" width="52.85546875" style="436" customWidth="1"/>
    <col min="10490" max="10495" width="9.140625" style="436"/>
    <col min="10496" max="10496" width="0" style="436" hidden="1" customWidth="1"/>
    <col min="10497" max="10741" width="9.140625" style="436"/>
    <col min="10742" max="10742" width="9.140625" style="436" customWidth="1"/>
    <col min="10743" max="10743" width="32.85546875" style="436" customWidth="1"/>
    <col min="10744" max="10744" width="20.140625" style="436" customWidth="1"/>
    <col min="10745" max="10745" width="52.85546875" style="436" customWidth="1"/>
    <col min="10746" max="10751" width="9.140625" style="436"/>
    <col min="10752" max="10752" width="0" style="436" hidden="1" customWidth="1"/>
    <col min="10753" max="10997" width="9.140625" style="436"/>
    <col min="10998" max="10998" width="9.140625" style="436" customWidth="1"/>
    <col min="10999" max="10999" width="32.85546875" style="436" customWidth="1"/>
    <col min="11000" max="11000" width="20.140625" style="436" customWidth="1"/>
    <col min="11001" max="11001" width="52.85546875" style="436" customWidth="1"/>
    <col min="11002" max="11007" width="9.140625" style="436"/>
    <col min="11008" max="11008" width="0" style="436" hidden="1" customWidth="1"/>
    <col min="11009" max="11253" width="9.140625" style="436"/>
    <col min="11254" max="11254" width="9.140625" style="436" customWidth="1"/>
    <col min="11255" max="11255" width="32.85546875" style="436" customWidth="1"/>
    <col min="11256" max="11256" width="20.140625" style="436" customWidth="1"/>
    <col min="11257" max="11257" width="52.85546875" style="436" customWidth="1"/>
    <col min="11258" max="11263" width="9.140625" style="436"/>
    <col min="11264" max="11264" width="0" style="436" hidden="1" customWidth="1"/>
    <col min="11265" max="11509" width="9.140625" style="436"/>
    <col min="11510" max="11510" width="9.140625" style="436" customWidth="1"/>
    <col min="11511" max="11511" width="32.85546875" style="436" customWidth="1"/>
    <col min="11512" max="11512" width="20.140625" style="436" customWidth="1"/>
    <col min="11513" max="11513" width="52.85546875" style="436" customWidth="1"/>
    <col min="11514" max="11519" width="9.140625" style="436"/>
    <col min="11520" max="11520" width="0" style="436" hidden="1" customWidth="1"/>
    <col min="11521" max="11765" width="9.140625" style="436"/>
    <col min="11766" max="11766" width="9.140625" style="436" customWidth="1"/>
    <col min="11767" max="11767" width="32.85546875" style="436" customWidth="1"/>
    <col min="11768" max="11768" width="20.140625" style="436" customWidth="1"/>
    <col min="11769" max="11769" width="52.85546875" style="436" customWidth="1"/>
    <col min="11770" max="11775" width="9.140625" style="436"/>
    <col min="11776" max="11776" width="0" style="436" hidden="1" customWidth="1"/>
    <col min="11777" max="12021" width="9.140625" style="436"/>
    <col min="12022" max="12022" width="9.140625" style="436" customWidth="1"/>
    <col min="12023" max="12023" width="32.85546875" style="436" customWidth="1"/>
    <col min="12024" max="12024" width="20.140625" style="436" customWidth="1"/>
    <col min="12025" max="12025" width="52.85546875" style="436" customWidth="1"/>
    <col min="12026" max="12031" width="9.140625" style="436"/>
    <col min="12032" max="12032" width="0" style="436" hidden="1" customWidth="1"/>
    <col min="12033" max="12277" width="9.140625" style="436"/>
    <col min="12278" max="12278" width="9.140625" style="436" customWidth="1"/>
    <col min="12279" max="12279" width="32.85546875" style="436" customWidth="1"/>
    <col min="12280" max="12280" width="20.140625" style="436" customWidth="1"/>
    <col min="12281" max="12281" width="52.85546875" style="436" customWidth="1"/>
    <col min="12282" max="12287" width="9.140625" style="436"/>
    <col min="12288" max="12288" width="0" style="436" hidden="1" customWidth="1"/>
    <col min="12289" max="12533" width="9.140625" style="436"/>
    <col min="12534" max="12534" width="9.140625" style="436" customWidth="1"/>
    <col min="12535" max="12535" width="32.85546875" style="436" customWidth="1"/>
    <col min="12536" max="12536" width="20.140625" style="436" customWidth="1"/>
    <col min="12537" max="12537" width="52.85546875" style="436" customWidth="1"/>
    <col min="12538" max="12543" width="9.140625" style="436"/>
    <col min="12544" max="12544" width="0" style="436" hidden="1" customWidth="1"/>
    <col min="12545" max="12789" width="9.140625" style="436"/>
    <col min="12790" max="12790" width="9.140625" style="436" customWidth="1"/>
    <col min="12791" max="12791" width="32.85546875" style="436" customWidth="1"/>
    <col min="12792" max="12792" width="20.140625" style="436" customWidth="1"/>
    <col min="12793" max="12793" width="52.85546875" style="436" customWidth="1"/>
    <col min="12794" max="12799" width="9.140625" style="436"/>
    <col min="12800" max="12800" width="0" style="436" hidden="1" customWidth="1"/>
    <col min="12801" max="13045" width="9.140625" style="436"/>
    <col min="13046" max="13046" width="9.140625" style="436" customWidth="1"/>
    <col min="13047" max="13047" width="32.85546875" style="436" customWidth="1"/>
    <col min="13048" max="13048" width="20.140625" style="436" customWidth="1"/>
    <col min="13049" max="13049" width="52.85546875" style="436" customWidth="1"/>
    <col min="13050" max="13055" width="9.140625" style="436"/>
    <col min="13056" max="13056" width="0" style="436" hidden="1" customWidth="1"/>
    <col min="13057" max="13301" width="9.140625" style="436"/>
    <col min="13302" max="13302" width="9.140625" style="436" customWidth="1"/>
    <col min="13303" max="13303" width="32.85546875" style="436" customWidth="1"/>
    <col min="13304" max="13304" width="20.140625" style="436" customWidth="1"/>
    <col min="13305" max="13305" width="52.85546875" style="436" customWidth="1"/>
    <col min="13306" max="13311" width="9.140625" style="436"/>
    <col min="13312" max="13312" width="0" style="436" hidden="1" customWidth="1"/>
    <col min="13313" max="13557" width="9.140625" style="436"/>
    <col min="13558" max="13558" width="9.140625" style="436" customWidth="1"/>
    <col min="13559" max="13559" width="32.85546875" style="436" customWidth="1"/>
    <col min="13560" max="13560" width="20.140625" style="436" customWidth="1"/>
    <col min="13561" max="13561" width="52.85546875" style="436" customWidth="1"/>
    <col min="13562" max="13567" width="9.140625" style="436"/>
    <col min="13568" max="13568" width="0" style="436" hidden="1" customWidth="1"/>
    <col min="13569" max="13813" width="9.140625" style="436"/>
    <col min="13814" max="13814" width="9.140625" style="436" customWidth="1"/>
    <col min="13815" max="13815" width="32.85546875" style="436" customWidth="1"/>
    <col min="13816" max="13816" width="20.140625" style="436" customWidth="1"/>
    <col min="13817" max="13817" width="52.85546875" style="436" customWidth="1"/>
    <col min="13818" max="13823" width="9.140625" style="436"/>
    <col min="13824" max="13824" width="0" style="436" hidden="1" customWidth="1"/>
    <col min="13825" max="14069" width="9.140625" style="436"/>
    <col min="14070" max="14070" width="9.140625" style="436" customWidth="1"/>
    <col min="14071" max="14071" width="32.85546875" style="436" customWidth="1"/>
    <col min="14072" max="14072" width="20.140625" style="436" customWidth="1"/>
    <col min="14073" max="14073" width="52.85546875" style="436" customWidth="1"/>
    <col min="14074" max="14079" width="9.140625" style="436"/>
    <col min="14080" max="14080" width="0" style="436" hidden="1" customWidth="1"/>
    <col min="14081" max="14325" width="9.140625" style="436"/>
    <col min="14326" max="14326" width="9.140625" style="436" customWidth="1"/>
    <col min="14327" max="14327" width="32.85546875" style="436" customWidth="1"/>
    <col min="14328" max="14328" width="20.140625" style="436" customWidth="1"/>
    <col min="14329" max="14329" width="52.85546875" style="436" customWidth="1"/>
    <col min="14330" max="14335" width="9.140625" style="436"/>
    <col min="14336" max="14336" width="0" style="436" hidden="1" customWidth="1"/>
    <col min="14337" max="14581" width="9.140625" style="436"/>
    <col min="14582" max="14582" width="9.140625" style="436" customWidth="1"/>
    <col min="14583" max="14583" width="32.85546875" style="436" customWidth="1"/>
    <col min="14584" max="14584" width="20.140625" style="436" customWidth="1"/>
    <col min="14585" max="14585" width="52.85546875" style="436" customWidth="1"/>
    <col min="14586" max="14591" width="9.140625" style="436"/>
    <col min="14592" max="14592" width="0" style="436" hidden="1" customWidth="1"/>
    <col min="14593" max="14837" width="9.140625" style="436"/>
    <col min="14838" max="14838" width="9.140625" style="436" customWidth="1"/>
    <col min="14839" max="14839" width="32.85546875" style="436" customWidth="1"/>
    <col min="14840" max="14840" width="20.140625" style="436" customWidth="1"/>
    <col min="14841" max="14841" width="52.85546875" style="436" customWidth="1"/>
    <col min="14842" max="14847" width="9.140625" style="436"/>
    <col min="14848" max="14848" width="0" style="436" hidden="1" customWidth="1"/>
    <col min="14849" max="15093" width="9.140625" style="436"/>
    <col min="15094" max="15094" width="9.140625" style="436" customWidth="1"/>
    <col min="15095" max="15095" width="32.85546875" style="436" customWidth="1"/>
    <col min="15096" max="15096" width="20.140625" style="436" customWidth="1"/>
    <col min="15097" max="15097" width="52.85546875" style="436" customWidth="1"/>
    <col min="15098" max="15103" width="9.140625" style="436"/>
    <col min="15104" max="15104" width="0" style="436" hidden="1" customWidth="1"/>
    <col min="15105" max="15349" width="9.140625" style="436"/>
    <col min="15350" max="15350" width="9.140625" style="436" customWidth="1"/>
    <col min="15351" max="15351" width="32.85546875" style="436" customWidth="1"/>
    <col min="15352" max="15352" width="20.140625" style="436" customWidth="1"/>
    <col min="15353" max="15353" width="52.85546875" style="436" customWidth="1"/>
    <col min="15354" max="15359" width="9.140625" style="436"/>
    <col min="15360" max="15360" width="0" style="436" hidden="1" customWidth="1"/>
    <col min="15361" max="15605" width="9.140625" style="436"/>
    <col min="15606" max="15606" width="9.140625" style="436" customWidth="1"/>
    <col min="15607" max="15607" width="32.85546875" style="436" customWidth="1"/>
    <col min="15608" max="15608" width="20.140625" style="436" customWidth="1"/>
    <col min="15609" max="15609" width="52.85546875" style="436" customWidth="1"/>
    <col min="15610" max="15615" width="9.140625" style="436"/>
    <col min="15616" max="15616" width="0" style="436" hidden="1" customWidth="1"/>
    <col min="15617" max="15861" width="9.140625" style="436"/>
    <col min="15862" max="15862" width="9.140625" style="436" customWidth="1"/>
    <col min="15863" max="15863" width="32.85546875" style="436" customWidth="1"/>
    <col min="15864" max="15864" width="20.140625" style="436" customWidth="1"/>
    <col min="15865" max="15865" width="52.85546875" style="436" customWidth="1"/>
    <col min="15866" max="15871" width="9.140625" style="436"/>
    <col min="15872" max="15872" width="0" style="436" hidden="1" customWidth="1"/>
    <col min="15873" max="16117" width="9.140625" style="436"/>
    <col min="16118" max="16118" width="9.140625" style="436" customWidth="1"/>
    <col min="16119" max="16119" width="32.85546875" style="436" customWidth="1"/>
    <col min="16120" max="16120" width="20.140625" style="436" customWidth="1"/>
    <col min="16121" max="16121" width="52.85546875" style="436" customWidth="1"/>
    <col min="16122" max="16127" width="9.140625" style="436"/>
    <col min="16128" max="16128" width="0" style="436" hidden="1" customWidth="1"/>
    <col min="16129" max="16384" width="9.140625" style="436"/>
  </cols>
  <sheetData>
    <row r="1" spans="1:9" ht="15.75">
      <c r="B1" s="433" t="s">
        <v>66</v>
      </c>
      <c r="C1" s="289"/>
      <c r="D1" s="207"/>
    </row>
    <row r="2" spans="1:9" ht="14.25">
      <c r="B2" s="437" t="s">
        <v>276</v>
      </c>
    </row>
    <row r="3" spans="1:9" ht="14.25">
      <c r="B3" s="437"/>
    </row>
    <row r="4" spans="1:9" s="443" customFormat="1" ht="19.5" customHeight="1">
      <c r="A4" s="440"/>
      <c r="B4" s="441" t="s">
        <v>2</v>
      </c>
      <c r="C4" s="290" t="s">
        <v>3</v>
      </c>
      <c r="D4" s="442" t="s">
        <v>4</v>
      </c>
      <c r="F4" s="387" t="s">
        <v>424</v>
      </c>
      <c r="G4" s="387" t="s">
        <v>425</v>
      </c>
      <c r="H4" s="387" t="s">
        <v>426</v>
      </c>
    </row>
    <row r="5" spans="1:9" ht="31.5" customHeight="1">
      <c r="A5" s="444" t="s">
        <v>6</v>
      </c>
      <c r="B5" s="445" t="s">
        <v>7</v>
      </c>
      <c r="C5" s="209">
        <v>961</v>
      </c>
      <c r="D5" s="388" t="s">
        <v>427</v>
      </c>
      <c r="H5" s="436">
        <v>961</v>
      </c>
    </row>
    <row r="6" spans="1:9" ht="25.5" hidden="1">
      <c r="A6" s="444" t="s">
        <v>69</v>
      </c>
      <c r="B6" s="445" t="s">
        <v>76</v>
      </c>
      <c r="C6" s="210"/>
      <c r="D6" s="449"/>
    </row>
    <row r="7" spans="1:9" ht="23.25" hidden="1" customHeight="1">
      <c r="A7" s="444" t="s">
        <v>50</v>
      </c>
      <c r="B7" s="445" t="s">
        <v>51</v>
      </c>
      <c r="C7" s="210"/>
      <c r="D7" s="479"/>
    </row>
    <row r="8" spans="1:9" s="438" customFormat="1" ht="30.75" customHeight="1">
      <c r="A8" s="444" t="s">
        <v>8</v>
      </c>
      <c r="B8" s="116" t="s">
        <v>9</v>
      </c>
      <c r="C8" s="209">
        <v>699</v>
      </c>
      <c r="D8" s="451" t="s">
        <v>428</v>
      </c>
      <c r="H8" s="438">
        <v>699</v>
      </c>
    </row>
    <row r="9" spans="1:9" s="438" customFormat="1" ht="36" hidden="1" customHeight="1">
      <c r="A9" s="444" t="s">
        <v>80</v>
      </c>
      <c r="B9" s="211" t="s">
        <v>85</v>
      </c>
      <c r="C9" s="209"/>
      <c r="D9" s="449"/>
    </row>
    <row r="10" spans="1:9" s="438" customFormat="1" ht="41.25" customHeight="1">
      <c r="A10" s="444" t="s">
        <v>11</v>
      </c>
      <c r="B10" s="445" t="s">
        <v>12</v>
      </c>
      <c r="C10" s="209">
        <v>9536</v>
      </c>
      <c r="D10" s="451" t="s">
        <v>429</v>
      </c>
      <c r="F10" s="438">
        <v>9536</v>
      </c>
    </row>
    <row r="11" spans="1:9" ht="33" hidden="1" customHeight="1">
      <c r="A11" s="444" t="s">
        <v>13</v>
      </c>
      <c r="B11" s="445" t="s">
        <v>14</v>
      </c>
      <c r="C11" s="209"/>
      <c r="D11" s="449"/>
    </row>
    <row r="12" spans="1:9" ht="18.75" customHeight="1">
      <c r="A12" s="452"/>
      <c r="B12" s="453" t="s">
        <v>15</v>
      </c>
      <c r="C12" s="466">
        <f>SUM(C5:C11)</f>
        <v>11196</v>
      </c>
      <c r="D12" s="212"/>
      <c r="F12" s="456">
        <f>SUM(F5:F11)</f>
        <v>9536</v>
      </c>
      <c r="G12" s="456">
        <f>SUM(G5:G11)</f>
        <v>0</v>
      </c>
      <c r="H12" s="456">
        <f>SUM(H5:H11)</f>
        <v>1660</v>
      </c>
      <c r="I12" s="456">
        <f>SUM(F12:H12)</f>
        <v>11196</v>
      </c>
    </row>
    <row r="13" spans="1:9" ht="22.5" customHeight="1">
      <c r="A13" s="480"/>
      <c r="B13" s="213" t="s">
        <v>16</v>
      </c>
      <c r="C13" s="291" t="s">
        <v>3</v>
      </c>
      <c r="D13" s="214" t="s">
        <v>4</v>
      </c>
    </row>
    <row r="14" spans="1:9">
      <c r="A14" s="448" t="s">
        <v>43</v>
      </c>
      <c r="B14" s="110" t="s">
        <v>23</v>
      </c>
      <c r="C14" s="463"/>
      <c r="D14" s="465"/>
    </row>
    <row r="15" spans="1:9" ht="178.5" customHeight="1">
      <c r="A15" s="464"/>
      <c r="B15" s="62">
        <v>1100</v>
      </c>
      <c r="C15" s="203">
        <f t="shared" ref="C15:C27" si="0">SUM(F15:H15)</f>
        <v>832</v>
      </c>
      <c r="D15" s="485" t="s">
        <v>462</v>
      </c>
      <c r="F15" s="436">
        <v>-19097</v>
      </c>
      <c r="G15" s="436">
        <v>148</v>
      </c>
      <c r="H15" s="436">
        <v>19781</v>
      </c>
    </row>
    <row r="16" spans="1:9" ht="155.25" customHeight="1">
      <c r="A16" s="464"/>
      <c r="B16" s="62">
        <v>1200</v>
      </c>
      <c r="C16" s="203">
        <f t="shared" si="0"/>
        <v>36323</v>
      </c>
      <c r="D16" s="490" t="s">
        <v>471</v>
      </c>
      <c r="F16" s="436">
        <v>28633</v>
      </c>
      <c r="G16" s="436">
        <v>0</v>
      </c>
      <c r="H16" s="436">
        <v>7690</v>
      </c>
    </row>
    <row r="17" spans="1:9" ht="27.75" customHeight="1">
      <c r="A17" s="464"/>
      <c r="B17" s="62">
        <v>2100</v>
      </c>
      <c r="C17" s="203">
        <f t="shared" si="0"/>
        <v>1332</v>
      </c>
      <c r="D17" s="491" t="s">
        <v>430</v>
      </c>
      <c r="F17" s="436">
        <v>0</v>
      </c>
      <c r="G17" s="436">
        <v>0</v>
      </c>
      <c r="H17" s="436">
        <v>1332</v>
      </c>
    </row>
    <row r="18" spans="1:9" ht="114.75">
      <c r="A18" s="464"/>
      <c r="B18" s="62">
        <v>2200</v>
      </c>
      <c r="C18" s="203">
        <f t="shared" si="0"/>
        <v>-9823</v>
      </c>
      <c r="D18" s="389" t="s">
        <v>470</v>
      </c>
      <c r="F18" s="436">
        <v>-400</v>
      </c>
      <c r="G18" s="436">
        <v>-148</v>
      </c>
      <c r="H18" s="436">
        <v>-9275</v>
      </c>
    </row>
    <row r="19" spans="1:9" ht="180.75" customHeight="1">
      <c r="A19" s="464"/>
      <c r="B19" s="62">
        <v>2300</v>
      </c>
      <c r="C19" s="203">
        <f t="shared" si="0"/>
        <v>-6736</v>
      </c>
      <c r="D19" s="491" t="s">
        <v>468</v>
      </c>
      <c r="F19" s="436">
        <v>4961</v>
      </c>
      <c r="G19" s="436">
        <v>7</v>
      </c>
      <c r="H19" s="436">
        <v>-11704</v>
      </c>
    </row>
    <row r="20" spans="1:9" ht="33" hidden="1" customHeight="1">
      <c r="A20" s="464"/>
      <c r="B20" s="62">
        <v>2400</v>
      </c>
      <c r="C20" s="203">
        <f t="shared" si="0"/>
        <v>0</v>
      </c>
      <c r="D20" s="312"/>
      <c r="F20" s="436">
        <v>0</v>
      </c>
      <c r="H20" s="436">
        <v>0</v>
      </c>
    </row>
    <row r="21" spans="1:9" ht="25.5">
      <c r="A21" s="464"/>
      <c r="B21" s="62">
        <v>2500</v>
      </c>
      <c r="C21" s="203">
        <f t="shared" si="0"/>
        <v>663</v>
      </c>
      <c r="D21" s="491" t="s">
        <v>463</v>
      </c>
      <c r="F21" s="436">
        <v>661</v>
      </c>
      <c r="G21" s="436">
        <v>0</v>
      </c>
      <c r="H21" s="436">
        <v>2</v>
      </c>
    </row>
    <row r="22" spans="1:9" ht="25.5">
      <c r="A22" s="464"/>
      <c r="B22" s="62">
        <v>3200</v>
      </c>
      <c r="C22" s="203">
        <f t="shared" si="0"/>
        <v>-5543</v>
      </c>
      <c r="D22" s="491" t="s">
        <v>464</v>
      </c>
      <c r="F22" s="436">
        <v>0</v>
      </c>
      <c r="G22" s="436">
        <v>0</v>
      </c>
      <c r="H22" s="436">
        <v>-5543</v>
      </c>
    </row>
    <row r="23" spans="1:9" hidden="1">
      <c r="A23" s="464"/>
      <c r="B23" s="62">
        <v>5100</v>
      </c>
      <c r="C23" s="203">
        <f t="shared" si="0"/>
        <v>0</v>
      </c>
      <c r="D23" s="312"/>
    </row>
    <row r="24" spans="1:9" hidden="1">
      <c r="A24" s="464"/>
      <c r="B24" s="62">
        <v>5200</v>
      </c>
      <c r="C24" s="203">
        <f t="shared" si="0"/>
        <v>0</v>
      </c>
      <c r="D24" s="312"/>
    </row>
    <row r="25" spans="1:9" ht="25.5">
      <c r="A25" s="464"/>
      <c r="B25" s="62">
        <v>5100</v>
      </c>
      <c r="C25" s="203">
        <f t="shared" si="0"/>
        <v>670</v>
      </c>
      <c r="D25" s="492" t="s">
        <v>431</v>
      </c>
      <c r="F25" s="436">
        <v>127</v>
      </c>
      <c r="G25" s="436">
        <v>-7</v>
      </c>
      <c r="H25" s="436">
        <v>550</v>
      </c>
    </row>
    <row r="26" spans="1:9" ht="213.75" customHeight="1">
      <c r="A26" s="464"/>
      <c r="B26" s="62">
        <v>5200</v>
      </c>
      <c r="C26" s="203">
        <f t="shared" si="0"/>
        <v>70585</v>
      </c>
      <c r="D26" s="390" t="s">
        <v>469</v>
      </c>
      <c r="F26" s="436">
        <v>-5349</v>
      </c>
      <c r="G26" s="436">
        <v>0</v>
      </c>
      <c r="H26" s="436">
        <v>75934</v>
      </c>
    </row>
    <row r="27" spans="1:9" ht="25.5">
      <c r="A27" s="464"/>
      <c r="B27" s="62">
        <v>6200</v>
      </c>
      <c r="C27" s="203">
        <f t="shared" si="0"/>
        <v>5543</v>
      </c>
      <c r="D27" s="491" t="s">
        <v>465</v>
      </c>
      <c r="F27" s="436">
        <v>0</v>
      </c>
      <c r="G27" s="436">
        <v>0</v>
      </c>
      <c r="H27" s="436">
        <v>5543</v>
      </c>
    </row>
    <row r="28" spans="1:9" ht="48.75" customHeight="1">
      <c r="A28" s="464"/>
      <c r="B28" s="62">
        <v>6400</v>
      </c>
      <c r="C28" s="203">
        <f>SUM(F28:H28)</f>
        <v>2505</v>
      </c>
      <c r="D28" s="389" t="s">
        <v>466</v>
      </c>
      <c r="F28" s="436">
        <v>0</v>
      </c>
      <c r="G28" s="436">
        <v>0</v>
      </c>
      <c r="H28" s="436">
        <v>2505</v>
      </c>
    </row>
    <row r="29" spans="1:9" ht="30.75" hidden="1" customHeight="1">
      <c r="A29" s="464"/>
      <c r="B29" s="62">
        <v>7200</v>
      </c>
      <c r="C29" s="203">
        <f t="shared" ref="C29" si="1">F29+H29</f>
        <v>0</v>
      </c>
      <c r="D29" s="313"/>
      <c r="F29" s="436">
        <v>0</v>
      </c>
      <c r="H29" s="436">
        <v>0</v>
      </c>
    </row>
    <row r="30" spans="1:9" ht="63.75">
      <c r="A30" s="483"/>
      <c r="B30" s="499" t="s">
        <v>25</v>
      </c>
      <c r="C30" s="484">
        <f>SUM(C15:C29)</f>
        <v>96351</v>
      </c>
      <c r="D30" s="489" t="s">
        <v>472</v>
      </c>
      <c r="F30" s="456">
        <f>SUM(F15:F29)</f>
        <v>9536</v>
      </c>
      <c r="G30" s="456">
        <f>SUM(G15:G29)</f>
        <v>0</v>
      </c>
      <c r="H30" s="456">
        <f>SUM(H15:H29)</f>
        <v>86815</v>
      </c>
      <c r="I30" s="456">
        <f>SUM(F30:H30)</f>
        <v>96351</v>
      </c>
    </row>
    <row r="31" spans="1:9" hidden="1">
      <c r="A31" s="469"/>
      <c r="B31" s="215"/>
      <c r="C31" s="216" t="e">
        <f>C12-#REF!</f>
        <v>#REF!</v>
      </c>
      <c r="D31" s="277"/>
    </row>
    <row r="32" spans="1:9">
      <c r="A32" s="471"/>
      <c r="B32" s="472"/>
      <c r="E32" s="456"/>
    </row>
    <row r="33" spans="1:5" ht="13.5" customHeight="1">
      <c r="A33" s="471"/>
      <c r="B33" s="472"/>
      <c r="E33" s="456"/>
    </row>
    <row r="34" spans="1:5">
      <c r="A34" s="471"/>
      <c r="B34" s="474"/>
      <c r="E34" s="456"/>
    </row>
    <row r="35" spans="1:5">
      <c r="A35" s="471"/>
      <c r="B35" s="474"/>
      <c r="E35" s="456"/>
    </row>
    <row r="36" spans="1:5">
      <c r="A36" s="471"/>
      <c r="B36" s="474"/>
      <c r="E36" s="456"/>
    </row>
    <row r="37" spans="1:5">
      <c r="A37" s="471"/>
      <c r="B37" s="474"/>
      <c r="E37" s="456"/>
    </row>
    <row r="38" spans="1:5">
      <c r="A38" s="471"/>
      <c r="B38" s="472"/>
      <c r="E38" s="456"/>
    </row>
    <row r="39" spans="1:5">
      <c r="A39" s="471"/>
      <c r="B39" s="472"/>
      <c r="E39" s="456"/>
    </row>
    <row r="40" spans="1:5">
      <c r="A40" s="471"/>
      <c r="B40" s="472"/>
    </row>
    <row r="41" spans="1:5">
      <c r="A41" s="471"/>
      <c r="B41" s="472"/>
    </row>
    <row r="42" spans="1:5">
      <c r="A42" s="471"/>
      <c r="B42" s="474"/>
    </row>
    <row r="43" spans="1:5">
      <c r="A43" s="471"/>
      <c r="B43" s="472"/>
    </row>
    <row r="44" spans="1:5">
      <c r="A44" s="471"/>
      <c r="B44" s="472"/>
    </row>
    <row r="45" spans="1:5">
      <c r="A45" s="471"/>
      <c r="B45" s="472"/>
    </row>
    <row r="46" spans="1:5">
      <c r="A46" s="471"/>
      <c r="B46" s="472"/>
    </row>
    <row r="47" spans="1:5">
      <c r="A47" s="471"/>
      <c r="B47" s="472"/>
    </row>
    <row r="48" spans="1:5">
      <c r="A48" s="471"/>
      <c r="B48" s="472"/>
    </row>
    <row r="49" spans="1:2">
      <c r="A49" s="471"/>
      <c r="B49" s="472"/>
    </row>
    <row r="50" spans="1:2">
      <c r="A50" s="471"/>
      <c r="B50" s="474"/>
    </row>
    <row r="51" spans="1:2">
      <c r="A51" s="471"/>
      <c r="B51" s="472"/>
    </row>
    <row r="52" spans="1:2">
      <c r="A52" s="471"/>
      <c r="B52" s="472"/>
    </row>
    <row r="53" spans="1:2">
      <c r="A53" s="471"/>
      <c r="B53" s="474"/>
    </row>
    <row r="54" spans="1:2">
      <c r="A54" s="471"/>
      <c r="B54" s="472"/>
    </row>
    <row r="55" spans="1:2">
      <c r="A55" s="471"/>
      <c r="B55" s="472"/>
    </row>
    <row r="56" spans="1:2">
      <c r="A56" s="471"/>
      <c r="B56" s="472"/>
    </row>
    <row r="57" spans="1:2">
      <c r="A57" s="471"/>
      <c r="B57" s="475"/>
    </row>
    <row r="58" spans="1:2">
      <c r="A58" s="471"/>
      <c r="B58" s="476"/>
    </row>
    <row r="59" spans="1:2">
      <c r="A59" s="471"/>
      <c r="B59" s="474"/>
    </row>
    <row r="60" spans="1:2">
      <c r="A60" s="471"/>
      <c r="B60" s="472"/>
    </row>
    <row r="61" spans="1:2">
      <c r="A61" s="471"/>
      <c r="B61" s="472"/>
    </row>
    <row r="62" spans="1:2">
      <c r="A62" s="471"/>
      <c r="B62" s="472"/>
    </row>
    <row r="63" spans="1:2">
      <c r="A63" s="471"/>
      <c r="B63" s="472"/>
    </row>
    <row r="64" spans="1:2">
      <c r="A64" s="471"/>
      <c r="B64" s="474"/>
    </row>
    <row r="65" spans="1:2">
      <c r="A65" s="471"/>
      <c r="B65" s="472"/>
    </row>
    <row r="66" spans="1:2">
      <c r="A66" s="471"/>
      <c r="B66" s="472"/>
    </row>
    <row r="67" spans="1:2">
      <c r="A67" s="471"/>
      <c r="B67" s="472"/>
    </row>
    <row r="68" spans="1:2">
      <c r="A68" s="471"/>
      <c r="B68" s="472"/>
    </row>
    <row r="69" spans="1:2">
      <c r="A69" s="471"/>
      <c r="B69" s="474"/>
    </row>
    <row r="70" spans="1:2">
      <c r="A70" s="471"/>
      <c r="B70" s="474"/>
    </row>
    <row r="71" spans="1:2">
      <c r="A71" s="471"/>
      <c r="B71" s="474"/>
    </row>
    <row r="72" spans="1:2">
      <c r="A72" s="471"/>
      <c r="B72" s="472"/>
    </row>
    <row r="73" spans="1:2">
      <c r="A73" s="471"/>
      <c r="B73" s="472"/>
    </row>
    <row r="74" spans="1:2">
      <c r="A74" s="471"/>
      <c r="B74" s="474"/>
    </row>
    <row r="75" spans="1:2">
      <c r="A75" s="471"/>
      <c r="B75" s="472"/>
    </row>
    <row r="76" spans="1:2">
      <c r="A76" s="471"/>
      <c r="B76" s="472"/>
    </row>
    <row r="77" spans="1:2">
      <c r="A77" s="471"/>
      <c r="B77" s="474"/>
    </row>
    <row r="78" spans="1:2">
      <c r="A78" s="471"/>
      <c r="B78" s="472"/>
    </row>
    <row r="79" spans="1:2">
      <c r="A79" s="471"/>
      <c r="B79" s="472"/>
    </row>
    <row r="80" spans="1:2">
      <c r="A80" s="471"/>
      <c r="B80" s="476"/>
    </row>
    <row r="81" spans="1:2">
      <c r="A81" s="471"/>
      <c r="B81" s="474"/>
    </row>
    <row r="82" spans="1:2">
      <c r="A82" s="471"/>
      <c r="B82" s="474"/>
    </row>
    <row r="83" spans="1:2">
      <c r="A83" s="471"/>
      <c r="B83" s="477"/>
    </row>
    <row r="84" spans="1:2">
      <c r="A84" s="471"/>
      <c r="B84" s="475"/>
    </row>
    <row r="85" spans="1:2">
      <c r="A85" s="471"/>
      <c r="B85" s="476"/>
    </row>
    <row r="86" spans="1:2">
      <c r="A86" s="471"/>
      <c r="B86" s="474"/>
    </row>
    <row r="87" spans="1:2">
      <c r="A87" s="471"/>
      <c r="B87" s="472"/>
    </row>
    <row r="88" spans="1:2">
      <c r="A88" s="471"/>
      <c r="B88" s="472"/>
    </row>
    <row r="89" spans="1:2">
      <c r="A89" s="471"/>
      <c r="B89" s="472"/>
    </row>
    <row r="90" spans="1:2">
      <c r="A90" s="471"/>
      <c r="B90" s="472"/>
    </row>
    <row r="91" spans="1:2">
      <c r="A91" s="471"/>
      <c r="B91" s="472"/>
    </row>
    <row r="92" spans="1:2">
      <c r="A92" s="471"/>
      <c r="B92" s="472"/>
    </row>
    <row r="93" spans="1:2">
      <c r="A93" s="471"/>
      <c r="B93" s="472"/>
    </row>
    <row r="94" spans="1:2">
      <c r="A94" s="471"/>
      <c r="B94" s="472"/>
    </row>
    <row r="95" spans="1:2">
      <c r="A95" s="471"/>
      <c r="B95" s="472"/>
    </row>
    <row r="96" spans="1:2">
      <c r="A96" s="471"/>
      <c r="B96" s="474"/>
    </row>
    <row r="97" spans="1:2">
      <c r="A97" s="471"/>
      <c r="B97" s="472"/>
    </row>
    <row r="98" spans="1:2">
      <c r="A98" s="471"/>
      <c r="B98" s="472"/>
    </row>
    <row r="99" spans="1:2">
      <c r="A99" s="471"/>
      <c r="B99" s="472"/>
    </row>
    <row r="100" spans="1:2">
      <c r="A100" s="471"/>
      <c r="B100" s="474"/>
    </row>
    <row r="101" spans="1:2">
      <c r="A101" s="471"/>
      <c r="B101" s="472"/>
    </row>
    <row r="102" spans="1:2">
      <c r="A102" s="471"/>
      <c r="B102" s="472"/>
    </row>
    <row r="103" spans="1:2">
      <c r="A103" s="471"/>
      <c r="B103" s="474"/>
    </row>
    <row r="104" spans="1:2">
      <c r="A104" s="471"/>
      <c r="B104" s="474"/>
    </row>
    <row r="105" spans="1:2">
      <c r="A105" s="471"/>
      <c r="B105" s="472"/>
    </row>
    <row r="106" spans="1:2">
      <c r="A106" s="471"/>
      <c r="B106" s="472"/>
    </row>
    <row r="107" spans="1:2">
      <c r="A107" s="471"/>
      <c r="B107" s="476"/>
    </row>
    <row r="108" spans="1:2">
      <c r="A108" s="471"/>
      <c r="B108" s="474"/>
    </row>
    <row r="109" spans="1:2">
      <c r="A109" s="471"/>
      <c r="B109" s="472"/>
    </row>
    <row r="110" spans="1:2">
      <c r="A110" s="471"/>
      <c r="B110" s="472"/>
    </row>
    <row r="111" spans="1:2">
      <c r="A111" s="471"/>
      <c r="B111" s="472"/>
    </row>
    <row r="112" spans="1:2">
      <c r="A112" s="471"/>
      <c r="B112" s="472"/>
    </row>
    <row r="113" spans="1:2">
      <c r="A113" s="471"/>
      <c r="B113" s="472"/>
    </row>
    <row r="114" spans="1:2">
      <c r="A114" s="471"/>
      <c r="B114" s="472"/>
    </row>
    <row r="115" spans="1:2">
      <c r="A115" s="471"/>
      <c r="B115" s="472"/>
    </row>
    <row r="116" spans="1:2">
      <c r="A116" s="471"/>
      <c r="B116" s="476"/>
    </row>
    <row r="117" spans="1:2">
      <c r="A117" s="471"/>
      <c r="B117" s="476"/>
    </row>
    <row r="118" spans="1:2">
      <c r="A118" s="471"/>
      <c r="B118" s="476"/>
    </row>
    <row r="119" spans="1:2">
      <c r="A119" s="471"/>
      <c r="B119" s="474"/>
    </row>
    <row r="120" spans="1:2">
      <c r="A120" s="471"/>
      <c r="B120" s="472"/>
    </row>
    <row r="121" spans="1:2">
      <c r="A121" s="471"/>
      <c r="B121" s="472"/>
    </row>
    <row r="122" spans="1:2">
      <c r="A122" s="471"/>
      <c r="B122" s="472"/>
    </row>
    <row r="123" spans="1:2">
      <c r="A123" s="471"/>
      <c r="B123" s="472"/>
    </row>
    <row r="124" spans="1:2">
      <c r="A124" s="471"/>
      <c r="B124" s="472"/>
    </row>
    <row r="125" spans="1:2">
      <c r="A125" s="471"/>
      <c r="B125" s="472"/>
    </row>
    <row r="126" spans="1:2">
      <c r="A126" s="471"/>
      <c r="B126" s="472"/>
    </row>
    <row r="127" spans="1:2">
      <c r="A127" s="471"/>
      <c r="B127" s="472"/>
    </row>
    <row r="128" spans="1:2">
      <c r="A128" s="471"/>
      <c r="B128" s="472"/>
    </row>
    <row r="129" spans="1:2">
      <c r="A129" s="471"/>
      <c r="B129" s="474"/>
    </row>
    <row r="130" spans="1:2">
      <c r="A130" s="471"/>
      <c r="B130" s="476"/>
    </row>
    <row r="131" spans="1:2">
      <c r="A131" s="471"/>
      <c r="B131" s="474"/>
    </row>
    <row r="132" spans="1:2">
      <c r="A132" s="471"/>
      <c r="B132" s="474"/>
    </row>
    <row r="133" spans="1:2">
      <c r="A133" s="471"/>
      <c r="B133" s="474"/>
    </row>
    <row r="134" spans="1:2">
      <c r="A134" s="471"/>
      <c r="B134" s="474"/>
    </row>
    <row r="135" spans="1:2">
      <c r="A135" s="471"/>
      <c r="B135" s="474"/>
    </row>
    <row r="136" spans="1:2">
      <c r="A136" s="471"/>
      <c r="B136" s="476"/>
    </row>
    <row r="137" spans="1:2">
      <c r="A137" s="471"/>
      <c r="B137" s="474"/>
    </row>
    <row r="138" spans="1:2">
      <c r="A138" s="471"/>
      <c r="B138" s="474"/>
    </row>
    <row r="139" spans="1:2">
      <c r="A139" s="471"/>
      <c r="B139" s="474"/>
    </row>
    <row r="140" spans="1:2">
      <c r="A140" s="471"/>
      <c r="B140" s="476"/>
    </row>
    <row r="141" spans="1:2">
      <c r="A141" s="471"/>
      <c r="B141" s="474"/>
    </row>
    <row r="142" spans="1:2">
      <c r="A142" s="471"/>
      <c r="B142" s="472"/>
    </row>
    <row r="143" spans="1:2">
      <c r="A143" s="471"/>
      <c r="B143" s="472"/>
    </row>
    <row r="144" spans="1:2">
      <c r="A144" s="471"/>
      <c r="B144" s="474"/>
    </row>
    <row r="145" spans="1:2">
      <c r="A145" s="471"/>
      <c r="B145" s="472"/>
    </row>
    <row r="146" spans="1:2">
      <c r="A146" s="471"/>
      <c r="B146" s="472"/>
    </row>
    <row r="147" spans="1:2">
      <c r="A147" s="471"/>
      <c r="B147" s="476"/>
    </row>
    <row r="148" spans="1:2">
      <c r="A148" s="471"/>
      <c r="B148" s="474"/>
    </row>
    <row r="149" spans="1:2">
      <c r="A149" s="471"/>
      <c r="B149" s="474"/>
    </row>
    <row r="150" spans="1:2">
      <c r="A150" s="471"/>
      <c r="B150" s="474"/>
    </row>
    <row r="151" spans="1:2">
      <c r="A151" s="471"/>
      <c r="B151" s="475"/>
    </row>
    <row r="152" spans="1:2">
      <c r="A152" s="471"/>
      <c r="B152" s="476"/>
    </row>
    <row r="153" spans="1:2">
      <c r="A153" s="471"/>
      <c r="B153" s="474"/>
    </row>
    <row r="154" spans="1:2">
      <c r="A154" s="471"/>
      <c r="B154" s="472"/>
    </row>
    <row r="155" spans="1:2">
      <c r="A155" s="471"/>
      <c r="B155" s="472"/>
    </row>
    <row r="156" spans="1:2">
      <c r="A156" s="471"/>
      <c r="B156" s="474"/>
    </row>
    <row r="157" spans="1:2">
      <c r="A157" s="471"/>
      <c r="B157" s="472"/>
    </row>
    <row r="158" spans="1:2">
      <c r="A158" s="471"/>
      <c r="B158" s="472"/>
    </row>
    <row r="159" spans="1:2">
      <c r="A159" s="471"/>
      <c r="B159" s="476"/>
    </row>
    <row r="160" spans="1:2">
      <c r="A160" s="471"/>
      <c r="B160" s="474"/>
    </row>
    <row r="161" spans="1:2">
      <c r="A161" s="471"/>
      <c r="B161" s="474"/>
    </row>
    <row r="162" spans="1:2">
      <c r="A162" s="471"/>
      <c r="B162" s="474"/>
    </row>
    <row r="163" spans="1:2">
      <c r="A163" s="471"/>
      <c r="B163" s="474"/>
    </row>
    <row r="164" spans="1:2">
      <c r="A164" s="471"/>
      <c r="B164" s="474"/>
    </row>
    <row r="165" spans="1:2">
      <c r="A165" s="471"/>
      <c r="B165" s="476"/>
    </row>
    <row r="166" spans="1:2">
      <c r="A166" s="471"/>
      <c r="B166" s="474"/>
    </row>
    <row r="167" spans="1:2">
      <c r="A167" s="471"/>
      <c r="B167" s="472"/>
    </row>
    <row r="168" spans="1:2">
      <c r="A168" s="471"/>
      <c r="B168" s="478"/>
    </row>
    <row r="169" spans="1:2">
      <c r="A169" s="471"/>
      <c r="B169" s="478"/>
    </row>
    <row r="170" spans="1:2">
      <c r="A170" s="471"/>
      <c r="B170" s="478"/>
    </row>
    <row r="171" spans="1:2">
      <c r="A171" s="471"/>
      <c r="B171" s="478"/>
    </row>
    <row r="172" spans="1:2">
      <c r="A172" s="471"/>
      <c r="B172" s="478"/>
    </row>
    <row r="173" spans="1:2">
      <c r="A173" s="471"/>
      <c r="B173" s="478"/>
    </row>
    <row r="174" spans="1:2">
      <c r="A174" s="471"/>
      <c r="B174" s="438"/>
    </row>
    <row r="175" spans="1:2">
      <c r="A175" s="471"/>
      <c r="B175" s="438"/>
    </row>
    <row r="176" spans="1:2">
      <c r="A176" s="471"/>
      <c r="B176" s="438"/>
    </row>
    <row r="177" spans="1:2">
      <c r="A177" s="471"/>
      <c r="B177" s="438"/>
    </row>
    <row r="178" spans="1:2">
      <c r="A178" s="471"/>
      <c r="B178" s="438"/>
    </row>
    <row r="179" spans="1:2">
      <c r="A179" s="471"/>
      <c r="B179" s="438"/>
    </row>
    <row r="180" spans="1:2">
      <c r="A180" s="471"/>
      <c r="B180" s="438"/>
    </row>
    <row r="181" spans="1:2">
      <c r="A181" s="471"/>
      <c r="B181" s="438"/>
    </row>
    <row r="182" spans="1:2">
      <c r="A182" s="471"/>
      <c r="B182" s="438"/>
    </row>
    <row r="183" spans="1:2">
      <c r="A183" s="471"/>
      <c r="B183" s="438"/>
    </row>
    <row r="184" spans="1:2">
      <c r="A184" s="471"/>
      <c r="B184" s="438"/>
    </row>
    <row r="185" spans="1:2">
      <c r="A185" s="471"/>
      <c r="B185" s="438"/>
    </row>
    <row r="186" spans="1:2">
      <c r="A186" s="471"/>
      <c r="B186" s="438"/>
    </row>
    <row r="187" spans="1:2">
      <c r="A187" s="471"/>
      <c r="B187" s="438"/>
    </row>
    <row r="188" spans="1:2">
      <c r="A188" s="471"/>
      <c r="B188" s="438"/>
    </row>
    <row r="189" spans="1:2">
      <c r="A189" s="471"/>
      <c r="B189" s="438"/>
    </row>
    <row r="190" spans="1:2">
      <c r="A190" s="471"/>
      <c r="B190" s="438"/>
    </row>
    <row r="191" spans="1:2">
      <c r="A191" s="471"/>
      <c r="B191" s="438"/>
    </row>
    <row r="192" spans="1:2">
      <c r="A192" s="471"/>
      <c r="B192" s="438"/>
    </row>
    <row r="193" spans="1:2">
      <c r="A193" s="471"/>
      <c r="B193" s="438"/>
    </row>
    <row r="194" spans="1:2">
      <c r="A194" s="471"/>
      <c r="B194" s="438"/>
    </row>
    <row r="195" spans="1:2">
      <c r="A195" s="471"/>
      <c r="B195" s="438"/>
    </row>
    <row r="196" spans="1:2">
      <c r="A196" s="471"/>
      <c r="B196" s="438"/>
    </row>
    <row r="197" spans="1:2">
      <c r="A197" s="471"/>
      <c r="B197" s="438"/>
    </row>
    <row r="198" spans="1:2">
      <c r="A198" s="471"/>
      <c r="B198" s="438"/>
    </row>
    <row r="199" spans="1:2">
      <c r="A199" s="471"/>
      <c r="B199" s="438"/>
    </row>
    <row r="200" spans="1:2">
      <c r="A200" s="471"/>
      <c r="B200" s="438"/>
    </row>
    <row r="201" spans="1:2">
      <c r="A201" s="471"/>
      <c r="B201" s="438"/>
    </row>
    <row r="202" spans="1:2">
      <c r="A202" s="471"/>
      <c r="B202" s="438"/>
    </row>
    <row r="203" spans="1:2">
      <c r="A203" s="471"/>
      <c r="B203" s="438"/>
    </row>
    <row r="204" spans="1:2">
      <c r="A204" s="471"/>
      <c r="B204" s="438"/>
    </row>
    <row r="205" spans="1:2">
      <c r="A205" s="471"/>
      <c r="B205" s="438"/>
    </row>
    <row r="206" spans="1:2">
      <c r="A206" s="471"/>
      <c r="B206" s="438"/>
    </row>
    <row r="207" spans="1:2">
      <c r="A207" s="471"/>
      <c r="B207" s="438"/>
    </row>
    <row r="208" spans="1:2">
      <c r="A208" s="471"/>
      <c r="B208" s="438"/>
    </row>
    <row r="209" spans="1:2">
      <c r="A209" s="471"/>
      <c r="B209" s="438"/>
    </row>
    <row r="210" spans="1:2">
      <c r="A210" s="471"/>
      <c r="B210" s="438"/>
    </row>
    <row r="211" spans="1:2">
      <c r="A211" s="471"/>
      <c r="B211" s="438"/>
    </row>
    <row r="212" spans="1:2">
      <c r="A212" s="471"/>
      <c r="B212" s="438"/>
    </row>
    <row r="213" spans="1:2">
      <c r="A213" s="471"/>
      <c r="B213" s="438"/>
    </row>
    <row r="214" spans="1:2">
      <c r="A214" s="471"/>
      <c r="B214" s="438"/>
    </row>
    <row r="215" spans="1:2">
      <c r="A215" s="471"/>
      <c r="B215" s="438"/>
    </row>
    <row r="216" spans="1:2">
      <c r="A216" s="471"/>
      <c r="B216" s="438"/>
    </row>
    <row r="217" spans="1:2">
      <c r="A217" s="471"/>
      <c r="B217" s="438"/>
    </row>
    <row r="218" spans="1:2">
      <c r="A218" s="471"/>
      <c r="B218" s="438"/>
    </row>
    <row r="219" spans="1:2">
      <c r="A219" s="471"/>
      <c r="B219" s="438"/>
    </row>
    <row r="220" spans="1:2">
      <c r="A220" s="471"/>
      <c r="B220" s="438"/>
    </row>
    <row r="221" spans="1:2">
      <c r="A221" s="471"/>
      <c r="B221" s="438"/>
    </row>
    <row r="222" spans="1:2">
      <c r="A222" s="471"/>
      <c r="B222" s="438"/>
    </row>
    <row r="223" spans="1:2">
      <c r="A223" s="471"/>
      <c r="B223" s="438"/>
    </row>
    <row r="224" spans="1:2">
      <c r="A224" s="471"/>
      <c r="B224" s="438"/>
    </row>
    <row r="225" spans="1:2">
      <c r="A225" s="471"/>
      <c r="B225" s="438"/>
    </row>
    <row r="226" spans="1:2">
      <c r="A226" s="471"/>
      <c r="B226" s="438"/>
    </row>
    <row r="227" spans="1:2">
      <c r="A227" s="471"/>
      <c r="B227" s="438"/>
    </row>
    <row r="228" spans="1:2">
      <c r="A228" s="471"/>
      <c r="B228" s="438"/>
    </row>
    <row r="229" spans="1:2">
      <c r="A229" s="471"/>
      <c r="B229" s="438"/>
    </row>
    <row r="230" spans="1:2">
      <c r="A230" s="471"/>
      <c r="B230" s="438"/>
    </row>
    <row r="231" spans="1:2">
      <c r="A231" s="471"/>
      <c r="B231" s="438"/>
    </row>
    <row r="232" spans="1:2">
      <c r="A232" s="471"/>
      <c r="B232" s="438"/>
    </row>
    <row r="233" spans="1:2">
      <c r="A233" s="471"/>
      <c r="B233" s="438"/>
    </row>
    <row r="234" spans="1:2">
      <c r="A234" s="471"/>
      <c r="B234" s="438"/>
    </row>
    <row r="235" spans="1:2">
      <c r="A235" s="471"/>
      <c r="B235" s="438"/>
    </row>
    <row r="236" spans="1:2">
      <c r="A236" s="471"/>
      <c r="B236" s="438"/>
    </row>
    <row r="237" spans="1:2">
      <c r="A237" s="471"/>
      <c r="B237" s="438"/>
    </row>
    <row r="238" spans="1:2">
      <c r="A238" s="471"/>
      <c r="B238" s="438"/>
    </row>
    <row r="239" spans="1:2">
      <c r="A239" s="471"/>
      <c r="B239" s="438"/>
    </row>
    <row r="240" spans="1:2">
      <c r="A240" s="471"/>
      <c r="B240" s="438"/>
    </row>
    <row r="241" spans="1:2">
      <c r="A241" s="471"/>
      <c r="B241" s="438"/>
    </row>
    <row r="242" spans="1:2">
      <c r="A242" s="471"/>
      <c r="B242" s="438"/>
    </row>
    <row r="243" spans="1:2">
      <c r="A243" s="471"/>
      <c r="B243" s="438"/>
    </row>
    <row r="244" spans="1:2">
      <c r="A244" s="471"/>
      <c r="B244" s="438"/>
    </row>
    <row r="245" spans="1:2">
      <c r="A245" s="471"/>
      <c r="B245" s="438"/>
    </row>
    <row r="246" spans="1:2">
      <c r="A246" s="471"/>
      <c r="B246" s="438"/>
    </row>
    <row r="247" spans="1:2">
      <c r="A247" s="471"/>
      <c r="B247" s="438"/>
    </row>
    <row r="248" spans="1:2">
      <c r="A248" s="471"/>
      <c r="B248" s="438"/>
    </row>
    <row r="249" spans="1:2">
      <c r="A249" s="471"/>
      <c r="B249" s="438"/>
    </row>
    <row r="250" spans="1:2">
      <c r="A250" s="471"/>
      <c r="B250" s="438"/>
    </row>
    <row r="251" spans="1:2">
      <c r="A251" s="471"/>
      <c r="B251" s="438"/>
    </row>
    <row r="252" spans="1:2">
      <c r="A252" s="471"/>
      <c r="B252" s="438"/>
    </row>
    <row r="253" spans="1:2">
      <c r="A253" s="471"/>
      <c r="B253" s="438"/>
    </row>
    <row r="254" spans="1:2">
      <c r="A254" s="471"/>
      <c r="B254" s="438"/>
    </row>
    <row r="255" spans="1:2">
      <c r="A255" s="471"/>
      <c r="B255" s="438"/>
    </row>
    <row r="256" spans="1:2">
      <c r="A256" s="471"/>
      <c r="B256" s="438"/>
    </row>
    <row r="257" spans="1:2">
      <c r="A257" s="471"/>
      <c r="B257" s="438"/>
    </row>
    <row r="258" spans="1:2">
      <c r="A258" s="471"/>
      <c r="B258" s="438"/>
    </row>
    <row r="259" spans="1:2">
      <c r="A259" s="471"/>
      <c r="B259" s="438"/>
    </row>
    <row r="260" spans="1:2">
      <c r="A260" s="471"/>
      <c r="B260" s="438"/>
    </row>
    <row r="261" spans="1:2">
      <c r="A261" s="471"/>
      <c r="B261" s="438"/>
    </row>
    <row r="262" spans="1:2">
      <c r="A262" s="471"/>
      <c r="B262" s="438"/>
    </row>
    <row r="263" spans="1:2">
      <c r="A263" s="471"/>
      <c r="B263" s="438"/>
    </row>
    <row r="264" spans="1:2">
      <c r="A264" s="471"/>
      <c r="B264" s="438"/>
    </row>
    <row r="265" spans="1:2">
      <c r="A265" s="471"/>
      <c r="B265" s="438"/>
    </row>
    <row r="266" spans="1:2">
      <c r="A266" s="471"/>
      <c r="B266" s="438"/>
    </row>
    <row r="267" spans="1:2">
      <c r="A267" s="471"/>
      <c r="B267" s="438"/>
    </row>
    <row r="268" spans="1:2">
      <c r="A268" s="471"/>
      <c r="B268" s="438"/>
    </row>
    <row r="269" spans="1:2">
      <c r="A269" s="471"/>
      <c r="B269" s="438"/>
    </row>
    <row r="270" spans="1:2">
      <c r="A270" s="471"/>
      <c r="B270" s="438"/>
    </row>
    <row r="271" spans="1:2">
      <c r="A271" s="471"/>
      <c r="B271" s="438"/>
    </row>
    <row r="272" spans="1:2">
      <c r="A272" s="471"/>
      <c r="B272" s="438"/>
    </row>
    <row r="273" spans="1:2">
      <c r="A273" s="471"/>
      <c r="B273" s="438"/>
    </row>
    <row r="274" spans="1:2">
      <c r="A274" s="471"/>
      <c r="B274" s="438"/>
    </row>
    <row r="275" spans="1:2">
      <c r="A275" s="471"/>
      <c r="B275" s="438"/>
    </row>
    <row r="276" spans="1:2">
      <c r="A276" s="471"/>
      <c r="B276" s="438"/>
    </row>
    <row r="277" spans="1:2">
      <c r="A277" s="471"/>
      <c r="B277" s="438"/>
    </row>
    <row r="278" spans="1:2">
      <c r="A278" s="471"/>
      <c r="B278" s="438"/>
    </row>
    <row r="279" spans="1:2">
      <c r="A279" s="471"/>
      <c r="B279" s="438"/>
    </row>
    <row r="280" spans="1:2">
      <c r="A280" s="471"/>
      <c r="B280" s="438"/>
    </row>
    <row r="281" spans="1:2">
      <c r="A281" s="471"/>
      <c r="B281" s="438"/>
    </row>
    <row r="282" spans="1:2">
      <c r="A282" s="471"/>
      <c r="B282" s="438"/>
    </row>
    <row r="283" spans="1:2">
      <c r="A283" s="471"/>
      <c r="B283" s="438"/>
    </row>
    <row r="284" spans="1:2">
      <c r="A284" s="471"/>
      <c r="B284" s="438"/>
    </row>
    <row r="285" spans="1:2">
      <c r="A285" s="471"/>
      <c r="B285" s="438"/>
    </row>
    <row r="286" spans="1:2">
      <c r="A286" s="471"/>
      <c r="B286" s="438"/>
    </row>
    <row r="287" spans="1:2">
      <c r="A287" s="471"/>
      <c r="B287" s="438"/>
    </row>
    <row r="288" spans="1:2">
      <c r="A288" s="471"/>
      <c r="B288" s="438"/>
    </row>
    <row r="289" spans="1:2">
      <c r="A289" s="471"/>
      <c r="B289" s="438"/>
    </row>
    <row r="290" spans="1:2">
      <c r="A290" s="471"/>
      <c r="B290" s="438"/>
    </row>
    <row r="291" spans="1:2">
      <c r="A291" s="471"/>
      <c r="B291" s="438"/>
    </row>
    <row r="292" spans="1:2">
      <c r="A292" s="471"/>
      <c r="B292" s="438"/>
    </row>
    <row r="293" spans="1:2">
      <c r="A293" s="471"/>
      <c r="B293" s="438"/>
    </row>
    <row r="294" spans="1:2">
      <c r="A294" s="471"/>
      <c r="B294" s="438"/>
    </row>
    <row r="295" spans="1:2">
      <c r="A295" s="471"/>
      <c r="B295" s="438"/>
    </row>
    <row r="296" spans="1:2">
      <c r="A296" s="471"/>
      <c r="B296" s="438"/>
    </row>
    <row r="297" spans="1:2">
      <c r="A297" s="471"/>
      <c r="B297" s="438"/>
    </row>
    <row r="298" spans="1:2">
      <c r="A298" s="471"/>
      <c r="B298" s="438"/>
    </row>
    <row r="299" spans="1:2">
      <c r="A299" s="471"/>
      <c r="B299" s="438"/>
    </row>
    <row r="300" spans="1:2">
      <c r="A300" s="471"/>
      <c r="B300" s="438"/>
    </row>
    <row r="301" spans="1:2">
      <c r="A301" s="471"/>
      <c r="B301" s="438"/>
    </row>
    <row r="302" spans="1:2">
      <c r="A302" s="471"/>
      <c r="B302" s="438"/>
    </row>
    <row r="303" spans="1:2">
      <c r="A303" s="471"/>
      <c r="B303" s="438"/>
    </row>
    <row r="304" spans="1:2">
      <c r="A304" s="471"/>
      <c r="B304" s="438"/>
    </row>
    <row r="305" spans="1:2">
      <c r="A305" s="471"/>
      <c r="B305" s="438"/>
    </row>
    <row r="306" spans="1:2">
      <c r="A306" s="471"/>
      <c r="B306" s="438"/>
    </row>
    <row r="307" spans="1:2">
      <c r="A307" s="471"/>
      <c r="B307" s="438"/>
    </row>
    <row r="308" spans="1:2">
      <c r="A308" s="471"/>
      <c r="B308" s="438"/>
    </row>
    <row r="309" spans="1:2">
      <c r="A309" s="471"/>
      <c r="B309" s="438"/>
    </row>
    <row r="310" spans="1:2">
      <c r="A310" s="471"/>
      <c r="B310" s="438"/>
    </row>
    <row r="311" spans="1:2">
      <c r="A311" s="471"/>
      <c r="B311" s="438"/>
    </row>
    <row r="312" spans="1:2">
      <c r="A312" s="471"/>
      <c r="B312" s="438"/>
    </row>
    <row r="313" spans="1:2">
      <c r="A313" s="471"/>
      <c r="B313" s="438"/>
    </row>
    <row r="314" spans="1:2">
      <c r="A314" s="471"/>
      <c r="B314" s="438"/>
    </row>
    <row r="315" spans="1:2">
      <c r="A315" s="471"/>
      <c r="B315" s="438"/>
    </row>
    <row r="316" spans="1:2">
      <c r="A316" s="471"/>
      <c r="B316" s="438"/>
    </row>
    <row r="317" spans="1:2">
      <c r="A317" s="471"/>
      <c r="B317" s="438"/>
    </row>
    <row r="318" spans="1:2">
      <c r="A318" s="471"/>
      <c r="B318" s="438"/>
    </row>
    <row r="319" spans="1:2">
      <c r="A319" s="471"/>
      <c r="B319" s="438"/>
    </row>
    <row r="320" spans="1:2">
      <c r="A320" s="471"/>
      <c r="B320" s="438"/>
    </row>
    <row r="321" spans="1:2">
      <c r="A321" s="471"/>
      <c r="B321" s="438"/>
    </row>
    <row r="322" spans="1:2">
      <c r="A322" s="471"/>
      <c r="B322" s="438"/>
    </row>
    <row r="323" spans="1:2">
      <c r="A323" s="471"/>
      <c r="B323" s="438"/>
    </row>
    <row r="324" spans="1:2">
      <c r="A324" s="471"/>
      <c r="B324" s="438"/>
    </row>
    <row r="325" spans="1:2">
      <c r="A325" s="471"/>
      <c r="B325" s="438"/>
    </row>
    <row r="326" spans="1:2">
      <c r="A326" s="471"/>
      <c r="B326" s="438"/>
    </row>
    <row r="327" spans="1:2">
      <c r="A327" s="471"/>
      <c r="B327" s="438"/>
    </row>
    <row r="328" spans="1:2">
      <c r="A328" s="471"/>
      <c r="B328" s="438"/>
    </row>
    <row r="329" spans="1:2">
      <c r="A329" s="471"/>
      <c r="B329" s="438"/>
    </row>
    <row r="330" spans="1:2">
      <c r="A330" s="471"/>
      <c r="B330" s="438"/>
    </row>
    <row r="331" spans="1:2">
      <c r="A331" s="471"/>
      <c r="B331" s="438"/>
    </row>
    <row r="332" spans="1:2">
      <c r="A332" s="471"/>
      <c r="B332" s="438"/>
    </row>
    <row r="333" spans="1:2">
      <c r="A333" s="471"/>
      <c r="B333" s="438"/>
    </row>
  </sheetData>
  <dataValidations count="1">
    <dataValidation type="list" allowBlank="1" showInputMessage="1" showErrorMessage="1" sqref="IN65049 WUZ982553 WLD982553 WBH982553 VRL982553 VHP982553 UXT982553 UNX982553 UEB982553 TUF982553 TKJ982553 TAN982553 SQR982553 SGV982553 RWZ982553 RND982553 RDH982553 QTL982553 QJP982553 PZT982553 PPX982553 PGB982553 OWF982553 OMJ982553 OCN982553 NSR982553 NIV982553 MYZ982553 MPD982553 MFH982553 LVL982553 LLP982553 LBT982553 KRX982553 KIB982553 JYF982553 JOJ982553 JEN982553 IUR982553 IKV982553 IAZ982553 HRD982553 HHH982553 GXL982553 GNP982553 GDT982553 FTX982553 FKB982553 FAF982553 EQJ982553 EGN982553 DWR982553 DMV982553 DCZ982553 CTD982553 CJH982553 BZL982553 BPP982553 BFT982553 AVX982553 AMB982553 ACF982553 SJ982553 IN982553 C982553 WUZ917017 WLD917017 WBH917017 VRL917017 VHP917017 UXT917017 UNX917017 UEB917017 TUF917017 TKJ917017 TAN917017 SQR917017 SGV917017 RWZ917017 RND917017 RDH917017 QTL917017 QJP917017 PZT917017 PPX917017 PGB917017 OWF917017 OMJ917017 OCN917017 NSR917017 NIV917017 MYZ917017 MPD917017 MFH917017 LVL917017 LLP917017 LBT917017 KRX917017 KIB917017 JYF917017 JOJ917017 JEN917017 IUR917017 IKV917017 IAZ917017 HRD917017 HHH917017 GXL917017 GNP917017 GDT917017 FTX917017 FKB917017 FAF917017 EQJ917017 EGN917017 DWR917017 DMV917017 DCZ917017 CTD917017 CJH917017 BZL917017 BPP917017 BFT917017 AVX917017 AMB917017 ACF917017 SJ917017 IN917017 C917017 WUZ851481 WLD851481 WBH851481 VRL851481 VHP851481 UXT851481 UNX851481 UEB851481 TUF851481 TKJ851481 TAN851481 SQR851481 SGV851481 RWZ851481 RND851481 RDH851481 QTL851481 QJP851481 PZT851481 PPX851481 PGB851481 OWF851481 OMJ851481 OCN851481 NSR851481 NIV851481 MYZ851481 MPD851481 MFH851481 LVL851481 LLP851481 LBT851481 KRX851481 KIB851481 JYF851481 JOJ851481 JEN851481 IUR851481 IKV851481 IAZ851481 HRD851481 HHH851481 GXL851481 GNP851481 GDT851481 FTX851481 FKB851481 FAF851481 EQJ851481 EGN851481 DWR851481 DMV851481 DCZ851481 CTD851481 CJH851481 BZL851481 BPP851481 BFT851481 AVX851481 AMB851481 ACF851481 SJ851481 IN851481 C851481 WUZ785945 WLD785945 WBH785945 VRL785945 VHP785945 UXT785945 UNX785945 UEB785945 TUF785945 TKJ785945 TAN785945 SQR785945 SGV785945 RWZ785945 RND785945 RDH785945 QTL785945 QJP785945 PZT785945 PPX785945 PGB785945 OWF785945 OMJ785945 OCN785945 NSR785945 NIV785945 MYZ785945 MPD785945 MFH785945 LVL785945 LLP785945 LBT785945 KRX785945 KIB785945 JYF785945 JOJ785945 JEN785945 IUR785945 IKV785945 IAZ785945 HRD785945 HHH785945 GXL785945 GNP785945 GDT785945 FTX785945 FKB785945 FAF785945 EQJ785945 EGN785945 DWR785945 DMV785945 DCZ785945 CTD785945 CJH785945 BZL785945 BPP785945 BFT785945 AVX785945 AMB785945 ACF785945 SJ785945 IN785945 C785945 WUZ720409 WLD720409 WBH720409 VRL720409 VHP720409 UXT720409 UNX720409 UEB720409 TUF720409 TKJ720409 TAN720409 SQR720409 SGV720409 RWZ720409 RND720409 RDH720409 QTL720409 QJP720409 PZT720409 PPX720409 PGB720409 OWF720409 OMJ720409 OCN720409 NSR720409 NIV720409 MYZ720409 MPD720409 MFH720409 LVL720409 LLP720409 LBT720409 KRX720409 KIB720409 JYF720409 JOJ720409 JEN720409 IUR720409 IKV720409 IAZ720409 HRD720409 HHH720409 GXL720409 GNP720409 GDT720409 FTX720409 FKB720409 FAF720409 EQJ720409 EGN720409 DWR720409 DMV720409 DCZ720409 CTD720409 CJH720409 BZL720409 BPP720409 BFT720409 AVX720409 AMB720409 ACF720409 SJ720409 IN720409 C720409 WUZ654873 WLD654873 WBH654873 VRL654873 VHP654873 UXT654873 UNX654873 UEB654873 TUF654873 TKJ654873 TAN654873 SQR654873 SGV654873 RWZ654873 RND654873 RDH654873 QTL654873 QJP654873 PZT654873 PPX654873 PGB654873 OWF654873 OMJ654873 OCN654873 NSR654873 NIV654873 MYZ654873 MPD654873 MFH654873 LVL654873 LLP654873 LBT654873 KRX654873 KIB654873 JYF654873 JOJ654873 JEN654873 IUR654873 IKV654873 IAZ654873 HRD654873 HHH654873 GXL654873 GNP654873 GDT654873 FTX654873 FKB654873 FAF654873 EQJ654873 EGN654873 DWR654873 DMV654873 DCZ654873 CTD654873 CJH654873 BZL654873 BPP654873 BFT654873 AVX654873 AMB654873 ACF654873 SJ654873 IN654873 C654873 WUZ589337 WLD589337 WBH589337 VRL589337 VHP589337 UXT589337 UNX589337 UEB589337 TUF589337 TKJ589337 TAN589337 SQR589337 SGV589337 RWZ589337 RND589337 RDH589337 QTL589337 QJP589337 PZT589337 PPX589337 PGB589337 OWF589337 OMJ589337 OCN589337 NSR589337 NIV589337 MYZ589337 MPD589337 MFH589337 LVL589337 LLP589337 LBT589337 KRX589337 KIB589337 JYF589337 JOJ589337 JEN589337 IUR589337 IKV589337 IAZ589337 HRD589337 HHH589337 GXL589337 GNP589337 GDT589337 FTX589337 FKB589337 FAF589337 EQJ589337 EGN589337 DWR589337 DMV589337 DCZ589337 CTD589337 CJH589337 BZL589337 BPP589337 BFT589337 AVX589337 AMB589337 ACF589337 SJ589337 IN589337 C589337 WUZ523801 WLD523801 WBH523801 VRL523801 VHP523801 UXT523801 UNX523801 UEB523801 TUF523801 TKJ523801 TAN523801 SQR523801 SGV523801 RWZ523801 RND523801 RDH523801 QTL523801 QJP523801 PZT523801 PPX523801 PGB523801 OWF523801 OMJ523801 OCN523801 NSR523801 NIV523801 MYZ523801 MPD523801 MFH523801 LVL523801 LLP523801 LBT523801 KRX523801 KIB523801 JYF523801 JOJ523801 JEN523801 IUR523801 IKV523801 IAZ523801 HRD523801 HHH523801 GXL523801 GNP523801 GDT523801 FTX523801 FKB523801 FAF523801 EQJ523801 EGN523801 DWR523801 DMV523801 DCZ523801 CTD523801 CJH523801 BZL523801 BPP523801 BFT523801 AVX523801 AMB523801 ACF523801 SJ523801 IN523801 C523801 WUZ458265 WLD458265 WBH458265 VRL458265 VHP458265 UXT458265 UNX458265 UEB458265 TUF458265 TKJ458265 TAN458265 SQR458265 SGV458265 RWZ458265 RND458265 RDH458265 QTL458265 QJP458265 PZT458265 PPX458265 PGB458265 OWF458265 OMJ458265 OCN458265 NSR458265 NIV458265 MYZ458265 MPD458265 MFH458265 LVL458265 LLP458265 LBT458265 KRX458265 KIB458265 JYF458265 JOJ458265 JEN458265 IUR458265 IKV458265 IAZ458265 HRD458265 HHH458265 GXL458265 GNP458265 GDT458265 FTX458265 FKB458265 FAF458265 EQJ458265 EGN458265 DWR458265 DMV458265 DCZ458265 CTD458265 CJH458265 BZL458265 BPP458265 BFT458265 AVX458265 AMB458265 ACF458265 SJ458265 IN458265 C458265 WUZ392729 WLD392729 WBH392729 VRL392729 VHP392729 UXT392729 UNX392729 UEB392729 TUF392729 TKJ392729 TAN392729 SQR392729 SGV392729 RWZ392729 RND392729 RDH392729 QTL392729 QJP392729 PZT392729 PPX392729 PGB392729 OWF392729 OMJ392729 OCN392729 NSR392729 NIV392729 MYZ392729 MPD392729 MFH392729 LVL392729 LLP392729 LBT392729 KRX392729 KIB392729 JYF392729 JOJ392729 JEN392729 IUR392729 IKV392729 IAZ392729 HRD392729 HHH392729 GXL392729 GNP392729 GDT392729 FTX392729 FKB392729 FAF392729 EQJ392729 EGN392729 DWR392729 DMV392729 DCZ392729 CTD392729 CJH392729 BZL392729 BPP392729 BFT392729 AVX392729 AMB392729 ACF392729 SJ392729 IN392729 C392729 WUZ327193 WLD327193 WBH327193 VRL327193 VHP327193 UXT327193 UNX327193 UEB327193 TUF327193 TKJ327193 TAN327193 SQR327193 SGV327193 RWZ327193 RND327193 RDH327193 QTL327193 QJP327193 PZT327193 PPX327193 PGB327193 OWF327193 OMJ327193 OCN327193 NSR327193 NIV327193 MYZ327193 MPD327193 MFH327193 LVL327193 LLP327193 LBT327193 KRX327193 KIB327193 JYF327193 JOJ327193 JEN327193 IUR327193 IKV327193 IAZ327193 HRD327193 HHH327193 GXL327193 GNP327193 GDT327193 FTX327193 FKB327193 FAF327193 EQJ327193 EGN327193 DWR327193 DMV327193 DCZ327193 CTD327193 CJH327193 BZL327193 BPP327193 BFT327193 AVX327193 AMB327193 ACF327193 SJ327193 IN327193 C327193 WUZ261657 WLD261657 WBH261657 VRL261657 VHP261657 UXT261657 UNX261657 UEB261657 TUF261657 TKJ261657 TAN261657 SQR261657 SGV261657 RWZ261657 RND261657 RDH261657 QTL261657 QJP261657 PZT261657 PPX261657 PGB261657 OWF261657 OMJ261657 OCN261657 NSR261657 NIV261657 MYZ261657 MPD261657 MFH261657 LVL261657 LLP261657 LBT261657 KRX261657 KIB261657 JYF261657 JOJ261657 JEN261657 IUR261657 IKV261657 IAZ261657 HRD261657 HHH261657 GXL261657 GNP261657 GDT261657 FTX261657 FKB261657 FAF261657 EQJ261657 EGN261657 DWR261657 DMV261657 DCZ261657 CTD261657 CJH261657 BZL261657 BPP261657 BFT261657 AVX261657 AMB261657 ACF261657 SJ261657 IN261657 C261657 WUZ196121 WLD196121 WBH196121 VRL196121 VHP196121 UXT196121 UNX196121 UEB196121 TUF196121 TKJ196121 TAN196121 SQR196121 SGV196121 RWZ196121 RND196121 RDH196121 QTL196121 QJP196121 PZT196121 PPX196121 PGB196121 OWF196121 OMJ196121 OCN196121 NSR196121 NIV196121 MYZ196121 MPD196121 MFH196121 LVL196121 LLP196121 LBT196121 KRX196121 KIB196121 JYF196121 JOJ196121 JEN196121 IUR196121 IKV196121 IAZ196121 HRD196121 HHH196121 GXL196121 GNP196121 GDT196121 FTX196121 FKB196121 FAF196121 EQJ196121 EGN196121 DWR196121 DMV196121 DCZ196121 CTD196121 CJH196121 BZL196121 BPP196121 BFT196121 AVX196121 AMB196121 ACF196121 SJ196121 IN196121 C196121 WUZ130585 WLD130585 WBH130585 VRL130585 VHP130585 UXT130585 UNX130585 UEB130585 TUF130585 TKJ130585 TAN130585 SQR130585 SGV130585 RWZ130585 RND130585 RDH130585 QTL130585 QJP130585 PZT130585 PPX130585 PGB130585 OWF130585 OMJ130585 OCN130585 NSR130585 NIV130585 MYZ130585 MPD130585 MFH130585 LVL130585 LLP130585 LBT130585 KRX130585 KIB130585 JYF130585 JOJ130585 JEN130585 IUR130585 IKV130585 IAZ130585 HRD130585 HHH130585 GXL130585 GNP130585 GDT130585 FTX130585 FKB130585 FAF130585 EQJ130585 EGN130585 DWR130585 DMV130585 DCZ130585 CTD130585 CJH130585 BZL130585 BPP130585 BFT130585 AVX130585 AMB130585 ACF130585 SJ130585 IN130585 C130585 WUZ65049 WLD65049 WBH65049 VRL65049 VHP65049 UXT65049 UNX65049 UEB65049 TUF65049 TKJ65049 TAN65049 SQR65049 SGV65049 RWZ65049 RND65049 RDH65049 QTL65049 QJP65049 PZT65049 PPX65049 PGB65049 OWF65049 OMJ65049 OCN65049 NSR65049 NIV65049 MYZ65049 MPD65049 MFH65049 LVL65049 LLP65049 LBT65049 KRX65049 KIB65049 JYF65049 JOJ65049 JEN65049 IUR65049 IKV65049 IAZ65049 HRD65049 HHH65049 GXL65049 GNP65049 GDT65049 FTX65049 FKB65049 FAF65049 EQJ65049 EGN65049 DWR65049 DMV65049 DCZ65049 CTD65049 CJH65049 BZL65049 BPP65049 BFT65049 AVX65049 AMB65049 ACF65049 SJ65049 C65049">
      <formula1>#REF!</formula1>
    </dataValidation>
  </dataValidations>
  <pageMargins left="0.25" right="0.25" top="0.75" bottom="0.75" header="0.3" footer="0.3"/>
  <pageSetup paperSize="9" scale="79" orientation="landscape" r:id="rId1"/>
  <headerFooter alignWithMargins="0">
    <oddHeader>&amp;R&amp;"Times New Roman,Regular"&amp;P</oddHeader>
    <oddFooter>&amp;C&amp;"Times New Roman,Regular"&amp;F</oddFooter>
  </headerFooter>
  <rowBreaks count="1" manualBreakCount="1">
    <brk id="1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3"/>
  <sheetViews>
    <sheetView zoomScaleNormal="100" workbookViewId="0">
      <pane xSplit="1" ySplit="8" topLeftCell="B9" activePane="bottomRight" state="frozen"/>
      <selection activeCell="B2" sqref="B2"/>
      <selection pane="topRight" activeCell="B2" sqref="B2"/>
      <selection pane="bottomLeft" activeCell="B2" sqref="B2"/>
      <selection pane="bottomRight" activeCell="D33" sqref="D33"/>
    </sheetView>
  </sheetViews>
  <sheetFormatPr defaultRowHeight="12.75"/>
  <cols>
    <col min="1" max="1" width="8.85546875" style="79" customWidth="1"/>
    <col min="2" max="2" width="49.42578125" style="83" customWidth="1"/>
    <col min="3" max="3" width="11" style="83" customWidth="1"/>
    <col min="4" max="4" width="74.140625" style="85" customWidth="1"/>
    <col min="5" max="249" width="9.140625" style="83"/>
    <col min="250" max="250" width="9.140625" style="83" customWidth="1"/>
    <col min="251" max="251" width="32.85546875" style="83" customWidth="1"/>
    <col min="252" max="252" width="20.140625" style="83" customWidth="1"/>
    <col min="253" max="253" width="52.85546875" style="83" customWidth="1"/>
    <col min="254" max="259" width="9.140625" style="83"/>
    <col min="260" max="260" width="0" style="83" hidden="1" customWidth="1"/>
    <col min="261" max="505" width="9.140625" style="83"/>
    <col min="506" max="506" width="9.140625" style="83" customWidth="1"/>
    <col min="507" max="507" width="32.85546875" style="83" customWidth="1"/>
    <col min="508" max="508" width="20.140625" style="83" customWidth="1"/>
    <col min="509" max="509" width="52.85546875" style="83" customWidth="1"/>
    <col min="510" max="515" width="9.140625" style="83"/>
    <col min="516" max="516" width="0" style="83" hidden="1" customWidth="1"/>
    <col min="517" max="761" width="9.140625" style="83"/>
    <col min="762" max="762" width="9.140625" style="83" customWidth="1"/>
    <col min="763" max="763" width="32.85546875" style="83" customWidth="1"/>
    <col min="764" max="764" width="20.140625" style="83" customWidth="1"/>
    <col min="765" max="765" width="52.85546875" style="83" customWidth="1"/>
    <col min="766" max="771" width="9.140625" style="83"/>
    <col min="772" max="772" width="0" style="83" hidden="1" customWidth="1"/>
    <col min="773" max="1017" width="9.140625" style="83"/>
    <col min="1018" max="1018" width="9.140625" style="83" customWidth="1"/>
    <col min="1019" max="1019" width="32.85546875" style="83" customWidth="1"/>
    <col min="1020" max="1020" width="20.140625" style="83" customWidth="1"/>
    <col min="1021" max="1021" width="52.85546875" style="83" customWidth="1"/>
    <col min="1022" max="1027" width="9.140625" style="83"/>
    <col min="1028" max="1028" width="0" style="83" hidden="1" customWidth="1"/>
    <col min="1029" max="1273" width="9.140625" style="83"/>
    <col min="1274" max="1274" width="9.140625" style="83" customWidth="1"/>
    <col min="1275" max="1275" width="32.85546875" style="83" customWidth="1"/>
    <col min="1276" max="1276" width="20.140625" style="83" customWidth="1"/>
    <col min="1277" max="1277" width="52.85546875" style="83" customWidth="1"/>
    <col min="1278" max="1283" width="9.140625" style="83"/>
    <col min="1284" max="1284" width="0" style="83" hidden="1" customWidth="1"/>
    <col min="1285" max="1529" width="9.140625" style="83"/>
    <col min="1530" max="1530" width="9.140625" style="83" customWidth="1"/>
    <col min="1531" max="1531" width="32.85546875" style="83" customWidth="1"/>
    <col min="1532" max="1532" width="20.140625" style="83" customWidth="1"/>
    <col min="1533" max="1533" width="52.85546875" style="83" customWidth="1"/>
    <col min="1534" max="1539" width="9.140625" style="83"/>
    <col min="1540" max="1540" width="0" style="83" hidden="1" customWidth="1"/>
    <col min="1541" max="1785" width="9.140625" style="83"/>
    <col min="1786" max="1786" width="9.140625" style="83" customWidth="1"/>
    <col min="1787" max="1787" width="32.85546875" style="83" customWidth="1"/>
    <col min="1788" max="1788" width="20.140625" style="83" customWidth="1"/>
    <col min="1789" max="1789" width="52.85546875" style="83" customWidth="1"/>
    <col min="1790" max="1795" width="9.140625" style="83"/>
    <col min="1796" max="1796" width="0" style="83" hidden="1" customWidth="1"/>
    <col min="1797" max="2041" width="9.140625" style="83"/>
    <col min="2042" max="2042" width="9.140625" style="83" customWidth="1"/>
    <col min="2043" max="2043" width="32.85546875" style="83" customWidth="1"/>
    <col min="2044" max="2044" width="20.140625" style="83" customWidth="1"/>
    <col min="2045" max="2045" width="52.85546875" style="83" customWidth="1"/>
    <col min="2046" max="2051" width="9.140625" style="83"/>
    <col min="2052" max="2052" width="0" style="83" hidden="1" customWidth="1"/>
    <col min="2053" max="2297" width="9.140625" style="83"/>
    <col min="2298" max="2298" width="9.140625" style="83" customWidth="1"/>
    <col min="2299" max="2299" width="32.85546875" style="83" customWidth="1"/>
    <col min="2300" max="2300" width="20.140625" style="83" customWidth="1"/>
    <col min="2301" max="2301" width="52.85546875" style="83" customWidth="1"/>
    <col min="2302" max="2307" width="9.140625" style="83"/>
    <col min="2308" max="2308" width="0" style="83" hidden="1" customWidth="1"/>
    <col min="2309" max="2553" width="9.140625" style="83"/>
    <col min="2554" max="2554" width="9.140625" style="83" customWidth="1"/>
    <col min="2555" max="2555" width="32.85546875" style="83" customWidth="1"/>
    <col min="2556" max="2556" width="20.140625" style="83" customWidth="1"/>
    <col min="2557" max="2557" width="52.85546875" style="83" customWidth="1"/>
    <col min="2558" max="2563" width="9.140625" style="83"/>
    <col min="2564" max="2564" width="0" style="83" hidden="1" customWidth="1"/>
    <col min="2565" max="2809" width="9.140625" style="83"/>
    <col min="2810" max="2810" width="9.140625" style="83" customWidth="1"/>
    <col min="2811" max="2811" width="32.85546875" style="83" customWidth="1"/>
    <col min="2812" max="2812" width="20.140625" style="83" customWidth="1"/>
    <col min="2813" max="2813" width="52.85546875" style="83" customWidth="1"/>
    <col min="2814" max="2819" width="9.140625" style="83"/>
    <col min="2820" max="2820" width="0" style="83" hidden="1" customWidth="1"/>
    <col min="2821" max="3065" width="9.140625" style="83"/>
    <col min="3066" max="3066" width="9.140625" style="83" customWidth="1"/>
    <col min="3067" max="3067" width="32.85546875" style="83" customWidth="1"/>
    <col min="3068" max="3068" width="20.140625" style="83" customWidth="1"/>
    <col min="3069" max="3069" width="52.85546875" style="83" customWidth="1"/>
    <col min="3070" max="3075" width="9.140625" style="83"/>
    <col min="3076" max="3076" width="0" style="83" hidden="1" customWidth="1"/>
    <col min="3077" max="3321" width="9.140625" style="83"/>
    <col min="3322" max="3322" width="9.140625" style="83" customWidth="1"/>
    <col min="3323" max="3323" width="32.85546875" style="83" customWidth="1"/>
    <col min="3324" max="3324" width="20.140625" style="83" customWidth="1"/>
    <col min="3325" max="3325" width="52.85546875" style="83" customWidth="1"/>
    <col min="3326" max="3331" width="9.140625" style="83"/>
    <col min="3332" max="3332" width="0" style="83" hidden="1" customWidth="1"/>
    <col min="3333" max="3577" width="9.140625" style="83"/>
    <col min="3578" max="3578" width="9.140625" style="83" customWidth="1"/>
    <col min="3579" max="3579" width="32.85546875" style="83" customWidth="1"/>
    <col min="3580" max="3580" width="20.140625" style="83" customWidth="1"/>
    <col min="3581" max="3581" width="52.85546875" style="83" customWidth="1"/>
    <col min="3582" max="3587" width="9.140625" style="83"/>
    <col min="3588" max="3588" width="0" style="83" hidden="1" customWidth="1"/>
    <col min="3589" max="3833" width="9.140625" style="83"/>
    <col min="3834" max="3834" width="9.140625" style="83" customWidth="1"/>
    <col min="3835" max="3835" width="32.85546875" style="83" customWidth="1"/>
    <col min="3836" max="3836" width="20.140625" style="83" customWidth="1"/>
    <col min="3837" max="3837" width="52.85546875" style="83" customWidth="1"/>
    <col min="3838" max="3843" width="9.140625" style="83"/>
    <col min="3844" max="3844" width="0" style="83" hidden="1" customWidth="1"/>
    <col min="3845" max="4089" width="9.140625" style="83"/>
    <col min="4090" max="4090" width="9.140625" style="83" customWidth="1"/>
    <col min="4091" max="4091" width="32.85546875" style="83" customWidth="1"/>
    <col min="4092" max="4092" width="20.140625" style="83" customWidth="1"/>
    <col min="4093" max="4093" width="52.85546875" style="83" customWidth="1"/>
    <col min="4094" max="4099" width="9.140625" style="83"/>
    <col min="4100" max="4100" width="0" style="83" hidden="1" customWidth="1"/>
    <col min="4101" max="4345" width="9.140625" style="83"/>
    <col min="4346" max="4346" width="9.140625" style="83" customWidth="1"/>
    <col min="4347" max="4347" width="32.85546875" style="83" customWidth="1"/>
    <col min="4348" max="4348" width="20.140625" style="83" customWidth="1"/>
    <col min="4349" max="4349" width="52.85546875" style="83" customWidth="1"/>
    <col min="4350" max="4355" width="9.140625" style="83"/>
    <col min="4356" max="4356" width="0" style="83" hidden="1" customWidth="1"/>
    <col min="4357" max="4601" width="9.140625" style="83"/>
    <col min="4602" max="4602" width="9.140625" style="83" customWidth="1"/>
    <col min="4603" max="4603" width="32.85546875" style="83" customWidth="1"/>
    <col min="4604" max="4604" width="20.140625" style="83" customWidth="1"/>
    <col min="4605" max="4605" width="52.85546875" style="83" customWidth="1"/>
    <col min="4606" max="4611" width="9.140625" style="83"/>
    <col min="4612" max="4612" width="0" style="83" hidden="1" customWidth="1"/>
    <col min="4613" max="4857" width="9.140625" style="83"/>
    <col min="4858" max="4858" width="9.140625" style="83" customWidth="1"/>
    <col min="4859" max="4859" width="32.85546875" style="83" customWidth="1"/>
    <col min="4860" max="4860" width="20.140625" style="83" customWidth="1"/>
    <col min="4861" max="4861" width="52.85546875" style="83" customWidth="1"/>
    <col min="4862" max="4867" width="9.140625" style="83"/>
    <col min="4868" max="4868" width="0" style="83" hidden="1" customWidth="1"/>
    <col min="4869" max="5113" width="9.140625" style="83"/>
    <col min="5114" max="5114" width="9.140625" style="83" customWidth="1"/>
    <col min="5115" max="5115" width="32.85546875" style="83" customWidth="1"/>
    <col min="5116" max="5116" width="20.140625" style="83" customWidth="1"/>
    <col min="5117" max="5117" width="52.85546875" style="83" customWidth="1"/>
    <col min="5118" max="5123" width="9.140625" style="83"/>
    <col min="5124" max="5124" width="0" style="83" hidden="1" customWidth="1"/>
    <col min="5125" max="5369" width="9.140625" style="83"/>
    <col min="5370" max="5370" width="9.140625" style="83" customWidth="1"/>
    <col min="5371" max="5371" width="32.85546875" style="83" customWidth="1"/>
    <col min="5372" max="5372" width="20.140625" style="83" customWidth="1"/>
    <col min="5373" max="5373" width="52.85546875" style="83" customWidth="1"/>
    <col min="5374" max="5379" width="9.140625" style="83"/>
    <col min="5380" max="5380" width="0" style="83" hidden="1" customWidth="1"/>
    <col min="5381" max="5625" width="9.140625" style="83"/>
    <col min="5626" max="5626" width="9.140625" style="83" customWidth="1"/>
    <col min="5627" max="5627" width="32.85546875" style="83" customWidth="1"/>
    <col min="5628" max="5628" width="20.140625" style="83" customWidth="1"/>
    <col min="5629" max="5629" width="52.85546875" style="83" customWidth="1"/>
    <col min="5630" max="5635" width="9.140625" style="83"/>
    <col min="5636" max="5636" width="0" style="83" hidden="1" customWidth="1"/>
    <col min="5637" max="5881" width="9.140625" style="83"/>
    <col min="5882" max="5882" width="9.140625" style="83" customWidth="1"/>
    <col min="5883" max="5883" width="32.85546875" style="83" customWidth="1"/>
    <col min="5884" max="5884" width="20.140625" style="83" customWidth="1"/>
    <col min="5885" max="5885" width="52.85546875" style="83" customWidth="1"/>
    <col min="5886" max="5891" width="9.140625" style="83"/>
    <col min="5892" max="5892" width="0" style="83" hidden="1" customWidth="1"/>
    <col min="5893" max="6137" width="9.140625" style="83"/>
    <col min="6138" max="6138" width="9.140625" style="83" customWidth="1"/>
    <col min="6139" max="6139" width="32.85546875" style="83" customWidth="1"/>
    <col min="6140" max="6140" width="20.140625" style="83" customWidth="1"/>
    <col min="6141" max="6141" width="52.85546875" style="83" customWidth="1"/>
    <col min="6142" max="6147" width="9.140625" style="83"/>
    <col min="6148" max="6148" width="0" style="83" hidden="1" customWidth="1"/>
    <col min="6149" max="6393" width="9.140625" style="83"/>
    <col min="6394" max="6394" width="9.140625" style="83" customWidth="1"/>
    <col min="6395" max="6395" width="32.85546875" style="83" customWidth="1"/>
    <col min="6396" max="6396" width="20.140625" style="83" customWidth="1"/>
    <col min="6397" max="6397" width="52.85546875" style="83" customWidth="1"/>
    <col min="6398" max="6403" width="9.140625" style="83"/>
    <col min="6404" max="6404" width="0" style="83" hidden="1" customWidth="1"/>
    <col min="6405" max="6649" width="9.140625" style="83"/>
    <col min="6650" max="6650" width="9.140625" style="83" customWidth="1"/>
    <col min="6651" max="6651" width="32.85546875" style="83" customWidth="1"/>
    <col min="6652" max="6652" width="20.140625" style="83" customWidth="1"/>
    <col min="6653" max="6653" width="52.85546875" style="83" customWidth="1"/>
    <col min="6654" max="6659" width="9.140625" style="83"/>
    <col min="6660" max="6660" width="0" style="83" hidden="1" customWidth="1"/>
    <col min="6661" max="6905" width="9.140625" style="83"/>
    <col min="6906" max="6906" width="9.140625" style="83" customWidth="1"/>
    <col min="6907" max="6907" width="32.85546875" style="83" customWidth="1"/>
    <col min="6908" max="6908" width="20.140625" style="83" customWidth="1"/>
    <col min="6909" max="6909" width="52.85546875" style="83" customWidth="1"/>
    <col min="6910" max="6915" width="9.140625" style="83"/>
    <col min="6916" max="6916" width="0" style="83" hidden="1" customWidth="1"/>
    <col min="6917" max="7161" width="9.140625" style="83"/>
    <col min="7162" max="7162" width="9.140625" style="83" customWidth="1"/>
    <col min="7163" max="7163" width="32.85546875" style="83" customWidth="1"/>
    <col min="7164" max="7164" width="20.140625" style="83" customWidth="1"/>
    <col min="7165" max="7165" width="52.85546875" style="83" customWidth="1"/>
    <col min="7166" max="7171" width="9.140625" style="83"/>
    <col min="7172" max="7172" width="0" style="83" hidden="1" customWidth="1"/>
    <col min="7173" max="7417" width="9.140625" style="83"/>
    <col min="7418" max="7418" width="9.140625" style="83" customWidth="1"/>
    <col min="7419" max="7419" width="32.85546875" style="83" customWidth="1"/>
    <col min="7420" max="7420" width="20.140625" style="83" customWidth="1"/>
    <col min="7421" max="7421" width="52.85546875" style="83" customWidth="1"/>
    <col min="7422" max="7427" width="9.140625" style="83"/>
    <col min="7428" max="7428" width="0" style="83" hidden="1" customWidth="1"/>
    <col min="7429" max="7673" width="9.140625" style="83"/>
    <col min="7674" max="7674" width="9.140625" style="83" customWidth="1"/>
    <col min="7675" max="7675" width="32.85546875" style="83" customWidth="1"/>
    <col min="7676" max="7676" width="20.140625" style="83" customWidth="1"/>
    <col min="7677" max="7677" width="52.85546875" style="83" customWidth="1"/>
    <col min="7678" max="7683" width="9.140625" style="83"/>
    <col min="7684" max="7684" width="0" style="83" hidden="1" customWidth="1"/>
    <col min="7685" max="7929" width="9.140625" style="83"/>
    <col min="7930" max="7930" width="9.140625" style="83" customWidth="1"/>
    <col min="7931" max="7931" width="32.85546875" style="83" customWidth="1"/>
    <col min="7932" max="7932" width="20.140625" style="83" customWidth="1"/>
    <col min="7933" max="7933" width="52.85546875" style="83" customWidth="1"/>
    <col min="7934" max="7939" width="9.140625" style="83"/>
    <col min="7940" max="7940" width="0" style="83" hidden="1" customWidth="1"/>
    <col min="7941" max="8185" width="9.140625" style="83"/>
    <col min="8186" max="8186" width="9.140625" style="83" customWidth="1"/>
    <col min="8187" max="8187" width="32.85546875" style="83" customWidth="1"/>
    <col min="8188" max="8188" width="20.140625" style="83" customWidth="1"/>
    <col min="8189" max="8189" width="52.85546875" style="83" customWidth="1"/>
    <col min="8190" max="8195" width="9.140625" style="83"/>
    <col min="8196" max="8196" width="0" style="83" hidden="1" customWidth="1"/>
    <col min="8197" max="8441" width="9.140625" style="83"/>
    <col min="8442" max="8442" width="9.140625" style="83" customWidth="1"/>
    <col min="8443" max="8443" width="32.85546875" style="83" customWidth="1"/>
    <col min="8444" max="8444" width="20.140625" style="83" customWidth="1"/>
    <col min="8445" max="8445" width="52.85546875" style="83" customWidth="1"/>
    <col min="8446" max="8451" width="9.140625" style="83"/>
    <col min="8452" max="8452" width="0" style="83" hidden="1" customWidth="1"/>
    <col min="8453" max="8697" width="9.140625" style="83"/>
    <col min="8698" max="8698" width="9.140625" style="83" customWidth="1"/>
    <col min="8699" max="8699" width="32.85546875" style="83" customWidth="1"/>
    <col min="8700" max="8700" width="20.140625" style="83" customWidth="1"/>
    <col min="8701" max="8701" width="52.85546875" style="83" customWidth="1"/>
    <col min="8702" max="8707" width="9.140625" style="83"/>
    <col min="8708" max="8708" width="0" style="83" hidden="1" customWidth="1"/>
    <col min="8709" max="8953" width="9.140625" style="83"/>
    <col min="8954" max="8954" width="9.140625" style="83" customWidth="1"/>
    <col min="8955" max="8955" width="32.85546875" style="83" customWidth="1"/>
    <col min="8956" max="8956" width="20.140625" style="83" customWidth="1"/>
    <col min="8957" max="8957" width="52.85546875" style="83" customWidth="1"/>
    <col min="8958" max="8963" width="9.140625" style="83"/>
    <col min="8964" max="8964" width="0" style="83" hidden="1" customWidth="1"/>
    <col min="8965" max="9209" width="9.140625" style="83"/>
    <col min="9210" max="9210" width="9.140625" style="83" customWidth="1"/>
    <col min="9211" max="9211" width="32.85546875" style="83" customWidth="1"/>
    <col min="9212" max="9212" width="20.140625" style="83" customWidth="1"/>
    <col min="9213" max="9213" width="52.85546875" style="83" customWidth="1"/>
    <col min="9214" max="9219" width="9.140625" style="83"/>
    <col min="9220" max="9220" width="0" style="83" hidden="1" customWidth="1"/>
    <col min="9221" max="9465" width="9.140625" style="83"/>
    <col min="9466" max="9466" width="9.140625" style="83" customWidth="1"/>
    <col min="9467" max="9467" width="32.85546875" style="83" customWidth="1"/>
    <col min="9468" max="9468" width="20.140625" style="83" customWidth="1"/>
    <col min="9469" max="9469" width="52.85546875" style="83" customWidth="1"/>
    <col min="9470" max="9475" width="9.140625" style="83"/>
    <col min="9476" max="9476" width="0" style="83" hidden="1" customWidth="1"/>
    <col min="9477" max="9721" width="9.140625" style="83"/>
    <col min="9722" max="9722" width="9.140625" style="83" customWidth="1"/>
    <col min="9723" max="9723" width="32.85546875" style="83" customWidth="1"/>
    <col min="9724" max="9724" width="20.140625" style="83" customWidth="1"/>
    <col min="9725" max="9725" width="52.85546875" style="83" customWidth="1"/>
    <col min="9726" max="9731" width="9.140625" style="83"/>
    <col min="9732" max="9732" width="0" style="83" hidden="1" customWidth="1"/>
    <col min="9733" max="9977" width="9.140625" style="83"/>
    <col min="9978" max="9978" width="9.140625" style="83" customWidth="1"/>
    <col min="9979" max="9979" width="32.85546875" style="83" customWidth="1"/>
    <col min="9980" max="9980" width="20.140625" style="83" customWidth="1"/>
    <col min="9981" max="9981" width="52.85546875" style="83" customWidth="1"/>
    <col min="9982" max="9987" width="9.140625" style="83"/>
    <col min="9988" max="9988" width="0" style="83" hidden="1" customWidth="1"/>
    <col min="9989" max="10233" width="9.140625" style="83"/>
    <col min="10234" max="10234" width="9.140625" style="83" customWidth="1"/>
    <col min="10235" max="10235" width="32.85546875" style="83" customWidth="1"/>
    <col min="10236" max="10236" width="20.140625" style="83" customWidth="1"/>
    <col min="10237" max="10237" width="52.85546875" style="83" customWidth="1"/>
    <col min="10238" max="10243" width="9.140625" style="83"/>
    <col min="10244" max="10244" width="0" style="83" hidden="1" customWidth="1"/>
    <col min="10245" max="10489" width="9.140625" style="83"/>
    <col min="10490" max="10490" width="9.140625" style="83" customWidth="1"/>
    <col min="10491" max="10491" width="32.85546875" style="83" customWidth="1"/>
    <col min="10492" max="10492" width="20.140625" style="83" customWidth="1"/>
    <col min="10493" max="10493" width="52.85546875" style="83" customWidth="1"/>
    <col min="10494" max="10499" width="9.140625" style="83"/>
    <col min="10500" max="10500" width="0" style="83" hidden="1" customWidth="1"/>
    <col min="10501" max="10745" width="9.140625" style="83"/>
    <col min="10746" max="10746" width="9.140625" style="83" customWidth="1"/>
    <col min="10747" max="10747" width="32.85546875" style="83" customWidth="1"/>
    <col min="10748" max="10748" width="20.140625" style="83" customWidth="1"/>
    <col min="10749" max="10749" width="52.85546875" style="83" customWidth="1"/>
    <col min="10750" max="10755" width="9.140625" style="83"/>
    <col min="10756" max="10756" width="0" style="83" hidden="1" customWidth="1"/>
    <col min="10757" max="11001" width="9.140625" style="83"/>
    <col min="11002" max="11002" width="9.140625" style="83" customWidth="1"/>
    <col min="11003" max="11003" width="32.85546875" style="83" customWidth="1"/>
    <col min="11004" max="11004" width="20.140625" style="83" customWidth="1"/>
    <col min="11005" max="11005" width="52.85546875" style="83" customWidth="1"/>
    <col min="11006" max="11011" width="9.140625" style="83"/>
    <col min="11012" max="11012" width="0" style="83" hidden="1" customWidth="1"/>
    <col min="11013" max="11257" width="9.140625" style="83"/>
    <col min="11258" max="11258" width="9.140625" style="83" customWidth="1"/>
    <col min="11259" max="11259" width="32.85546875" style="83" customWidth="1"/>
    <col min="11260" max="11260" width="20.140625" style="83" customWidth="1"/>
    <col min="11261" max="11261" width="52.85546875" style="83" customWidth="1"/>
    <col min="11262" max="11267" width="9.140625" style="83"/>
    <col min="11268" max="11268" width="0" style="83" hidden="1" customWidth="1"/>
    <col min="11269" max="11513" width="9.140625" style="83"/>
    <col min="11514" max="11514" width="9.140625" style="83" customWidth="1"/>
    <col min="11515" max="11515" width="32.85546875" style="83" customWidth="1"/>
    <col min="11516" max="11516" width="20.140625" style="83" customWidth="1"/>
    <col min="11517" max="11517" width="52.85546875" style="83" customWidth="1"/>
    <col min="11518" max="11523" width="9.140625" style="83"/>
    <col min="11524" max="11524" width="0" style="83" hidden="1" customWidth="1"/>
    <col min="11525" max="11769" width="9.140625" style="83"/>
    <col min="11770" max="11770" width="9.140625" style="83" customWidth="1"/>
    <col min="11771" max="11771" width="32.85546875" style="83" customWidth="1"/>
    <col min="11772" max="11772" width="20.140625" style="83" customWidth="1"/>
    <col min="11773" max="11773" width="52.85546875" style="83" customWidth="1"/>
    <col min="11774" max="11779" width="9.140625" style="83"/>
    <col min="11780" max="11780" width="0" style="83" hidden="1" customWidth="1"/>
    <col min="11781" max="12025" width="9.140625" style="83"/>
    <col min="12026" max="12026" width="9.140625" style="83" customWidth="1"/>
    <col min="12027" max="12027" width="32.85546875" style="83" customWidth="1"/>
    <col min="12028" max="12028" width="20.140625" style="83" customWidth="1"/>
    <col min="12029" max="12029" width="52.85546875" style="83" customWidth="1"/>
    <col min="12030" max="12035" width="9.140625" style="83"/>
    <col min="12036" max="12036" width="0" style="83" hidden="1" customWidth="1"/>
    <col min="12037" max="12281" width="9.140625" style="83"/>
    <col min="12282" max="12282" width="9.140625" style="83" customWidth="1"/>
    <col min="12283" max="12283" width="32.85546875" style="83" customWidth="1"/>
    <col min="12284" max="12284" width="20.140625" style="83" customWidth="1"/>
    <col min="12285" max="12285" width="52.85546875" style="83" customWidth="1"/>
    <col min="12286" max="12291" width="9.140625" style="83"/>
    <col min="12292" max="12292" width="0" style="83" hidden="1" customWidth="1"/>
    <col min="12293" max="12537" width="9.140625" style="83"/>
    <col min="12538" max="12538" width="9.140625" style="83" customWidth="1"/>
    <col min="12539" max="12539" width="32.85546875" style="83" customWidth="1"/>
    <col min="12540" max="12540" width="20.140625" style="83" customWidth="1"/>
    <col min="12541" max="12541" width="52.85546875" style="83" customWidth="1"/>
    <col min="12542" max="12547" width="9.140625" style="83"/>
    <col min="12548" max="12548" width="0" style="83" hidden="1" customWidth="1"/>
    <col min="12549" max="12793" width="9.140625" style="83"/>
    <col min="12794" max="12794" width="9.140625" style="83" customWidth="1"/>
    <col min="12795" max="12795" width="32.85546875" style="83" customWidth="1"/>
    <col min="12796" max="12796" width="20.140625" style="83" customWidth="1"/>
    <col min="12797" max="12797" width="52.85546875" style="83" customWidth="1"/>
    <col min="12798" max="12803" width="9.140625" style="83"/>
    <col min="12804" max="12804" width="0" style="83" hidden="1" customWidth="1"/>
    <col min="12805" max="13049" width="9.140625" style="83"/>
    <col min="13050" max="13050" width="9.140625" style="83" customWidth="1"/>
    <col min="13051" max="13051" width="32.85546875" style="83" customWidth="1"/>
    <col min="13052" max="13052" width="20.140625" style="83" customWidth="1"/>
    <col min="13053" max="13053" width="52.85546875" style="83" customWidth="1"/>
    <col min="13054" max="13059" width="9.140625" style="83"/>
    <col min="13060" max="13060" width="0" style="83" hidden="1" customWidth="1"/>
    <col min="13061" max="13305" width="9.140625" style="83"/>
    <col min="13306" max="13306" width="9.140625" style="83" customWidth="1"/>
    <col min="13307" max="13307" width="32.85546875" style="83" customWidth="1"/>
    <col min="13308" max="13308" width="20.140625" style="83" customWidth="1"/>
    <col min="13309" max="13309" width="52.85546875" style="83" customWidth="1"/>
    <col min="13310" max="13315" width="9.140625" style="83"/>
    <col min="13316" max="13316" width="0" style="83" hidden="1" customWidth="1"/>
    <col min="13317" max="13561" width="9.140625" style="83"/>
    <col min="13562" max="13562" width="9.140625" style="83" customWidth="1"/>
    <col min="13563" max="13563" width="32.85546875" style="83" customWidth="1"/>
    <col min="13564" max="13564" width="20.140625" style="83" customWidth="1"/>
    <col min="13565" max="13565" width="52.85546875" style="83" customWidth="1"/>
    <col min="13566" max="13571" width="9.140625" style="83"/>
    <col min="13572" max="13572" width="0" style="83" hidden="1" customWidth="1"/>
    <col min="13573" max="13817" width="9.140625" style="83"/>
    <col min="13818" max="13818" width="9.140625" style="83" customWidth="1"/>
    <col min="13819" max="13819" width="32.85546875" style="83" customWidth="1"/>
    <col min="13820" max="13820" width="20.140625" style="83" customWidth="1"/>
    <col min="13821" max="13821" width="52.85546875" style="83" customWidth="1"/>
    <col min="13822" max="13827" width="9.140625" style="83"/>
    <col min="13828" max="13828" width="0" style="83" hidden="1" customWidth="1"/>
    <col min="13829" max="14073" width="9.140625" style="83"/>
    <col min="14074" max="14074" width="9.140625" style="83" customWidth="1"/>
    <col min="14075" max="14075" width="32.85546875" style="83" customWidth="1"/>
    <col min="14076" max="14076" width="20.140625" style="83" customWidth="1"/>
    <col min="14077" max="14077" width="52.85546875" style="83" customWidth="1"/>
    <col min="14078" max="14083" width="9.140625" style="83"/>
    <col min="14084" max="14084" width="0" style="83" hidden="1" customWidth="1"/>
    <col min="14085" max="14329" width="9.140625" style="83"/>
    <col min="14330" max="14330" width="9.140625" style="83" customWidth="1"/>
    <col min="14331" max="14331" width="32.85546875" style="83" customWidth="1"/>
    <col min="14332" max="14332" width="20.140625" style="83" customWidth="1"/>
    <col min="14333" max="14333" width="52.85546875" style="83" customWidth="1"/>
    <col min="14334" max="14339" width="9.140625" style="83"/>
    <col min="14340" max="14340" width="0" style="83" hidden="1" customWidth="1"/>
    <col min="14341" max="14585" width="9.140625" style="83"/>
    <col min="14586" max="14586" width="9.140625" style="83" customWidth="1"/>
    <col min="14587" max="14587" width="32.85546875" style="83" customWidth="1"/>
    <col min="14588" max="14588" width="20.140625" style="83" customWidth="1"/>
    <col min="14589" max="14589" width="52.85546875" style="83" customWidth="1"/>
    <col min="14590" max="14595" width="9.140625" style="83"/>
    <col min="14596" max="14596" width="0" style="83" hidden="1" customWidth="1"/>
    <col min="14597" max="14841" width="9.140625" style="83"/>
    <col min="14842" max="14842" width="9.140625" style="83" customWidth="1"/>
    <col min="14843" max="14843" width="32.85546875" style="83" customWidth="1"/>
    <col min="14844" max="14844" width="20.140625" style="83" customWidth="1"/>
    <col min="14845" max="14845" width="52.85546875" style="83" customWidth="1"/>
    <col min="14846" max="14851" width="9.140625" style="83"/>
    <col min="14852" max="14852" width="0" style="83" hidden="1" customWidth="1"/>
    <col min="14853" max="15097" width="9.140625" style="83"/>
    <col min="15098" max="15098" width="9.140625" style="83" customWidth="1"/>
    <col min="15099" max="15099" width="32.85546875" style="83" customWidth="1"/>
    <col min="15100" max="15100" width="20.140625" style="83" customWidth="1"/>
    <col min="15101" max="15101" width="52.85546875" style="83" customWidth="1"/>
    <col min="15102" max="15107" width="9.140625" style="83"/>
    <col min="15108" max="15108" width="0" style="83" hidden="1" customWidth="1"/>
    <col min="15109" max="15353" width="9.140625" style="83"/>
    <col min="15354" max="15354" width="9.140625" style="83" customWidth="1"/>
    <col min="15355" max="15355" width="32.85546875" style="83" customWidth="1"/>
    <col min="15356" max="15356" width="20.140625" style="83" customWidth="1"/>
    <col min="15357" max="15357" width="52.85546875" style="83" customWidth="1"/>
    <col min="15358" max="15363" width="9.140625" style="83"/>
    <col min="15364" max="15364" width="0" style="83" hidden="1" customWidth="1"/>
    <col min="15365" max="15609" width="9.140625" style="83"/>
    <col min="15610" max="15610" width="9.140625" style="83" customWidth="1"/>
    <col min="15611" max="15611" width="32.85546875" style="83" customWidth="1"/>
    <col min="15612" max="15612" width="20.140625" style="83" customWidth="1"/>
    <col min="15613" max="15613" width="52.85546875" style="83" customWidth="1"/>
    <col min="15614" max="15619" width="9.140625" style="83"/>
    <col min="15620" max="15620" width="0" style="83" hidden="1" customWidth="1"/>
    <col min="15621" max="15865" width="9.140625" style="83"/>
    <col min="15866" max="15866" width="9.140625" style="83" customWidth="1"/>
    <col min="15867" max="15867" width="32.85546875" style="83" customWidth="1"/>
    <col min="15868" max="15868" width="20.140625" style="83" customWidth="1"/>
    <col min="15869" max="15869" width="52.85546875" style="83" customWidth="1"/>
    <col min="15870" max="15875" width="9.140625" style="83"/>
    <col min="15876" max="15876" width="0" style="83" hidden="1" customWidth="1"/>
    <col min="15877" max="16121" width="9.140625" style="83"/>
    <col min="16122" max="16122" width="9.140625" style="83" customWidth="1"/>
    <col min="16123" max="16123" width="32.85546875" style="83" customWidth="1"/>
    <col min="16124" max="16124" width="20.140625" style="83" customWidth="1"/>
    <col min="16125" max="16125" width="52.85546875" style="83" customWidth="1"/>
    <col min="16126" max="16131" width="9.140625" style="83"/>
    <col min="16132" max="16132" width="0" style="83" hidden="1" customWidth="1"/>
    <col min="16133" max="16384" width="9.140625" style="83"/>
  </cols>
  <sheetData>
    <row r="1" spans="1:4" ht="15.75">
      <c r="B1" s="80" t="s">
        <v>74</v>
      </c>
      <c r="C1" s="81"/>
      <c r="D1" s="82"/>
    </row>
    <row r="2" spans="1:4" ht="14.25">
      <c r="B2" s="84" t="s">
        <v>278</v>
      </c>
    </row>
    <row r="3" spans="1:4" ht="14.25" customHeight="1">
      <c r="B3" s="84"/>
    </row>
    <row r="4" spans="1:4" s="86" customFormat="1" ht="19.5" hidden="1" customHeight="1">
      <c r="A4" s="41"/>
      <c r="B4" s="40" t="s">
        <v>2</v>
      </c>
      <c r="C4" s="138" t="s">
        <v>3</v>
      </c>
      <c r="D4" s="138" t="s">
        <v>4</v>
      </c>
    </row>
    <row r="5" spans="1:4" ht="17.25" hidden="1" customHeight="1">
      <c r="A5" s="137" t="s">
        <v>43</v>
      </c>
      <c r="B5" s="140" t="s">
        <v>7</v>
      </c>
      <c r="C5" s="87"/>
      <c r="D5" s="88"/>
    </row>
    <row r="6" spans="1:4" ht="17.25" hidden="1" customHeight="1">
      <c r="A6" s="141" t="s">
        <v>67</v>
      </c>
      <c r="B6" s="140" t="s">
        <v>68</v>
      </c>
      <c r="C6" s="87"/>
      <c r="D6" s="88"/>
    </row>
    <row r="7" spans="1:4" ht="17.25" hidden="1" customHeight="1">
      <c r="A7" s="141" t="s">
        <v>6</v>
      </c>
      <c r="B7" s="140" t="s">
        <v>7</v>
      </c>
      <c r="C7" s="87"/>
      <c r="D7" s="311"/>
    </row>
    <row r="8" spans="1:4" ht="26.25" hidden="1" customHeight="1">
      <c r="A8" s="141" t="s">
        <v>69</v>
      </c>
      <c r="B8" s="140" t="s">
        <v>70</v>
      </c>
      <c r="C8" s="87"/>
      <c r="D8" s="311"/>
    </row>
    <row r="9" spans="1:4" s="85" customFormat="1" ht="25.5" hidden="1" customHeight="1">
      <c r="A9" s="141" t="s">
        <v>8</v>
      </c>
      <c r="B9" s="78" t="s">
        <v>9</v>
      </c>
      <c r="C9" s="89"/>
      <c r="D9" s="314"/>
    </row>
    <row r="10" spans="1:4" s="85" customFormat="1" ht="24" hidden="1" customHeight="1">
      <c r="A10" s="141" t="s">
        <v>80</v>
      </c>
      <c r="B10" s="140" t="s">
        <v>85</v>
      </c>
      <c r="C10" s="89"/>
      <c r="D10" s="314"/>
    </row>
    <row r="11" spans="1:4" s="85" customFormat="1" ht="77.25" hidden="1" customHeight="1">
      <c r="A11" s="141" t="s">
        <v>11</v>
      </c>
      <c r="B11" s="140" t="s">
        <v>12</v>
      </c>
      <c r="C11" s="89"/>
      <c r="D11" s="314"/>
    </row>
    <row r="12" spans="1:4" ht="12.75" hidden="1" customHeight="1">
      <c r="A12" s="141" t="s">
        <v>13</v>
      </c>
      <c r="B12" s="140" t="s">
        <v>14</v>
      </c>
      <c r="C12" s="89"/>
      <c r="D12" s="122"/>
    </row>
    <row r="13" spans="1:4" ht="18.75" hidden="1" customHeight="1">
      <c r="A13" s="92"/>
      <c r="B13" s="39" t="s">
        <v>15</v>
      </c>
      <c r="C13" s="93">
        <f>SUM(C5:C12)</f>
        <v>0</v>
      </c>
      <c r="D13" s="94"/>
    </row>
    <row r="14" spans="1:4" ht="22.5" customHeight="1">
      <c r="A14" s="135"/>
      <c r="B14" s="133" t="s">
        <v>16</v>
      </c>
      <c r="C14" s="134" t="s">
        <v>3</v>
      </c>
      <c r="D14" s="134" t="s">
        <v>4</v>
      </c>
    </row>
    <row r="15" spans="1:4">
      <c r="A15" s="54" t="s">
        <v>44</v>
      </c>
      <c r="B15" s="139" t="s">
        <v>24</v>
      </c>
      <c r="C15" s="245"/>
      <c r="D15" s="90"/>
    </row>
    <row r="16" spans="1:4" ht="89.25">
      <c r="A16" s="54"/>
      <c r="B16" s="48">
        <v>1000</v>
      </c>
      <c r="C16" s="404">
        <v>-10174</v>
      </c>
      <c r="D16" s="408" t="s">
        <v>458</v>
      </c>
    </row>
    <row r="17" spans="1:5" ht="15" hidden="1">
      <c r="A17" s="54"/>
      <c r="B17" s="48">
        <v>2100</v>
      </c>
      <c r="C17" s="405">
        <v>0</v>
      </c>
      <c r="D17" s="410"/>
    </row>
    <row r="18" spans="1:5" ht="89.25">
      <c r="A18" s="54"/>
      <c r="B18" s="48">
        <v>2200</v>
      </c>
      <c r="C18" s="404">
        <v>7688</v>
      </c>
      <c r="D18" s="411" t="s">
        <v>453</v>
      </c>
    </row>
    <row r="19" spans="1:5" ht="64.5" customHeight="1">
      <c r="A19" s="54"/>
      <c r="B19" s="48">
        <v>2300</v>
      </c>
      <c r="C19" s="404">
        <v>2396</v>
      </c>
      <c r="D19" s="411" t="s">
        <v>446</v>
      </c>
    </row>
    <row r="20" spans="1:5" hidden="1">
      <c r="A20" s="54"/>
      <c r="B20" s="48">
        <v>2400</v>
      </c>
      <c r="C20" s="404"/>
      <c r="D20" s="409"/>
    </row>
    <row r="21" spans="1:5" ht="25.5">
      <c r="A21" s="54"/>
      <c r="B21" s="48">
        <v>2500</v>
      </c>
      <c r="C21" s="404">
        <v>156</v>
      </c>
      <c r="D21" s="408" t="s">
        <v>401</v>
      </c>
    </row>
    <row r="22" spans="1:5" hidden="1">
      <c r="A22" s="54"/>
      <c r="B22" s="48">
        <v>3200</v>
      </c>
      <c r="C22" s="404"/>
      <c r="D22" s="409"/>
    </row>
    <row r="23" spans="1:5" ht="14.25" hidden="1" customHeight="1">
      <c r="A23" s="54"/>
      <c r="B23" s="48">
        <v>5100</v>
      </c>
      <c r="C23" s="404">
        <v>0</v>
      </c>
      <c r="D23" s="406"/>
    </row>
    <row r="24" spans="1:5" ht="78.75" customHeight="1">
      <c r="A24" s="54"/>
      <c r="B24" s="48">
        <v>5200</v>
      </c>
      <c r="C24" s="404">
        <v>27425</v>
      </c>
      <c r="D24" s="407" t="s">
        <v>441</v>
      </c>
    </row>
    <row r="25" spans="1:5">
      <c r="A25" s="54"/>
      <c r="B25" s="48">
        <v>6000</v>
      </c>
      <c r="C25" s="404">
        <v>-7580</v>
      </c>
      <c r="D25" s="513" t="s">
        <v>402</v>
      </c>
      <c r="E25" s="196"/>
    </row>
    <row r="26" spans="1:5">
      <c r="A26" s="54"/>
      <c r="B26" s="48">
        <v>7200</v>
      </c>
      <c r="C26" s="404">
        <v>7580</v>
      </c>
      <c r="D26" s="515"/>
    </row>
    <row r="27" spans="1:5">
      <c r="A27" s="106"/>
      <c r="B27" s="113" t="s">
        <v>25</v>
      </c>
      <c r="C27" s="108">
        <f>SUM(C16:C26)</f>
        <v>27491</v>
      </c>
      <c r="D27" s="276"/>
    </row>
    <row r="28" spans="1:5">
      <c r="A28" s="95"/>
      <c r="B28" s="100"/>
    </row>
    <row r="29" spans="1:5">
      <c r="A29" s="95"/>
      <c r="B29" s="100"/>
    </row>
    <row r="30" spans="1:5">
      <c r="A30" s="95"/>
      <c r="B30" s="100"/>
    </row>
    <row r="31" spans="1:5">
      <c r="A31" s="95"/>
      <c r="B31" s="96"/>
    </row>
    <row r="32" spans="1:5">
      <c r="A32" s="95"/>
      <c r="B32" s="100"/>
    </row>
    <row r="33" spans="1:2">
      <c r="A33" s="95"/>
      <c r="B33" s="100"/>
    </row>
    <row r="34" spans="1:2">
      <c r="A34" s="95"/>
      <c r="B34" s="100"/>
    </row>
    <row r="35" spans="1:2">
      <c r="A35" s="95"/>
      <c r="B35" s="100"/>
    </row>
    <row r="36" spans="1:2">
      <c r="A36" s="95"/>
      <c r="B36" s="96"/>
    </row>
    <row r="37" spans="1:2">
      <c r="A37" s="95"/>
      <c r="B37" s="96"/>
    </row>
    <row r="38" spans="1:2">
      <c r="A38" s="95"/>
      <c r="B38" s="100"/>
    </row>
    <row r="39" spans="1:2">
      <c r="A39" s="95"/>
      <c r="B39" s="100"/>
    </row>
    <row r="40" spans="1:2">
      <c r="A40" s="95"/>
      <c r="B40" s="100"/>
    </row>
    <row r="41" spans="1:2">
      <c r="A41" s="95"/>
      <c r="B41" s="100"/>
    </row>
    <row r="42" spans="1:2">
      <c r="A42" s="95"/>
      <c r="B42" s="96"/>
    </row>
    <row r="43" spans="1:2">
      <c r="A43" s="95"/>
      <c r="B43" s="100"/>
    </row>
    <row r="44" spans="1:2">
      <c r="A44" s="95"/>
      <c r="B44" s="100"/>
    </row>
    <row r="45" spans="1:2">
      <c r="A45" s="95"/>
      <c r="B45" s="100"/>
    </row>
    <row r="46" spans="1:2">
      <c r="A46" s="95"/>
      <c r="B46" s="100"/>
    </row>
    <row r="47" spans="1:2">
      <c r="A47" s="95"/>
      <c r="B47" s="100"/>
    </row>
    <row r="48" spans="1:2">
      <c r="A48" s="95"/>
      <c r="B48" s="100"/>
    </row>
    <row r="49" spans="1:2">
      <c r="A49" s="95"/>
      <c r="B49" s="100"/>
    </row>
    <row r="50" spans="1:2">
      <c r="A50" s="95"/>
      <c r="B50" s="96"/>
    </row>
    <row r="51" spans="1:2">
      <c r="A51" s="95"/>
      <c r="B51" s="100"/>
    </row>
    <row r="52" spans="1:2">
      <c r="A52" s="95"/>
      <c r="B52" s="100"/>
    </row>
    <row r="53" spans="1:2">
      <c r="A53" s="95"/>
      <c r="B53" s="96"/>
    </row>
    <row r="54" spans="1:2">
      <c r="A54" s="95"/>
      <c r="B54" s="100"/>
    </row>
    <row r="55" spans="1:2">
      <c r="A55" s="95"/>
      <c r="B55" s="100"/>
    </row>
    <row r="56" spans="1:2">
      <c r="A56" s="95"/>
      <c r="B56" s="100"/>
    </row>
    <row r="57" spans="1:2">
      <c r="A57" s="95"/>
      <c r="B57" s="99"/>
    </row>
    <row r="58" spans="1:2">
      <c r="A58" s="95"/>
      <c r="B58" s="97"/>
    </row>
    <row r="59" spans="1:2">
      <c r="A59" s="95"/>
      <c r="B59" s="96"/>
    </row>
    <row r="60" spans="1:2">
      <c r="A60" s="95"/>
      <c r="B60" s="100"/>
    </row>
    <row r="61" spans="1:2">
      <c r="A61" s="95"/>
      <c r="B61" s="100"/>
    </row>
    <row r="62" spans="1:2">
      <c r="A62" s="95"/>
      <c r="B62" s="100"/>
    </row>
    <row r="63" spans="1:2">
      <c r="A63" s="95"/>
      <c r="B63" s="100"/>
    </row>
    <row r="64" spans="1:2">
      <c r="A64" s="95"/>
      <c r="B64" s="96"/>
    </row>
    <row r="65" spans="1:2">
      <c r="A65" s="95"/>
      <c r="B65" s="100"/>
    </row>
    <row r="66" spans="1:2">
      <c r="A66" s="95"/>
      <c r="B66" s="100"/>
    </row>
    <row r="67" spans="1:2">
      <c r="A67" s="95"/>
      <c r="B67" s="100"/>
    </row>
    <row r="68" spans="1:2">
      <c r="A68" s="95"/>
      <c r="B68" s="100"/>
    </row>
    <row r="69" spans="1:2">
      <c r="A69" s="95"/>
      <c r="B69" s="96"/>
    </row>
    <row r="70" spans="1:2">
      <c r="A70" s="95"/>
      <c r="B70" s="96"/>
    </row>
    <row r="71" spans="1:2">
      <c r="A71" s="95"/>
      <c r="B71" s="96"/>
    </row>
    <row r="72" spans="1:2">
      <c r="A72" s="95"/>
      <c r="B72" s="100"/>
    </row>
    <row r="73" spans="1:2">
      <c r="A73" s="95"/>
      <c r="B73" s="100"/>
    </row>
    <row r="74" spans="1:2">
      <c r="A74" s="95"/>
      <c r="B74" s="96"/>
    </row>
    <row r="75" spans="1:2">
      <c r="A75" s="95"/>
      <c r="B75" s="100"/>
    </row>
    <row r="76" spans="1:2">
      <c r="A76" s="95"/>
      <c r="B76" s="100"/>
    </row>
    <row r="77" spans="1:2">
      <c r="A77" s="95"/>
      <c r="B77" s="96"/>
    </row>
    <row r="78" spans="1:2">
      <c r="A78" s="95"/>
      <c r="B78" s="100"/>
    </row>
    <row r="79" spans="1:2">
      <c r="A79" s="95"/>
      <c r="B79" s="100"/>
    </row>
    <row r="80" spans="1:2">
      <c r="A80" s="95"/>
      <c r="B80" s="97"/>
    </row>
    <row r="81" spans="1:2">
      <c r="A81" s="95"/>
      <c r="B81" s="96"/>
    </row>
    <row r="82" spans="1:2">
      <c r="A82" s="95"/>
      <c r="B82" s="96"/>
    </row>
    <row r="83" spans="1:2">
      <c r="A83" s="95"/>
      <c r="B83" s="98"/>
    </row>
    <row r="84" spans="1:2">
      <c r="A84" s="95"/>
      <c r="B84" s="99"/>
    </row>
    <row r="85" spans="1:2">
      <c r="A85" s="95"/>
      <c r="B85" s="97"/>
    </row>
    <row r="86" spans="1:2">
      <c r="A86" s="95"/>
      <c r="B86" s="96"/>
    </row>
    <row r="87" spans="1:2">
      <c r="A87" s="95"/>
      <c r="B87" s="100"/>
    </row>
    <row r="88" spans="1:2">
      <c r="A88" s="95"/>
      <c r="B88" s="100"/>
    </row>
    <row r="89" spans="1:2">
      <c r="A89" s="95"/>
      <c r="B89" s="100"/>
    </row>
    <row r="90" spans="1:2">
      <c r="A90" s="95"/>
      <c r="B90" s="100"/>
    </row>
    <row r="91" spans="1:2">
      <c r="A91" s="95"/>
      <c r="B91" s="100"/>
    </row>
    <row r="92" spans="1:2">
      <c r="A92" s="95"/>
      <c r="B92" s="100"/>
    </row>
    <row r="93" spans="1:2">
      <c r="A93" s="95"/>
      <c r="B93" s="100"/>
    </row>
    <row r="94" spans="1:2">
      <c r="A94" s="95"/>
      <c r="B94" s="100"/>
    </row>
    <row r="95" spans="1:2">
      <c r="A95" s="95"/>
      <c r="B95" s="100"/>
    </row>
    <row r="96" spans="1:2">
      <c r="A96" s="95"/>
      <c r="B96" s="96"/>
    </row>
    <row r="97" spans="1:2">
      <c r="A97" s="95"/>
      <c r="B97" s="100"/>
    </row>
    <row r="98" spans="1:2">
      <c r="A98" s="95"/>
      <c r="B98" s="100"/>
    </row>
    <row r="99" spans="1:2">
      <c r="A99" s="95"/>
      <c r="B99" s="100"/>
    </row>
    <row r="100" spans="1:2">
      <c r="A100" s="95"/>
      <c r="B100" s="96"/>
    </row>
    <row r="101" spans="1:2">
      <c r="A101" s="95"/>
      <c r="B101" s="100"/>
    </row>
    <row r="102" spans="1:2">
      <c r="A102" s="95"/>
      <c r="B102" s="100"/>
    </row>
    <row r="103" spans="1:2">
      <c r="A103" s="95"/>
      <c r="B103" s="96"/>
    </row>
    <row r="104" spans="1:2">
      <c r="A104" s="95"/>
      <c r="B104" s="96"/>
    </row>
    <row r="105" spans="1:2">
      <c r="A105" s="95"/>
      <c r="B105" s="100"/>
    </row>
    <row r="106" spans="1:2">
      <c r="A106" s="95"/>
      <c r="B106" s="100"/>
    </row>
    <row r="107" spans="1:2">
      <c r="A107" s="95"/>
      <c r="B107" s="97"/>
    </row>
    <row r="108" spans="1:2">
      <c r="A108" s="95"/>
      <c r="B108" s="96"/>
    </row>
    <row r="109" spans="1:2">
      <c r="A109" s="95"/>
      <c r="B109" s="100"/>
    </row>
    <row r="110" spans="1:2">
      <c r="A110" s="95"/>
      <c r="B110" s="100"/>
    </row>
    <row r="111" spans="1:2">
      <c r="A111" s="95"/>
      <c r="B111" s="100"/>
    </row>
    <row r="112" spans="1:2">
      <c r="A112" s="95"/>
      <c r="B112" s="100"/>
    </row>
    <row r="113" spans="1:2">
      <c r="A113" s="95"/>
      <c r="B113" s="100"/>
    </row>
    <row r="114" spans="1:2">
      <c r="A114" s="95"/>
      <c r="B114" s="100"/>
    </row>
    <row r="115" spans="1:2">
      <c r="A115" s="95"/>
      <c r="B115" s="100"/>
    </row>
    <row r="116" spans="1:2">
      <c r="A116" s="95"/>
      <c r="B116" s="97"/>
    </row>
    <row r="117" spans="1:2">
      <c r="A117" s="95"/>
      <c r="B117" s="97"/>
    </row>
    <row r="118" spans="1:2">
      <c r="A118" s="95"/>
      <c r="B118" s="97"/>
    </row>
    <row r="119" spans="1:2">
      <c r="A119" s="95"/>
      <c r="B119" s="96"/>
    </row>
    <row r="120" spans="1:2">
      <c r="A120" s="95"/>
      <c r="B120" s="100"/>
    </row>
    <row r="121" spans="1:2">
      <c r="A121" s="95"/>
      <c r="B121" s="100"/>
    </row>
    <row r="122" spans="1:2">
      <c r="A122" s="95"/>
      <c r="B122" s="100"/>
    </row>
    <row r="123" spans="1:2">
      <c r="A123" s="95"/>
      <c r="B123" s="100"/>
    </row>
    <row r="124" spans="1:2">
      <c r="A124" s="95"/>
      <c r="B124" s="100"/>
    </row>
    <row r="125" spans="1:2">
      <c r="A125" s="95"/>
      <c r="B125" s="100"/>
    </row>
    <row r="126" spans="1:2">
      <c r="A126" s="95"/>
      <c r="B126" s="100"/>
    </row>
    <row r="127" spans="1:2">
      <c r="A127" s="95"/>
      <c r="B127" s="100"/>
    </row>
    <row r="128" spans="1:2">
      <c r="A128" s="95"/>
      <c r="B128" s="100"/>
    </row>
    <row r="129" spans="1:2">
      <c r="A129" s="95"/>
      <c r="B129" s="96"/>
    </row>
    <row r="130" spans="1:2">
      <c r="A130" s="95"/>
      <c r="B130" s="97"/>
    </row>
    <row r="131" spans="1:2">
      <c r="A131" s="95"/>
      <c r="B131" s="96"/>
    </row>
    <row r="132" spans="1:2">
      <c r="A132" s="95"/>
      <c r="B132" s="96"/>
    </row>
    <row r="133" spans="1:2">
      <c r="A133" s="95"/>
      <c r="B133" s="96"/>
    </row>
    <row r="134" spans="1:2">
      <c r="A134" s="95"/>
      <c r="B134" s="96"/>
    </row>
    <row r="135" spans="1:2">
      <c r="A135" s="95"/>
      <c r="B135" s="96"/>
    </row>
    <row r="136" spans="1:2">
      <c r="A136" s="95"/>
      <c r="B136" s="97"/>
    </row>
    <row r="137" spans="1:2">
      <c r="A137" s="95"/>
      <c r="B137" s="96"/>
    </row>
    <row r="138" spans="1:2">
      <c r="A138" s="95"/>
      <c r="B138" s="96"/>
    </row>
    <row r="139" spans="1:2">
      <c r="A139" s="95"/>
      <c r="B139" s="96"/>
    </row>
    <row r="140" spans="1:2">
      <c r="A140" s="95"/>
      <c r="B140" s="97"/>
    </row>
    <row r="141" spans="1:2">
      <c r="A141" s="95"/>
      <c r="B141" s="96"/>
    </row>
    <row r="142" spans="1:2">
      <c r="A142" s="95"/>
      <c r="B142" s="100"/>
    </row>
    <row r="143" spans="1:2">
      <c r="A143" s="95"/>
      <c r="B143" s="100"/>
    </row>
    <row r="144" spans="1:2">
      <c r="A144" s="95"/>
      <c r="B144" s="96"/>
    </row>
    <row r="145" spans="1:2">
      <c r="A145" s="95"/>
      <c r="B145" s="100"/>
    </row>
    <row r="146" spans="1:2">
      <c r="A146" s="95"/>
      <c r="B146" s="100"/>
    </row>
    <row r="147" spans="1:2">
      <c r="A147" s="95"/>
      <c r="B147" s="97"/>
    </row>
    <row r="148" spans="1:2">
      <c r="A148" s="95"/>
      <c r="B148" s="96"/>
    </row>
    <row r="149" spans="1:2">
      <c r="A149" s="95"/>
      <c r="B149" s="96"/>
    </row>
    <row r="150" spans="1:2">
      <c r="A150" s="95"/>
      <c r="B150" s="96"/>
    </row>
    <row r="151" spans="1:2">
      <c r="A151" s="95"/>
      <c r="B151" s="99"/>
    </row>
    <row r="152" spans="1:2">
      <c r="A152" s="95"/>
      <c r="B152" s="97"/>
    </row>
    <row r="153" spans="1:2">
      <c r="A153" s="95"/>
      <c r="B153" s="96"/>
    </row>
    <row r="154" spans="1:2">
      <c r="A154" s="95"/>
      <c r="B154" s="100"/>
    </row>
    <row r="155" spans="1:2">
      <c r="A155" s="95"/>
      <c r="B155" s="100"/>
    </row>
    <row r="156" spans="1:2">
      <c r="A156" s="95"/>
      <c r="B156" s="96"/>
    </row>
    <row r="157" spans="1:2">
      <c r="A157" s="95"/>
      <c r="B157" s="100"/>
    </row>
    <row r="158" spans="1:2">
      <c r="A158" s="95"/>
      <c r="B158" s="100"/>
    </row>
    <row r="159" spans="1:2">
      <c r="A159" s="95"/>
      <c r="B159" s="97"/>
    </row>
    <row r="160" spans="1:2">
      <c r="A160" s="95"/>
      <c r="B160" s="96"/>
    </row>
    <row r="161" spans="1:2">
      <c r="A161" s="95"/>
      <c r="B161" s="96"/>
    </row>
    <row r="162" spans="1:2">
      <c r="A162" s="95"/>
      <c r="B162" s="96"/>
    </row>
    <row r="163" spans="1:2">
      <c r="A163" s="95"/>
      <c r="B163" s="96"/>
    </row>
    <row r="164" spans="1:2">
      <c r="A164" s="95"/>
      <c r="B164" s="96"/>
    </row>
    <row r="165" spans="1:2">
      <c r="A165" s="95"/>
      <c r="B165" s="97"/>
    </row>
    <row r="166" spans="1:2">
      <c r="A166" s="95"/>
      <c r="B166" s="96"/>
    </row>
    <row r="167" spans="1:2">
      <c r="A167" s="95"/>
      <c r="B167" s="100"/>
    </row>
    <row r="168" spans="1:2">
      <c r="A168" s="95"/>
      <c r="B168" s="101"/>
    </row>
    <row r="169" spans="1:2">
      <c r="A169" s="95"/>
      <c r="B169" s="101"/>
    </row>
    <row r="170" spans="1:2">
      <c r="A170" s="95"/>
      <c r="B170" s="101"/>
    </row>
    <row r="171" spans="1:2">
      <c r="A171" s="95"/>
      <c r="B171" s="101"/>
    </row>
    <row r="172" spans="1:2">
      <c r="A172" s="95"/>
      <c r="B172" s="101"/>
    </row>
    <row r="173" spans="1:2">
      <c r="A173" s="95"/>
      <c r="B173" s="101"/>
    </row>
    <row r="174" spans="1:2">
      <c r="A174" s="95"/>
      <c r="B174" s="85"/>
    </row>
    <row r="175" spans="1:2">
      <c r="A175" s="95"/>
      <c r="B175" s="85"/>
    </row>
    <row r="176" spans="1:2">
      <c r="A176" s="95"/>
      <c r="B176" s="85"/>
    </row>
    <row r="177" spans="1:2">
      <c r="A177" s="95"/>
      <c r="B177" s="85"/>
    </row>
    <row r="178" spans="1:2">
      <c r="A178" s="95"/>
      <c r="B178" s="85"/>
    </row>
    <row r="179" spans="1:2">
      <c r="A179" s="95"/>
      <c r="B179" s="85"/>
    </row>
    <row r="180" spans="1:2">
      <c r="A180" s="95"/>
      <c r="B180" s="85"/>
    </row>
    <row r="181" spans="1:2">
      <c r="A181" s="95"/>
      <c r="B181" s="85"/>
    </row>
    <row r="182" spans="1:2">
      <c r="A182" s="95"/>
      <c r="B182" s="85"/>
    </row>
    <row r="183" spans="1:2">
      <c r="A183" s="95"/>
      <c r="B183" s="85"/>
    </row>
    <row r="184" spans="1:2">
      <c r="A184" s="95"/>
      <c r="B184" s="85"/>
    </row>
    <row r="185" spans="1:2">
      <c r="A185" s="95"/>
      <c r="B185" s="85"/>
    </row>
    <row r="186" spans="1:2">
      <c r="A186" s="95"/>
      <c r="B186" s="85"/>
    </row>
    <row r="187" spans="1:2">
      <c r="A187" s="95"/>
      <c r="B187" s="85"/>
    </row>
    <row r="188" spans="1:2">
      <c r="A188" s="95"/>
      <c r="B188" s="85"/>
    </row>
    <row r="189" spans="1:2">
      <c r="A189" s="95"/>
      <c r="B189" s="85"/>
    </row>
    <row r="190" spans="1:2">
      <c r="A190" s="95"/>
      <c r="B190" s="85"/>
    </row>
    <row r="191" spans="1:2">
      <c r="A191" s="95"/>
      <c r="B191" s="85"/>
    </row>
    <row r="192" spans="1:2">
      <c r="A192" s="95"/>
      <c r="B192" s="85"/>
    </row>
    <row r="193" spans="1:2">
      <c r="A193" s="95"/>
      <c r="B193" s="85"/>
    </row>
    <row r="194" spans="1:2">
      <c r="A194" s="95"/>
      <c r="B194" s="85"/>
    </row>
    <row r="195" spans="1:2">
      <c r="A195" s="95"/>
      <c r="B195" s="85"/>
    </row>
    <row r="196" spans="1:2">
      <c r="A196" s="95"/>
      <c r="B196" s="85"/>
    </row>
    <row r="197" spans="1:2">
      <c r="A197" s="95"/>
      <c r="B197" s="85"/>
    </row>
    <row r="198" spans="1:2">
      <c r="A198" s="95"/>
      <c r="B198" s="85"/>
    </row>
    <row r="199" spans="1:2">
      <c r="A199" s="95"/>
      <c r="B199" s="85"/>
    </row>
    <row r="200" spans="1:2">
      <c r="A200" s="95"/>
      <c r="B200" s="85"/>
    </row>
    <row r="201" spans="1:2">
      <c r="A201" s="95"/>
      <c r="B201" s="85"/>
    </row>
    <row r="202" spans="1:2">
      <c r="A202" s="95"/>
      <c r="B202" s="85"/>
    </row>
    <row r="203" spans="1:2">
      <c r="A203" s="95"/>
      <c r="B203" s="85"/>
    </row>
    <row r="204" spans="1:2">
      <c r="A204" s="95"/>
      <c r="B204" s="85"/>
    </row>
    <row r="205" spans="1:2">
      <c r="A205" s="95"/>
      <c r="B205" s="85"/>
    </row>
    <row r="206" spans="1:2">
      <c r="A206" s="95"/>
      <c r="B206" s="85"/>
    </row>
    <row r="207" spans="1:2">
      <c r="A207" s="95"/>
      <c r="B207" s="85"/>
    </row>
    <row r="208" spans="1:2">
      <c r="A208" s="95"/>
      <c r="B208" s="85"/>
    </row>
    <row r="209" spans="1:2">
      <c r="A209" s="95"/>
      <c r="B209" s="85"/>
    </row>
    <row r="210" spans="1:2">
      <c r="A210" s="95"/>
      <c r="B210" s="85"/>
    </row>
    <row r="211" spans="1:2">
      <c r="A211" s="95"/>
      <c r="B211" s="85"/>
    </row>
    <row r="212" spans="1:2">
      <c r="A212" s="95"/>
      <c r="B212" s="85"/>
    </row>
    <row r="213" spans="1:2">
      <c r="A213" s="95"/>
      <c r="B213" s="85"/>
    </row>
    <row r="214" spans="1:2">
      <c r="A214" s="95"/>
      <c r="B214" s="85"/>
    </row>
    <row r="215" spans="1:2">
      <c r="A215" s="95"/>
      <c r="B215" s="85"/>
    </row>
    <row r="216" spans="1:2">
      <c r="A216" s="95"/>
      <c r="B216" s="85"/>
    </row>
    <row r="217" spans="1:2">
      <c r="A217" s="95"/>
      <c r="B217" s="85"/>
    </row>
    <row r="218" spans="1:2">
      <c r="A218" s="95"/>
      <c r="B218" s="85"/>
    </row>
    <row r="219" spans="1:2">
      <c r="A219" s="95"/>
      <c r="B219" s="85"/>
    </row>
    <row r="220" spans="1:2">
      <c r="A220" s="95"/>
      <c r="B220" s="85"/>
    </row>
    <row r="221" spans="1:2">
      <c r="A221" s="95"/>
      <c r="B221" s="85"/>
    </row>
    <row r="222" spans="1:2">
      <c r="A222" s="95"/>
      <c r="B222" s="85"/>
    </row>
    <row r="223" spans="1:2">
      <c r="A223" s="95"/>
      <c r="B223" s="85"/>
    </row>
    <row r="224" spans="1:2">
      <c r="A224" s="95"/>
      <c r="B224" s="85"/>
    </row>
    <row r="225" spans="1:2">
      <c r="A225" s="95"/>
      <c r="B225" s="85"/>
    </row>
    <row r="226" spans="1:2">
      <c r="A226" s="95"/>
      <c r="B226" s="85"/>
    </row>
    <row r="227" spans="1:2">
      <c r="A227" s="95"/>
      <c r="B227" s="85"/>
    </row>
    <row r="228" spans="1:2">
      <c r="A228" s="95"/>
      <c r="B228" s="85"/>
    </row>
    <row r="229" spans="1:2">
      <c r="A229" s="95"/>
      <c r="B229" s="85"/>
    </row>
    <row r="230" spans="1:2">
      <c r="A230" s="95"/>
      <c r="B230" s="85"/>
    </row>
    <row r="231" spans="1:2">
      <c r="A231" s="95"/>
      <c r="B231" s="85"/>
    </row>
    <row r="232" spans="1:2">
      <c r="A232" s="95"/>
      <c r="B232" s="85"/>
    </row>
    <row r="233" spans="1:2">
      <c r="A233" s="95"/>
      <c r="B233" s="85"/>
    </row>
    <row r="234" spans="1:2">
      <c r="A234" s="95"/>
      <c r="B234" s="85"/>
    </row>
    <row r="235" spans="1:2">
      <c r="A235" s="95"/>
      <c r="B235" s="85"/>
    </row>
    <row r="236" spans="1:2">
      <c r="A236" s="95"/>
      <c r="B236" s="85"/>
    </row>
    <row r="237" spans="1:2">
      <c r="A237" s="95"/>
      <c r="B237" s="85"/>
    </row>
    <row r="238" spans="1:2">
      <c r="A238" s="95"/>
      <c r="B238" s="85"/>
    </row>
    <row r="239" spans="1:2">
      <c r="A239" s="95"/>
      <c r="B239" s="85"/>
    </row>
    <row r="240" spans="1:2">
      <c r="A240" s="95"/>
      <c r="B240" s="85"/>
    </row>
    <row r="241" spans="1:2">
      <c r="A241" s="95"/>
      <c r="B241" s="85"/>
    </row>
    <row r="242" spans="1:2">
      <c r="A242" s="95"/>
      <c r="B242" s="85"/>
    </row>
    <row r="243" spans="1:2">
      <c r="A243" s="95"/>
      <c r="B243" s="85"/>
    </row>
    <row r="244" spans="1:2">
      <c r="A244" s="95"/>
      <c r="B244" s="85"/>
    </row>
    <row r="245" spans="1:2">
      <c r="A245" s="95"/>
      <c r="B245" s="85"/>
    </row>
    <row r="246" spans="1:2">
      <c r="A246" s="95"/>
      <c r="B246" s="85"/>
    </row>
    <row r="247" spans="1:2">
      <c r="A247" s="95"/>
      <c r="B247" s="85"/>
    </row>
    <row r="248" spans="1:2">
      <c r="A248" s="95"/>
      <c r="B248" s="85"/>
    </row>
    <row r="249" spans="1:2">
      <c r="A249" s="95"/>
      <c r="B249" s="85"/>
    </row>
    <row r="250" spans="1:2">
      <c r="A250" s="95"/>
      <c r="B250" s="85"/>
    </row>
    <row r="251" spans="1:2">
      <c r="A251" s="95"/>
      <c r="B251" s="85"/>
    </row>
    <row r="252" spans="1:2">
      <c r="A252" s="95"/>
      <c r="B252" s="85"/>
    </row>
    <row r="253" spans="1:2">
      <c r="A253" s="95"/>
      <c r="B253" s="85"/>
    </row>
    <row r="254" spans="1:2">
      <c r="A254" s="95"/>
      <c r="B254" s="85"/>
    </row>
    <row r="255" spans="1:2">
      <c r="A255" s="95"/>
      <c r="B255" s="85"/>
    </row>
    <row r="256" spans="1:2">
      <c r="A256" s="95"/>
      <c r="B256" s="85"/>
    </row>
    <row r="257" spans="1:2">
      <c r="A257" s="95"/>
      <c r="B257" s="85"/>
    </row>
    <row r="258" spans="1:2">
      <c r="A258" s="95"/>
      <c r="B258" s="85"/>
    </row>
    <row r="259" spans="1:2">
      <c r="A259" s="95"/>
      <c r="B259" s="85"/>
    </row>
    <row r="260" spans="1:2">
      <c r="A260" s="95"/>
      <c r="B260" s="85"/>
    </row>
    <row r="261" spans="1:2">
      <c r="A261" s="95"/>
      <c r="B261" s="85"/>
    </row>
    <row r="262" spans="1:2">
      <c r="A262" s="95"/>
      <c r="B262" s="85"/>
    </row>
    <row r="263" spans="1:2">
      <c r="A263" s="95"/>
      <c r="B263" s="85"/>
    </row>
    <row r="264" spans="1:2">
      <c r="A264" s="95"/>
      <c r="B264" s="85"/>
    </row>
    <row r="265" spans="1:2">
      <c r="A265" s="95"/>
      <c r="B265" s="85"/>
    </row>
    <row r="266" spans="1:2">
      <c r="A266" s="95"/>
      <c r="B266" s="85"/>
    </row>
    <row r="267" spans="1:2">
      <c r="A267" s="95"/>
      <c r="B267" s="85"/>
    </row>
    <row r="268" spans="1:2">
      <c r="A268" s="95"/>
      <c r="B268" s="85"/>
    </row>
    <row r="269" spans="1:2">
      <c r="A269" s="95"/>
      <c r="B269" s="85"/>
    </row>
    <row r="270" spans="1:2">
      <c r="A270" s="95"/>
      <c r="B270" s="85"/>
    </row>
    <row r="271" spans="1:2">
      <c r="A271" s="95"/>
      <c r="B271" s="85"/>
    </row>
    <row r="272" spans="1:2">
      <c r="A272" s="95"/>
      <c r="B272" s="85"/>
    </row>
    <row r="273" spans="1:2">
      <c r="A273" s="95"/>
      <c r="B273" s="85"/>
    </row>
    <row r="274" spans="1:2">
      <c r="A274" s="95"/>
      <c r="B274" s="85"/>
    </row>
    <row r="275" spans="1:2">
      <c r="A275" s="95"/>
      <c r="B275" s="85"/>
    </row>
    <row r="276" spans="1:2">
      <c r="A276" s="95"/>
      <c r="B276" s="85"/>
    </row>
    <row r="277" spans="1:2">
      <c r="A277" s="95"/>
      <c r="B277" s="85"/>
    </row>
    <row r="278" spans="1:2">
      <c r="A278" s="95"/>
      <c r="B278" s="85"/>
    </row>
    <row r="279" spans="1:2">
      <c r="A279" s="95"/>
      <c r="B279" s="85"/>
    </row>
    <row r="280" spans="1:2">
      <c r="A280" s="95"/>
      <c r="B280" s="85"/>
    </row>
    <row r="281" spans="1:2">
      <c r="A281" s="95"/>
      <c r="B281" s="85"/>
    </row>
    <row r="282" spans="1:2">
      <c r="A282" s="95"/>
      <c r="B282" s="85"/>
    </row>
    <row r="283" spans="1:2">
      <c r="A283" s="95"/>
      <c r="B283" s="85"/>
    </row>
    <row r="284" spans="1:2">
      <c r="A284" s="95"/>
      <c r="B284" s="85"/>
    </row>
    <row r="285" spans="1:2">
      <c r="A285" s="95"/>
      <c r="B285" s="85"/>
    </row>
    <row r="286" spans="1:2">
      <c r="A286" s="95"/>
      <c r="B286" s="85"/>
    </row>
    <row r="287" spans="1:2">
      <c r="A287" s="95"/>
      <c r="B287" s="85"/>
    </row>
    <row r="288" spans="1:2">
      <c r="A288" s="95"/>
      <c r="B288" s="85"/>
    </row>
    <row r="289" spans="1:2">
      <c r="A289" s="95"/>
      <c r="B289" s="85"/>
    </row>
    <row r="290" spans="1:2">
      <c r="A290" s="95"/>
      <c r="B290" s="85"/>
    </row>
    <row r="291" spans="1:2">
      <c r="A291" s="95"/>
      <c r="B291" s="85"/>
    </row>
    <row r="292" spans="1:2">
      <c r="A292" s="95"/>
      <c r="B292" s="85"/>
    </row>
    <row r="293" spans="1:2">
      <c r="A293" s="95"/>
      <c r="B293" s="85"/>
    </row>
    <row r="294" spans="1:2">
      <c r="A294" s="95"/>
      <c r="B294" s="85"/>
    </row>
    <row r="295" spans="1:2">
      <c r="A295" s="95"/>
      <c r="B295" s="85"/>
    </row>
    <row r="296" spans="1:2">
      <c r="A296" s="95"/>
      <c r="B296" s="85"/>
    </row>
    <row r="297" spans="1:2">
      <c r="A297" s="95"/>
      <c r="B297" s="85"/>
    </row>
    <row r="298" spans="1:2">
      <c r="A298" s="95"/>
      <c r="B298" s="85"/>
    </row>
    <row r="299" spans="1:2">
      <c r="A299" s="95"/>
      <c r="B299" s="85"/>
    </row>
    <row r="300" spans="1:2">
      <c r="A300" s="95"/>
      <c r="B300" s="85"/>
    </row>
    <row r="301" spans="1:2">
      <c r="A301" s="95"/>
      <c r="B301" s="85"/>
    </row>
    <row r="302" spans="1:2">
      <c r="A302" s="95"/>
      <c r="B302" s="85"/>
    </row>
    <row r="303" spans="1:2">
      <c r="A303" s="95"/>
      <c r="B303" s="85"/>
    </row>
    <row r="304" spans="1:2">
      <c r="A304" s="95"/>
      <c r="B304" s="85"/>
    </row>
    <row r="305" spans="1:2">
      <c r="A305" s="95"/>
      <c r="B305" s="85"/>
    </row>
    <row r="306" spans="1:2">
      <c r="A306" s="95"/>
      <c r="B306" s="85"/>
    </row>
    <row r="307" spans="1:2">
      <c r="A307" s="95"/>
      <c r="B307" s="85"/>
    </row>
    <row r="308" spans="1:2">
      <c r="A308" s="95"/>
      <c r="B308" s="85"/>
    </row>
    <row r="309" spans="1:2">
      <c r="A309" s="95"/>
      <c r="B309" s="85"/>
    </row>
    <row r="310" spans="1:2">
      <c r="A310" s="95"/>
      <c r="B310" s="85"/>
    </row>
    <row r="311" spans="1:2">
      <c r="A311" s="95"/>
      <c r="B311" s="85"/>
    </row>
    <row r="312" spans="1:2">
      <c r="A312" s="95"/>
      <c r="B312" s="85"/>
    </row>
    <row r="313" spans="1:2">
      <c r="A313" s="95"/>
      <c r="B313" s="85"/>
    </row>
    <row r="314" spans="1:2">
      <c r="A314" s="95"/>
      <c r="B314" s="85"/>
    </row>
    <row r="315" spans="1:2">
      <c r="A315" s="95"/>
      <c r="B315" s="85"/>
    </row>
    <row r="316" spans="1:2">
      <c r="A316" s="95"/>
      <c r="B316" s="85"/>
    </row>
    <row r="317" spans="1:2">
      <c r="A317" s="95"/>
      <c r="B317" s="85"/>
    </row>
    <row r="318" spans="1:2">
      <c r="A318" s="95"/>
      <c r="B318" s="85"/>
    </row>
    <row r="319" spans="1:2">
      <c r="A319" s="95"/>
      <c r="B319" s="85"/>
    </row>
    <row r="320" spans="1:2">
      <c r="A320" s="95"/>
      <c r="B320" s="85"/>
    </row>
    <row r="321" spans="1:2">
      <c r="A321" s="95"/>
      <c r="B321" s="85"/>
    </row>
    <row r="322" spans="1:2">
      <c r="A322" s="95"/>
      <c r="B322" s="85"/>
    </row>
    <row r="323" spans="1:2">
      <c r="A323" s="95"/>
      <c r="B323" s="85"/>
    </row>
    <row r="324" spans="1:2">
      <c r="A324" s="95"/>
      <c r="B324" s="85"/>
    </row>
    <row r="325" spans="1:2">
      <c r="A325" s="95"/>
      <c r="B325" s="85"/>
    </row>
    <row r="326" spans="1:2">
      <c r="A326" s="95"/>
      <c r="B326" s="85"/>
    </row>
    <row r="327" spans="1:2">
      <c r="A327" s="95"/>
      <c r="B327" s="85"/>
    </row>
    <row r="328" spans="1:2">
      <c r="A328" s="95"/>
      <c r="B328" s="85"/>
    </row>
    <row r="329" spans="1:2">
      <c r="A329" s="95"/>
      <c r="B329" s="85"/>
    </row>
    <row r="330" spans="1:2">
      <c r="A330" s="95"/>
      <c r="B330" s="85"/>
    </row>
    <row r="331" spans="1:2">
      <c r="A331" s="95"/>
      <c r="B331" s="85"/>
    </row>
    <row r="332" spans="1:2">
      <c r="A332" s="95"/>
      <c r="B332" s="85"/>
    </row>
    <row r="333" spans="1:2">
      <c r="A333" s="95"/>
      <c r="B333" s="85"/>
    </row>
  </sheetData>
  <mergeCells count="1">
    <mergeCell ref="D25:D26"/>
  </mergeCells>
  <dataValidations count="1">
    <dataValidation type="list" allowBlank="1" showInputMessage="1" showErrorMessage="1" sqref="WVD982553 IR65049 SN65049 ACJ65049 AMF65049 AWB65049 BFX65049 BPT65049 BZP65049 CJL65049 CTH65049 DDD65049 DMZ65049 DWV65049 EGR65049 EQN65049 FAJ65049 FKF65049 FUB65049 GDX65049 GNT65049 GXP65049 HHL65049 HRH65049 IBD65049 IKZ65049 IUV65049 JER65049 JON65049 JYJ65049 KIF65049 KSB65049 LBX65049 LLT65049 LVP65049 MFL65049 MPH65049 MZD65049 NIZ65049 NSV65049 OCR65049 OMN65049 OWJ65049 PGF65049 PQB65049 PZX65049 QJT65049 QTP65049 RDL65049 RNH65049 RXD65049 SGZ65049 SQV65049 TAR65049 TKN65049 TUJ65049 UEF65049 UOB65049 UXX65049 VHT65049 VRP65049 WBL65049 WLH65049 WVD65049 C130585 IR130585 SN130585 ACJ130585 AMF130585 AWB130585 BFX130585 BPT130585 BZP130585 CJL130585 CTH130585 DDD130585 DMZ130585 DWV130585 EGR130585 EQN130585 FAJ130585 FKF130585 FUB130585 GDX130585 GNT130585 GXP130585 HHL130585 HRH130585 IBD130585 IKZ130585 IUV130585 JER130585 JON130585 JYJ130585 KIF130585 KSB130585 LBX130585 LLT130585 LVP130585 MFL130585 MPH130585 MZD130585 NIZ130585 NSV130585 OCR130585 OMN130585 OWJ130585 PGF130585 PQB130585 PZX130585 QJT130585 QTP130585 RDL130585 RNH130585 RXD130585 SGZ130585 SQV130585 TAR130585 TKN130585 TUJ130585 UEF130585 UOB130585 UXX130585 VHT130585 VRP130585 WBL130585 WLH130585 WVD130585 C196121 IR196121 SN196121 ACJ196121 AMF196121 AWB196121 BFX196121 BPT196121 BZP196121 CJL196121 CTH196121 DDD196121 DMZ196121 DWV196121 EGR196121 EQN196121 FAJ196121 FKF196121 FUB196121 GDX196121 GNT196121 GXP196121 HHL196121 HRH196121 IBD196121 IKZ196121 IUV196121 JER196121 JON196121 JYJ196121 KIF196121 KSB196121 LBX196121 LLT196121 LVP196121 MFL196121 MPH196121 MZD196121 NIZ196121 NSV196121 OCR196121 OMN196121 OWJ196121 PGF196121 PQB196121 PZX196121 QJT196121 QTP196121 RDL196121 RNH196121 RXD196121 SGZ196121 SQV196121 TAR196121 TKN196121 TUJ196121 UEF196121 UOB196121 UXX196121 VHT196121 VRP196121 WBL196121 WLH196121 WVD196121 C261657 IR261657 SN261657 ACJ261657 AMF261657 AWB261657 BFX261657 BPT261657 BZP261657 CJL261657 CTH261657 DDD261657 DMZ261657 DWV261657 EGR261657 EQN261657 FAJ261657 FKF261657 FUB261657 GDX261657 GNT261657 GXP261657 HHL261657 HRH261657 IBD261657 IKZ261657 IUV261657 JER261657 JON261657 JYJ261657 KIF261657 KSB261657 LBX261657 LLT261657 LVP261657 MFL261657 MPH261657 MZD261657 NIZ261657 NSV261657 OCR261657 OMN261657 OWJ261657 PGF261657 PQB261657 PZX261657 QJT261657 QTP261657 RDL261657 RNH261657 RXD261657 SGZ261657 SQV261657 TAR261657 TKN261657 TUJ261657 UEF261657 UOB261657 UXX261657 VHT261657 VRP261657 WBL261657 WLH261657 WVD261657 C327193 IR327193 SN327193 ACJ327193 AMF327193 AWB327193 BFX327193 BPT327193 BZP327193 CJL327193 CTH327193 DDD327193 DMZ327193 DWV327193 EGR327193 EQN327193 FAJ327193 FKF327193 FUB327193 GDX327193 GNT327193 GXP327193 HHL327193 HRH327193 IBD327193 IKZ327193 IUV327193 JER327193 JON327193 JYJ327193 KIF327193 KSB327193 LBX327193 LLT327193 LVP327193 MFL327193 MPH327193 MZD327193 NIZ327193 NSV327193 OCR327193 OMN327193 OWJ327193 PGF327193 PQB327193 PZX327193 QJT327193 QTP327193 RDL327193 RNH327193 RXD327193 SGZ327193 SQV327193 TAR327193 TKN327193 TUJ327193 UEF327193 UOB327193 UXX327193 VHT327193 VRP327193 WBL327193 WLH327193 WVD327193 C392729 IR392729 SN392729 ACJ392729 AMF392729 AWB392729 BFX392729 BPT392729 BZP392729 CJL392729 CTH392729 DDD392729 DMZ392729 DWV392729 EGR392729 EQN392729 FAJ392729 FKF392729 FUB392729 GDX392729 GNT392729 GXP392729 HHL392729 HRH392729 IBD392729 IKZ392729 IUV392729 JER392729 JON392729 JYJ392729 KIF392729 KSB392729 LBX392729 LLT392729 LVP392729 MFL392729 MPH392729 MZD392729 NIZ392729 NSV392729 OCR392729 OMN392729 OWJ392729 PGF392729 PQB392729 PZX392729 QJT392729 QTP392729 RDL392729 RNH392729 RXD392729 SGZ392729 SQV392729 TAR392729 TKN392729 TUJ392729 UEF392729 UOB392729 UXX392729 VHT392729 VRP392729 WBL392729 WLH392729 WVD392729 C458265 IR458265 SN458265 ACJ458265 AMF458265 AWB458265 BFX458265 BPT458265 BZP458265 CJL458265 CTH458265 DDD458265 DMZ458265 DWV458265 EGR458265 EQN458265 FAJ458265 FKF458265 FUB458265 GDX458265 GNT458265 GXP458265 HHL458265 HRH458265 IBD458265 IKZ458265 IUV458265 JER458265 JON458265 JYJ458265 KIF458265 KSB458265 LBX458265 LLT458265 LVP458265 MFL458265 MPH458265 MZD458265 NIZ458265 NSV458265 OCR458265 OMN458265 OWJ458265 PGF458265 PQB458265 PZX458265 QJT458265 QTP458265 RDL458265 RNH458265 RXD458265 SGZ458265 SQV458265 TAR458265 TKN458265 TUJ458265 UEF458265 UOB458265 UXX458265 VHT458265 VRP458265 WBL458265 WLH458265 WVD458265 C523801 IR523801 SN523801 ACJ523801 AMF523801 AWB523801 BFX523801 BPT523801 BZP523801 CJL523801 CTH523801 DDD523801 DMZ523801 DWV523801 EGR523801 EQN523801 FAJ523801 FKF523801 FUB523801 GDX523801 GNT523801 GXP523801 HHL523801 HRH523801 IBD523801 IKZ523801 IUV523801 JER523801 JON523801 JYJ523801 KIF523801 KSB523801 LBX523801 LLT523801 LVP523801 MFL523801 MPH523801 MZD523801 NIZ523801 NSV523801 OCR523801 OMN523801 OWJ523801 PGF523801 PQB523801 PZX523801 QJT523801 QTP523801 RDL523801 RNH523801 RXD523801 SGZ523801 SQV523801 TAR523801 TKN523801 TUJ523801 UEF523801 UOB523801 UXX523801 VHT523801 VRP523801 WBL523801 WLH523801 WVD523801 C589337 IR589337 SN589337 ACJ589337 AMF589337 AWB589337 BFX589337 BPT589337 BZP589337 CJL589337 CTH589337 DDD589337 DMZ589337 DWV589337 EGR589337 EQN589337 FAJ589337 FKF589337 FUB589337 GDX589337 GNT589337 GXP589337 HHL589337 HRH589337 IBD589337 IKZ589337 IUV589337 JER589337 JON589337 JYJ589337 KIF589337 KSB589337 LBX589337 LLT589337 LVP589337 MFL589337 MPH589337 MZD589337 NIZ589337 NSV589337 OCR589337 OMN589337 OWJ589337 PGF589337 PQB589337 PZX589337 QJT589337 QTP589337 RDL589337 RNH589337 RXD589337 SGZ589337 SQV589337 TAR589337 TKN589337 TUJ589337 UEF589337 UOB589337 UXX589337 VHT589337 VRP589337 WBL589337 WLH589337 WVD589337 C654873 IR654873 SN654873 ACJ654873 AMF654873 AWB654873 BFX654873 BPT654873 BZP654873 CJL654873 CTH654873 DDD654873 DMZ654873 DWV654873 EGR654873 EQN654873 FAJ654873 FKF654873 FUB654873 GDX654873 GNT654873 GXP654873 HHL654873 HRH654873 IBD654873 IKZ654873 IUV654873 JER654873 JON654873 JYJ654873 KIF654873 KSB654873 LBX654873 LLT654873 LVP654873 MFL654873 MPH654873 MZD654873 NIZ654873 NSV654873 OCR654873 OMN654873 OWJ654873 PGF654873 PQB654873 PZX654873 QJT654873 QTP654873 RDL654873 RNH654873 RXD654873 SGZ654873 SQV654873 TAR654873 TKN654873 TUJ654873 UEF654873 UOB654873 UXX654873 VHT654873 VRP654873 WBL654873 WLH654873 WVD654873 C720409 IR720409 SN720409 ACJ720409 AMF720409 AWB720409 BFX720409 BPT720409 BZP720409 CJL720409 CTH720409 DDD720409 DMZ720409 DWV720409 EGR720409 EQN720409 FAJ720409 FKF720409 FUB720409 GDX720409 GNT720409 GXP720409 HHL720409 HRH720409 IBD720409 IKZ720409 IUV720409 JER720409 JON720409 JYJ720409 KIF720409 KSB720409 LBX720409 LLT720409 LVP720409 MFL720409 MPH720409 MZD720409 NIZ720409 NSV720409 OCR720409 OMN720409 OWJ720409 PGF720409 PQB720409 PZX720409 QJT720409 QTP720409 RDL720409 RNH720409 RXD720409 SGZ720409 SQV720409 TAR720409 TKN720409 TUJ720409 UEF720409 UOB720409 UXX720409 VHT720409 VRP720409 WBL720409 WLH720409 WVD720409 C785945 IR785945 SN785945 ACJ785945 AMF785945 AWB785945 BFX785945 BPT785945 BZP785945 CJL785945 CTH785945 DDD785945 DMZ785945 DWV785945 EGR785945 EQN785945 FAJ785945 FKF785945 FUB785945 GDX785945 GNT785945 GXP785945 HHL785945 HRH785945 IBD785945 IKZ785945 IUV785945 JER785945 JON785945 JYJ785945 KIF785945 KSB785945 LBX785945 LLT785945 LVP785945 MFL785945 MPH785945 MZD785945 NIZ785945 NSV785945 OCR785945 OMN785945 OWJ785945 PGF785945 PQB785945 PZX785945 QJT785945 QTP785945 RDL785945 RNH785945 RXD785945 SGZ785945 SQV785945 TAR785945 TKN785945 TUJ785945 UEF785945 UOB785945 UXX785945 VHT785945 VRP785945 WBL785945 WLH785945 WVD785945 C851481 IR851481 SN851481 ACJ851481 AMF851481 AWB851481 BFX851481 BPT851481 BZP851481 CJL851481 CTH851481 DDD851481 DMZ851481 DWV851481 EGR851481 EQN851481 FAJ851481 FKF851481 FUB851481 GDX851481 GNT851481 GXP851481 HHL851481 HRH851481 IBD851481 IKZ851481 IUV851481 JER851481 JON851481 JYJ851481 KIF851481 KSB851481 LBX851481 LLT851481 LVP851481 MFL851481 MPH851481 MZD851481 NIZ851481 NSV851481 OCR851481 OMN851481 OWJ851481 PGF851481 PQB851481 PZX851481 QJT851481 QTP851481 RDL851481 RNH851481 RXD851481 SGZ851481 SQV851481 TAR851481 TKN851481 TUJ851481 UEF851481 UOB851481 UXX851481 VHT851481 VRP851481 WBL851481 WLH851481 WVD851481 C917017 IR917017 SN917017 ACJ917017 AMF917017 AWB917017 BFX917017 BPT917017 BZP917017 CJL917017 CTH917017 DDD917017 DMZ917017 DWV917017 EGR917017 EQN917017 FAJ917017 FKF917017 FUB917017 GDX917017 GNT917017 GXP917017 HHL917017 HRH917017 IBD917017 IKZ917017 IUV917017 JER917017 JON917017 JYJ917017 KIF917017 KSB917017 LBX917017 LLT917017 LVP917017 MFL917017 MPH917017 MZD917017 NIZ917017 NSV917017 OCR917017 OMN917017 OWJ917017 PGF917017 PQB917017 PZX917017 QJT917017 QTP917017 RDL917017 RNH917017 RXD917017 SGZ917017 SQV917017 TAR917017 TKN917017 TUJ917017 UEF917017 UOB917017 UXX917017 VHT917017 VRP917017 WBL917017 WLH917017 WVD917017 C982553 IR982553 SN982553 ACJ982553 AMF982553 AWB982553 BFX982553 BPT982553 BZP982553 CJL982553 CTH982553 DDD982553 DMZ982553 DWV982553 EGR982553 EQN982553 FAJ982553 FKF982553 FUB982553 GDX982553 GNT982553 GXP982553 HHL982553 HRH982553 IBD982553 IKZ982553 IUV982553 JER982553 JON982553 JYJ982553 KIF982553 KSB982553 LBX982553 LLT982553 LVP982553 MFL982553 MPH982553 MZD982553 NIZ982553 NSV982553 OCR982553 OMN982553 OWJ982553 PGF982553 PQB982553 PZX982553 QJT982553 QTP982553 RDL982553 RNH982553 RXD982553 SGZ982553 SQV982553 TAR982553 TKN982553 TUJ982553 UEF982553 UOB982553 UXX982553 VHT982553 VRP982553 WBL982553 WLH982553 C65049">
      <formula1>#REF!</formula1>
    </dataValidation>
  </dataValidation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9"/>
  <sheetViews>
    <sheetView zoomScaleNormal="100" workbookViewId="0">
      <pane xSplit="1" ySplit="4" topLeftCell="B5" activePane="bottomRight" state="frozen"/>
      <selection activeCell="B30" sqref="B30"/>
      <selection pane="topRight" activeCell="B30" sqref="B30"/>
      <selection pane="bottomLeft" activeCell="B30" sqref="B30"/>
      <selection pane="bottomRight" activeCell="C25" sqref="C25"/>
    </sheetView>
  </sheetViews>
  <sheetFormatPr defaultColWidth="32.85546875" defaultRowHeight="12.75"/>
  <cols>
    <col min="1" max="1" width="8.85546875" style="79" customWidth="1"/>
    <col min="2" max="2" width="49.42578125" style="83" customWidth="1"/>
    <col min="3" max="3" width="12.5703125" style="83" customWidth="1"/>
    <col min="4" max="4" width="55" style="85" customWidth="1"/>
    <col min="5" max="255" width="9.140625" style="83" customWidth="1"/>
    <col min="256" max="16384" width="32.85546875" style="83"/>
  </cols>
  <sheetData>
    <row r="1" spans="1:5" ht="15.75">
      <c r="B1" s="80" t="s">
        <v>90</v>
      </c>
      <c r="C1" s="81"/>
      <c r="D1" s="82"/>
    </row>
    <row r="2" spans="1:5" ht="14.25">
      <c r="B2" s="84" t="s">
        <v>277</v>
      </c>
    </row>
    <row r="3" spans="1:5" ht="14.25">
      <c r="B3" s="84"/>
    </row>
    <row r="4" spans="1:5" s="86" customFormat="1" ht="24.75" customHeight="1">
      <c r="A4" s="41"/>
      <c r="B4" s="40" t="s">
        <v>2</v>
      </c>
      <c r="C4" s="119" t="s">
        <v>209</v>
      </c>
      <c r="D4" s="119" t="s">
        <v>4</v>
      </c>
    </row>
    <row r="5" spans="1:5" ht="23.25" customHeight="1">
      <c r="A5" s="121" t="s">
        <v>6</v>
      </c>
      <c r="B5" s="120" t="s">
        <v>7</v>
      </c>
      <c r="C5" s="87">
        <v>4877</v>
      </c>
      <c r="D5" s="524" t="s">
        <v>317</v>
      </c>
    </row>
    <row r="6" spans="1:5" ht="25.5">
      <c r="A6" s="121" t="s">
        <v>50</v>
      </c>
      <c r="B6" s="120" t="s">
        <v>51</v>
      </c>
      <c r="C6" s="87">
        <v>3200</v>
      </c>
      <c r="D6" s="525"/>
    </row>
    <row r="7" spans="1:5" s="85" customFormat="1">
      <c r="A7" s="121" t="s">
        <v>11</v>
      </c>
      <c r="B7" s="120" t="s">
        <v>12</v>
      </c>
      <c r="C7" s="89">
        <v>785562</v>
      </c>
      <c r="D7" s="525"/>
      <c r="E7" s="129"/>
    </row>
    <row r="8" spans="1:5" ht="21.75" customHeight="1">
      <c r="A8" s="121" t="s">
        <v>13</v>
      </c>
      <c r="B8" s="120" t="s">
        <v>14</v>
      </c>
      <c r="C8" s="89">
        <v>0</v>
      </c>
      <c r="D8" s="525"/>
    </row>
    <row r="9" spans="1:5" s="85" customFormat="1" ht="51.75" customHeight="1">
      <c r="A9" s="121" t="s">
        <v>79</v>
      </c>
      <c r="B9" s="78" t="s">
        <v>52</v>
      </c>
      <c r="C9" s="89">
        <v>12614</v>
      </c>
      <c r="D9" s="525"/>
    </row>
    <row r="10" spans="1:5" s="85" customFormat="1" ht="39.75" customHeight="1">
      <c r="A10" s="121" t="s">
        <v>8</v>
      </c>
      <c r="B10" s="78" t="s">
        <v>91</v>
      </c>
      <c r="C10" s="89">
        <v>0</v>
      </c>
      <c r="D10" s="525"/>
    </row>
    <row r="11" spans="1:5" s="85" customFormat="1" ht="24" customHeight="1">
      <c r="A11" s="121" t="s">
        <v>80</v>
      </c>
      <c r="B11" s="78" t="s">
        <v>81</v>
      </c>
      <c r="C11" s="89">
        <v>3238</v>
      </c>
      <c r="D11" s="526"/>
    </row>
    <row r="12" spans="1:5" ht="18.75" customHeight="1">
      <c r="A12" s="92"/>
      <c r="B12" s="39" t="s">
        <v>15</v>
      </c>
      <c r="C12" s="93">
        <f>SUM(C5:C11)</f>
        <v>809491</v>
      </c>
      <c r="D12" s="131"/>
    </row>
    <row r="13" spans="1:5">
      <c r="A13" s="95"/>
      <c r="B13" s="100"/>
      <c r="C13" s="49"/>
    </row>
    <row r="14" spans="1:5">
      <c r="A14" s="95"/>
      <c r="B14" s="100"/>
    </row>
    <row r="15" spans="1:5">
      <c r="A15" s="95"/>
      <c r="B15" s="100"/>
    </row>
    <row r="16" spans="1:5">
      <c r="A16" s="95"/>
      <c r="B16" s="100"/>
    </row>
    <row r="17" spans="1:2">
      <c r="A17" s="95"/>
      <c r="B17" s="96"/>
    </row>
    <row r="18" spans="1:2">
      <c r="A18" s="95"/>
      <c r="B18" s="100"/>
    </row>
    <row r="19" spans="1:2">
      <c r="A19" s="95"/>
      <c r="B19" s="100"/>
    </row>
    <row r="20" spans="1:2">
      <c r="A20" s="95"/>
      <c r="B20" s="100"/>
    </row>
    <row r="21" spans="1:2">
      <c r="A21" s="95"/>
      <c r="B21" s="100"/>
    </row>
    <row r="22" spans="1:2">
      <c r="A22" s="95"/>
      <c r="B22" s="96"/>
    </row>
    <row r="23" spans="1:2">
      <c r="A23" s="95"/>
      <c r="B23" s="96"/>
    </row>
    <row r="24" spans="1:2">
      <c r="A24" s="95"/>
      <c r="B24" s="100"/>
    </row>
    <row r="25" spans="1:2">
      <c r="A25" s="95"/>
      <c r="B25" s="100"/>
    </row>
    <row r="26" spans="1:2">
      <c r="A26" s="95"/>
      <c r="B26" s="100"/>
    </row>
    <row r="27" spans="1:2">
      <c r="A27" s="95"/>
      <c r="B27" s="100"/>
    </row>
    <row r="28" spans="1:2">
      <c r="A28" s="95"/>
      <c r="B28" s="96"/>
    </row>
    <row r="29" spans="1:2">
      <c r="A29" s="95"/>
      <c r="B29" s="100"/>
    </row>
    <row r="30" spans="1:2">
      <c r="A30" s="95"/>
      <c r="B30" s="100"/>
    </row>
    <row r="31" spans="1:2">
      <c r="A31" s="95"/>
      <c r="B31" s="100"/>
    </row>
    <row r="32" spans="1:2">
      <c r="A32" s="95"/>
      <c r="B32" s="100"/>
    </row>
    <row r="33" spans="1:2">
      <c r="A33" s="95"/>
      <c r="B33" s="100"/>
    </row>
    <row r="34" spans="1:2">
      <c r="A34" s="95"/>
      <c r="B34" s="100"/>
    </row>
    <row r="35" spans="1:2">
      <c r="A35" s="95"/>
      <c r="B35" s="100"/>
    </row>
    <row r="36" spans="1:2">
      <c r="A36" s="95"/>
      <c r="B36" s="96"/>
    </row>
    <row r="37" spans="1:2">
      <c r="A37" s="95"/>
      <c r="B37" s="100"/>
    </row>
    <row r="38" spans="1:2">
      <c r="A38" s="95"/>
      <c r="B38" s="100"/>
    </row>
    <row r="39" spans="1:2">
      <c r="A39" s="95"/>
      <c r="B39" s="96"/>
    </row>
    <row r="40" spans="1:2">
      <c r="A40" s="95"/>
      <c r="B40" s="100"/>
    </row>
    <row r="41" spans="1:2">
      <c r="A41" s="95"/>
      <c r="B41" s="100"/>
    </row>
    <row r="42" spans="1:2">
      <c r="A42" s="95"/>
      <c r="B42" s="100"/>
    </row>
    <row r="43" spans="1:2">
      <c r="A43" s="95"/>
      <c r="B43" s="99"/>
    </row>
    <row r="44" spans="1:2">
      <c r="A44" s="95"/>
      <c r="B44" s="97"/>
    </row>
    <row r="45" spans="1:2">
      <c r="A45" s="95"/>
      <c r="B45" s="96"/>
    </row>
    <row r="46" spans="1:2">
      <c r="A46" s="95"/>
      <c r="B46" s="100"/>
    </row>
    <row r="47" spans="1:2">
      <c r="A47" s="95"/>
      <c r="B47" s="100"/>
    </row>
    <row r="48" spans="1:2">
      <c r="A48" s="95"/>
      <c r="B48" s="100"/>
    </row>
    <row r="49" spans="1:2">
      <c r="A49" s="95"/>
      <c r="B49" s="100"/>
    </row>
    <row r="50" spans="1:2">
      <c r="A50" s="95"/>
      <c r="B50" s="96"/>
    </row>
    <row r="51" spans="1:2">
      <c r="A51" s="95"/>
      <c r="B51" s="100"/>
    </row>
    <row r="52" spans="1:2">
      <c r="A52" s="95"/>
      <c r="B52" s="100"/>
    </row>
    <row r="53" spans="1:2">
      <c r="A53" s="95"/>
      <c r="B53" s="100"/>
    </row>
    <row r="54" spans="1:2">
      <c r="A54" s="95"/>
      <c r="B54" s="100"/>
    </row>
    <row r="55" spans="1:2">
      <c r="A55" s="95"/>
      <c r="B55" s="96"/>
    </row>
    <row r="56" spans="1:2">
      <c r="A56" s="95"/>
      <c r="B56" s="96"/>
    </row>
    <row r="57" spans="1:2">
      <c r="A57" s="95"/>
      <c r="B57" s="96"/>
    </row>
    <row r="58" spans="1:2">
      <c r="A58" s="95"/>
      <c r="B58" s="100"/>
    </row>
    <row r="59" spans="1:2">
      <c r="A59" s="95"/>
      <c r="B59" s="100"/>
    </row>
    <row r="60" spans="1:2">
      <c r="A60" s="95"/>
      <c r="B60" s="96"/>
    </row>
    <row r="61" spans="1:2">
      <c r="A61" s="95"/>
      <c r="B61" s="100"/>
    </row>
    <row r="62" spans="1:2">
      <c r="A62" s="95"/>
      <c r="B62" s="100"/>
    </row>
    <row r="63" spans="1:2">
      <c r="A63" s="95"/>
      <c r="B63" s="96"/>
    </row>
    <row r="64" spans="1:2">
      <c r="A64" s="95"/>
      <c r="B64" s="100"/>
    </row>
    <row r="65" spans="1:2">
      <c r="A65" s="95"/>
      <c r="B65" s="100"/>
    </row>
    <row r="66" spans="1:2">
      <c r="A66" s="95"/>
      <c r="B66" s="97"/>
    </row>
    <row r="67" spans="1:2">
      <c r="A67" s="95"/>
      <c r="B67" s="96"/>
    </row>
    <row r="68" spans="1:2">
      <c r="A68" s="95"/>
      <c r="B68" s="96"/>
    </row>
    <row r="69" spans="1:2">
      <c r="A69" s="95"/>
      <c r="B69" s="98"/>
    </row>
    <row r="70" spans="1:2">
      <c r="A70" s="95"/>
      <c r="B70" s="99"/>
    </row>
    <row r="71" spans="1:2">
      <c r="A71" s="95"/>
      <c r="B71" s="97"/>
    </row>
    <row r="72" spans="1:2">
      <c r="A72" s="95"/>
      <c r="B72" s="96"/>
    </row>
    <row r="73" spans="1:2">
      <c r="A73" s="95"/>
      <c r="B73" s="100"/>
    </row>
    <row r="74" spans="1:2">
      <c r="A74" s="95"/>
      <c r="B74" s="100"/>
    </row>
    <row r="75" spans="1:2">
      <c r="A75" s="95"/>
      <c r="B75" s="100"/>
    </row>
    <row r="76" spans="1:2">
      <c r="A76" s="95"/>
      <c r="B76" s="100"/>
    </row>
    <row r="77" spans="1:2">
      <c r="A77" s="95"/>
      <c r="B77" s="100"/>
    </row>
    <row r="78" spans="1:2">
      <c r="A78" s="95"/>
      <c r="B78" s="100"/>
    </row>
    <row r="79" spans="1:2">
      <c r="A79" s="95"/>
      <c r="B79" s="100"/>
    </row>
    <row r="80" spans="1:2">
      <c r="A80" s="95"/>
      <c r="B80" s="100"/>
    </row>
    <row r="81" spans="1:2">
      <c r="A81" s="95"/>
      <c r="B81" s="100"/>
    </row>
    <row r="82" spans="1:2">
      <c r="A82" s="95"/>
      <c r="B82" s="96"/>
    </row>
    <row r="83" spans="1:2">
      <c r="A83" s="95"/>
      <c r="B83" s="100"/>
    </row>
    <row r="84" spans="1:2">
      <c r="A84" s="95"/>
      <c r="B84" s="100"/>
    </row>
    <row r="85" spans="1:2">
      <c r="A85" s="95"/>
      <c r="B85" s="100"/>
    </row>
    <row r="86" spans="1:2">
      <c r="A86" s="95"/>
      <c r="B86" s="96"/>
    </row>
    <row r="87" spans="1:2">
      <c r="A87" s="95"/>
      <c r="B87" s="100"/>
    </row>
    <row r="88" spans="1:2">
      <c r="A88" s="95"/>
      <c r="B88" s="100"/>
    </row>
    <row r="89" spans="1:2">
      <c r="A89" s="95"/>
      <c r="B89" s="96"/>
    </row>
    <row r="90" spans="1:2">
      <c r="A90" s="95"/>
      <c r="B90" s="96"/>
    </row>
    <row r="91" spans="1:2">
      <c r="A91" s="95"/>
      <c r="B91" s="100"/>
    </row>
    <row r="92" spans="1:2">
      <c r="A92" s="95"/>
      <c r="B92" s="100"/>
    </row>
    <row r="93" spans="1:2">
      <c r="A93" s="95"/>
      <c r="B93" s="97"/>
    </row>
    <row r="94" spans="1:2">
      <c r="A94" s="95"/>
      <c r="B94" s="96"/>
    </row>
    <row r="95" spans="1:2">
      <c r="A95" s="95"/>
      <c r="B95" s="100"/>
    </row>
    <row r="96" spans="1:2">
      <c r="A96" s="95"/>
      <c r="B96" s="100"/>
    </row>
    <row r="97" spans="1:2">
      <c r="A97" s="95"/>
      <c r="B97" s="100"/>
    </row>
    <row r="98" spans="1:2">
      <c r="A98" s="95"/>
      <c r="B98" s="100"/>
    </row>
    <row r="99" spans="1:2">
      <c r="A99" s="95"/>
      <c r="B99" s="100"/>
    </row>
    <row r="100" spans="1:2">
      <c r="A100" s="95"/>
      <c r="B100" s="100"/>
    </row>
    <row r="101" spans="1:2">
      <c r="A101" s="95"/>
      <c r="B101" s="100"/>
    </row>
    <row r="102" spans="1:2">
      <c r="A102" s="95"/>
      <c r="B102" s="97"/>
    </row>
    <row r="103" spans="1:2">
      <c r="A103" s="95"/>
      <c r="B103" s="97"/>
    </row>
    <row r="104" spans="1:2">
      <c r="A104" s="95"/>
      <c r="B104" s="97"/>
    </row>
    <row r="105" spans="1:2">
      <c r="A105" s="95"/>
      <c r="B105" s="96"/>
    </row>
    <row r="106" spans="1:2">
      <c r="A106" s="95"/>
      <c r="B106" s="100"/>
    </row>
    <row r="107" spans="1:2">
      <c r="A107" s="95"/>
      <c r="B107" s="100"/>
    </row>
    <row r="108" spans="1:2">
      <c r="A108" s="95"/>
      <c r="B108" s="100"/>
    </row>
    <row r="109" spans="1:2">
      <c r="A109" s="95"/>
      <c r="B109" s="100"/>
    </row>
    <row r="110" spans="1:2">
      <c r="A110" s="95"/>
      <c r="B110" s="100"/>
    </row>
    <row r="111" spans="1:2">
      <c r="A111" s="95"/>
      <c r="B111" s="100"/>
    </row>
    <row r="112" spans="1:2">
      <c r="A112" s="95"/>
      <c r="B112" s="100"/>
    </row>
    <row r="113" spans="1:2">
      <c r="A113" s="95"/>
      <c r="B113" s="100"/>
    </row>
    <row r="114" spans="1:2">
      <c r="A114" s="95"/>
      <c r="B114" s="100"/>
    </row>
    <row r="115" spans="1:2">
      <c r="A115" s="95"/>
      <c r="B115" s="96"/>
    </row>
    <row r="116" spans="1:2">
      <c r="A116" s="95"/>
      <c r="B116" s="97"/>
    </row>
    <row r="117" spans="1:2">
      <c r="A117" s="95"/>
      <c r="B117" s="96"/>
    </row>
    <row r="118" spans="1:2">
      <c r="A118" s="95"/>
      <c r="B118" s="96"/>
    </row>
    <row r="119" spans="1:2">
      <c r="A119" s="95"/>
      <c r="B119" s="96"/>
    </row>
    <row r="120" spans="1:2">
      <c r="A120" s="95"/>
      <c r="B120" s="96"/>
    </row>
    <row r="121" spans="1:2">
      <c r="A121" s="95"/>
      <c r="B121" s="96"/>
    </row>
    <row r="122" spans="1:2">
      <c r="A122" s="95"/>
      <c r="B122" s="97"/>
    </row>
    <row r="123" spans="1:2">
      <c r="A123" s="95"/>
      <c r="B123" s="96"/>
    </row>
    <row r="124" spans="1:2">
      <c r="A124" s="95"/>
      <c r="B124" s="96"/>
    </row>
    <row r="125" spans="1:2">
      <c r="A125" s="95"/>
      <c r="B125" s="96"/>
    </row>
    <row r="126" spans="1:2">
      <c r="A126" s="95"/>
      <c r="B126" s="97"/>
    </row>
    <row r="127" spans="1:2">
      <c r="A127" s="95"/>
      <c r="B127" s="96"/>
    </row>
    <row r="128" spans="1:2">
      <c r="A128" s="95"/>
      <c r="B128" s="100"/>
    </row>
    <row r="129" spans="1:2">
      <c r="A129" s="95"/>
      <c r="B129" s="100"/>
    </row>
    <row r="130" spans="1:2">
      <c r="A130" s="95"/>
      <c r="B130" s="96"/>
    </row>
    <row r="131" spans="1:2">
      <c r="A131" s="95"/>
      <c r="B131" s="100"/>
    </row>
    <row r="132" spans="1:2">
      <c r="A132" s="95"/>
      <c r="B132" s="100"/>
    </row>
    <row r="133" spans="1:2">
      <c r="A133" s="95"/>
      <c r="B133" s="97"/>
    </row>
    <row r="134" spans="1:2">
      <c r="A134" s="95"/>
      <c r="B134" s="96"/>
    </row>
    <row r="135" spans="1:2">
      <c r="A135" s="95"/>
      <c r="B135" s="96"/>
    </row>
    <row r="136" spans="1:2">
      <c r="A136" s="95"/>
      <c r="B136" s="96"/>
    </row>
    <row r="137" spans="1:2">
      <c r="A137" s="95"/>
      <c r="B137" s="99"/>
    </row>
    <row r="138" spans="1:2">
      <c r="A138" s="95"/>
      <c r="B138" s="97"/>
    </row>
    <row r="139" spans="1:2">
      <c r="A139" s="95"/>
      <c r="B139" s="96"/>
    </row>
    <row r="140" spans="1:2">
      <c r="A140" s="95"/>
      <c r="B140" s="100"/>
    </row>
    <row r="141" spans="1:2">
      <c r="A141" s="95"/>
      <c r="B141" s="100"/>
    </row>
    <row r="142" spans="1:2">
      <c r="A142" s="95"/>
      <c r="B142" s="96"/>
    </row>
    <row r="143" spans="1:2">
      <c r="A143" s="95"/>
      <c r="B143" s="100"/>
    </row>
    <row r="144" spans="1:2">
      <c r="A144" s="95"/>
      <c r="B144" s="100"/>
    </row>
    <row r="145" spans="1:2">
      <c r="A145" s="95"/>
      <c r="B145" s="97"/>
    </row>
    <row r="146" spans="1:2">
      <c r="A146" s="95"/>
      <c r="B146" s="96"/>
    </row>
    <row r="147" spans="1:2">
      <c r="A147" s="95"/>
      <c r="B147" s="96"/>
    </row>
    <row r="148" spans="1:2">
      <c r="A148" s="95"/>
      <c r="B148" s="96"/>
    </row>
    <row r="149" spans="1:2">
      <c r="A149" s="95"/>
      <c r="B149" s="96"/>
    </row>
    <row r="150" spans="1:2">
      <c r="A150" s="95"/>
      <c r="B150" s="96"/>
    </row>
    <row r="151" spans="1:2">
      <c r="A151" s="95"/>
      <c r="B151" s="97"/>
    </row>
    <row r="152" spans="1:2">
      <c r="A152" s="95"/>
      <c r="B152" s="96"/>
    </row>
    <row r="153" spans="1:2">
      <c r="A153" s="95"/>
      <c r="B153" s="100"/>
    </row>
    <row r="154" spans="1:2">
      <c r="A154" s="95"/>
      <c r="B154" s="101"/>
    </row>
    <row r="155" spans="1:2">
      <c r="A155" s="95"/>
      <c r="B155" s="101"/>
    </row>
    <row r="156" spans="1:2">
      <c r="A156" s="95"/>
      <c r="B156" s="101"/>
    </row>
    <row r="157" spans="1:2">
      <c r="A157" s="95"/>
      <c r="B157" s="101"/>
    </row>
    <row r="158" spans="1:2">
      <c r="A158" s="95"/>
      <c r="B158" s="101"/>
    </row>
    <row r="159" spans="1:2">
      <c r="A159" s="95"/>
      <c r="B159" s="101"/>
    </row>
    <row r="160" spans="1:2">
      <c r="A160" s="95"/>
      <c r="B160" s="85"/>
    </row>
    <row r="161" spans="1:2">
      <c r="A161" s="95"/>
      <c r="B161" s="85"/>
    </row>
    <row r="162" spans="1:2">
      <c r="A162" s="95"/>
      <c r="B162" s="85"/>
    </row>
    <row r="163" spans="1:2">
      <c r="A163" s="95"/>
      <c r="B163" s="85"/>
    </row>
    <row r="164" spans="1:2">
      <c r="A164" s="95"/>
      <c r="B164" s="85"/>
    </row>
    <row r="165" spans="1:2">
      <c r="A165" s="95"/>
      <c r="B165" s="85"/>
    </row>
    <row r="166" spans="1:2">
      <c r="A166" s="95"/>
      <c r="B166" s="85"/>
    </row>
    <row r="167" spans="1:2">
      <c r="A167" s="95"/>
      <c r="B167" s="85"/>
    </row>
    <row r="168" spans="1:2">
      <c r="A168" s="95"/>
      <c r="B168" s="85"/>
    </row>
    <row r="169" spans="1:2">
      <c r="A169" s="95"/>
      <c r="B169" s="85"/>
    </row>
    <row r="170" spans="1:2">
      <c r="A170" s="95"/>
      <c r="B170" s="85"/>
    </row>
    <row r="171" spans="1:2">
      <c r="A171" s="95"/>
      <c r="B171" s="85"/>
    </row>
    <row r="172" spans="1:2">
      <c r="A172" s="95"/>
      <c r="B172" s="85"/>
    </row>
    <row r="173" spans="1:2">
      <c r="A173" s="95"/>
      <c r="B173" s="85"/>
    </row>
    <row r="174" spans="1:2">
      <c r="A174" s="95"/>
      <c r="B174" s="85"/>
    </row>
    <row r="175" spans="1:2">
      <c r="A175" s="95"/>
      <c r="B175" s="85"/>
    </row>
    <row r="176" spans="1:2">
      <c r="A176" s="95"/>
      <c r="B176" s="85"/>
    </row>
    <row r="177" spans="1:2">
      <c r="A177" s="95"/>
      <c r="B177" s="85"/>
    </row>
    <row r="178" spans="1:2">
      <c r="A178" s="95"/>
      <c r="B178" s="85"/>
    </row>
    <row r="179" spans="1:2">
      <c r="A179" s="95"/>
      <c r="B179" s="85"/>
    </row>
    <row r="180" spans="1:2">
      <c r="A180" s="95"/>
      <c r="B180" s="85"/>
    </row>
    <row r="181" spans="1:2">
      <c r="A181" s="95"/>
      <c r="B181" s="85"/>
    </row>
    <row r="182" spans="1:2">
      <c r="A182" s="95"/>
      <c r="B182" s="85"/>
    </row>
    <row r="183" spans="1:2">
      <c r="A183" s="95"/>
      <c r="B183" s="85"/>
    </row>
    <row r="184" spans="1:2">
      <c r="A184" s="95"/>
      <c r="B184" s="85"/>
    </row>
    <row r="185" spans="1:2">
      <c r="A185" s="95"/>
      <c r="B185" s="85"/>
    </row>
    <row r="186" spans="1:2">
      <c r="A186" s="95"/>
      <c r="B186" s="85"/>
    </row>
    <row r="187" spans="1:2">
      <c r="A187" s="95"/>
      <c r="B187" s="85"/>
    </row>
    <row r="188" spans="1:2">
      <c r="A188" s="95"/>
      <c r="B188" s="85"/>
    </row>
    <row r="189" spans="1:2">
      <c r="A189" s="95"/>
      <c r="B189" s="85"/>
    </row>
    <row r="190" spans="1:2">
      <c r="A190" s="95"/>
      <c r="B190" s="85"/>
    </row>
    <row r="191" spans="1:2">
      <c r="A191" s="95"/>
      <c r="B191" s="85"/>
    </row>
    <row r="192" spans="1:2">
      <c r="A192" s="95"/>
      <c r="B192" s="85"/>
    </row>
    <row r="193" spans="1:2">
      <c r="A193" s="95"/>
      <c r="B193" s="85"/>
    </row>
    <row r="194" spans="1:2">
      <c r="A194" s="95"/>
      <c r="B194" s="85"/>
    </row>
    <row r="195" spans="1:2">
      <c r="A195" s="95"/>
      <c r="B195" s="85"/>
    </row>
    <row r="196" spans="1:2">
      <c r="A196" s="95"/>
      <c r="B196" s="85"/>
    </row>
    <row r="197" spans="1:2">
      <c r="A197" s="95"/>
      <c r="B197" s="85"/>
    </row>
    <row r="198" spans="1:2">
      <c r="A198" s="95"/>
      <c r="B198" s="85"/>
    </row>
    <row r="199" spans="1:2">
      <c r="A199" s="95"/>
      <c r="B199" s="85"/>
    </row>
    <row r="200" spans="1:2">
      <c r="A200" s="95"/>
      <c r="B200" s="85"/>
    </row>
    <row r="201" spans="1:2">
      <c r="A201" s="95"/>
      <c r="B201" s="85"/>
    </row>
    <row r="202" spans="1:2">
      <c r="A202" s="95"/>
      <c r="B202" s="85"/>
    </row>
    <row r="203" spans="1:2">
      <c r="A203" s="95"/>
      <c r="B203" s="85"/>
    </row>
    <row r="204" spans="1:2">
      <c r="A204" s="95"/>
      <c r="B204" s="85"/>
    </row>
    <row r="205" spans="1:2">
      <c r="A205" s="95"/>
      <c r="B205" s="85"/>
    </row>
    <row r="206" spans="1:2">
      <c r="A206" s="95"/>
      <c r="B206" s="85"/>
    </row>
    <row r="207" spans="1:2">
      <c r="A207" s="95"/>
      <c r="B207" s="85"/>
    </row>
    <row r="208" spans="1:2">
      <c r="A208" s="95"/>
      <c r="B208" s="85"/>
    </row>
    <row r="209" spans="1:2">
      <c r="A209" s="95"/>
      <c r="B209" s="85"/>
    </row>
    <row r="210" spans="1:2">
      <c r="A210" s="95"/>
      <c r="B210" s="85"/>
    </row>
    <row r="211" spans="1:2">
      <c r="A211" s="95"/>
      <c r="B211" s="85"/>
    </row>
    <row r="212" spans="1:2">
      <c r="A212" s="95"/>
      <c r="B212" s="85"/>
    </row>
    <row r="213" spans="1:2">
      <c r="A213" s="95"/>
      <c r="B213" s="85"/>
    </row>
    <row r="214" spans="1:2">
      <c r="A214" s="95"/>
      <c r="B214" s="85"/>
    </row>
    <row r="215" spans="1:2">
      <c r="A215" s="95"/>
      <c r="B215" s="85"/>
    </row>
    <row r="216" spans="1:2">
      <c r="A216" s="95"/>
      <c r="B216" s="85"/>
    </row>
    <row r="217" spans="1:2">
      <c r="A217" s="95"/>
      <c r="B217" s="85"/>
    </row>
    <row r="218" spans="1:2">
      <c r="A218" s="95"/>
      <c r="B218" s="85"/>
    </row>
    <row r="219" spans="1:2">
      <c r="A219" s="95"/>
      <c r="B219" s="85"/>
    </row>
    <row r="220" spans="1:2">
      <c r="A220" s="95"/>
      <c r="B220" s="85"/>
    </row>
    <row r="221" spans="1:2">
      <c r="A221" s="95"/>
      <c r="B221" s="85"/>
    </row>
    <row r="222" spans="1:2">
      <c r="A222" s="95"/>
      <c r="B222" s="85"/>
    </row>
    <row r="223" spans="1:2">
      <c r="A223" s="95"/>
      <c r="B223" s="85"/>
    </row>
    <row r="224" spans="1:2">
      <c r="A224" s="95"/>
      <c r="B224" s="85"/>
    </row>
    <row r="225" spans="1:2">
      <c r="A225" s="95"/>
      <c r="B225" s="85"/>
    </row>
    <row r="226" spans="1:2">
      <c r="A226" s="95"/>
      <c r="B226" s="85"/>
    </row>
    <row r="227" spans="1:2">
      <c r="A227" s="95"/>
      <c r="B227" s="85"/>
    </row>
    <row r="228" spans="1:2">
      <c r="A228" s="95"/>
      <c r="B228" s="85"/>
    </row>
    <row r="229" spans="1:2">
      <c r="A229" s="95"/>
      <c r="B229" s="85"/>
    </row>
    <row r="230" spans="1:2">
      <c r="A230" s="95"/>
      <c r="B230" s="85"/>
    </row>
    <row r="231" spans="1:2">
      <c r="A231" s="95"/>
      <c r="B231" s="85"/>
    </row>
    <row r="232" spans="1:2">
      <c r="A232" s="95"/>
      <c r="B232" s="85"/>
    </row>
    <row r="233" spans="1:2">
      <c r="A233" s="95"/>
      <c r="B233" s="85"/>
    </row>
    <row r="234" spans="1:2">
      <c r="A234" s="95"/>
      <c r="B234" s="85"/>
    </row>
    <row r="235" spans="1:2">
      <c r="A235" s="95"/>
      <c r="B235" s="85"/>
    </row>
    <row r="236" spans="1:2">
      <c r="A236" s="95"/>
      <c r="B236" s="85"/>
    </row>
    <row r="237" spans="1:2">
      <c r="A237" s="95"/>
      <c r="B237" s="85"/>
    </row>
    <row r="238" spans="1:2">
      <c r="A238" s="95"/>
      <c r="B238" s="85"/>
    </row>
    <row r="239" spans="1:2">
      <c r="A239" s="95"/>
      <c r="B239" s="85"/>
    </row>
    <row r="240" spans="1:2">
      <c r="A240" s="95"/>
      <c r="B240" s="85"/>
    </row>
    <row r="241" spans="1:2">
      <c r="A241" s="95"/>
      <c r="B241" s="85"/>
    </row>
    <row r="242" spans="1:2">
      <c r="A242" s="95"/>
      <c r="B242" s="85"/>
    </row>
    <row r="243" spans="1:2">
      <c r="A243" s="95"/>
      <c r="B243" s="85"/>
    </row>
    <row r="244" spans="1:2">
      <c r="A244" s="95"/>
      <c r="B244" s="85"/>
    </row>
    <row r="245" spans="1:2">
      <c r="A245" s="95"/>
      <c r="B245" s="85"/>
    </row>
    <row r="246" spans="1:2">
      <c r="A246" s="95"/>
      <c r="B246" s="85"/>
    </row>
    <row r="247" spans="1:2">
      <c r="A247" s="95"/>
      <c r="B247" s="85"/>
    </row>
    <row r="248" spans="1:2">
      <c r="A248" s="95"/>
      <c r="B248" s="85"/>
    </row>
    <row r="249" spans="1:2">
      <c r="A249" s="95"/>
      <c r="B249" s="85"/>
    </row>
    <row r="250" spans="1:2">
      <c r="A250" s="95"/>
      <c r="B250" s="85"/>
    </row>
    <row r="251" spans="1:2">
      <c r="A251" s="95"/>
      <c r="B251" s="85"/>
    </row>
    <row r="252" spans="1:2">
      <c r="A252" s="95"/>
      <c r="B252" s="85"/>
    </row>
    <row r="253" spans="1:2">
      <c r="A253" s="95"/>
      <c r="B253" s="85"/>
    </row>
    <row r="254" spans="1:2">
      <c r="A254" s="95"/>
      <c r="B254" s="85"/>
    </row>
    <row r="255" spans="1:2">
      <c r="A255" s="95"/>
      <c r="B255" s="85"/>
    </row>
    <row r="256" spans="1:2">
      <c r="A256" s="95"/>
      <c r="B256" s="85"/>
    </row>
    <row r="257" spans="1:2">
      <c r="A257" s="95"/>
      <c r="B257" s="85"/>
    </row>
    <row r="258" spans="1:2">
      <c r="A258" s="95"/>
      <c r="B258" s="85"/>
    </row>
    <row r="259" spans="1:2">
      <c r="A259" s="95"/>
      <c r="B259" s="85"/>
    </row>
    <row r="260" spans="1:2">
      <c r="A260" s="95"/>
      <c r="B260" s="85"/>
    </row>
    <row r="261" spans="1:2">
      <c r="A261" s="95"/>
      <c r="B261" s="85"/>
    </row>
    <row r="262" spans="1:2">
      <c r="A262" s="95"/>
      <c r="B262" s="85"/>
    </row>
    <row r="263" spans="1:2">
      <c r="A263" s="95"/>
      <c r="B263" s="85"/>
    </row>
    <row r="264" spans="1:2">
      <c r="A264" s="95"/>
      <c r="B264" s="85"/>
    </row>
    <row r="265" spans="1:2">
      <c r="A265" s="95"/>
      <c r="B265" s="85"/>
    </row>
    <row r="266" spans="1:2">
      <c r="A266" s="95"/>
      <c r="B266" s="85"/>
    </row>
    <row r="267" spans="1:2">
      <c r="A267" s="95"/>
      <c r="B267" s="85"/>
    </row>
    <row r="268" spans="1:2">
      <c r="A268" s="95"/>
      <c r="B268" s="85"/>
    </row>
    <row r="269" spans="1:2">
      <c r="A269" s="95"/>
      <c r="B269" s="85"/>
    </row>
    <row r="270" spans="1:2">
      <c r="A270" s="95"/>
      <c r="B270" s="85"/>
    </row>
    <row r="271" spans="1:2">
      <c r="A271" s="95"/>
      <c r="B271" s="85"/>
    </row>
    <row r="272" spans="1:2">
      <c r="A272" s="95"/>
      <c r="B272" s="85"/>
    </row>
    <row r="273" spans="1:2">
      <c r="A273" s="95"/>
      <c r="B273" s="85"/>
    </row>
    <row r="274" spans="1:2">
      <c r="A274" s="95"/>
      <c r="B274" s="85"/>
    </row>
    <row r="275" spans="1:2">
      <c r="A275" s="95"/>
      <c r="B275" s="85"/>
    </row>
    <row r="276" spans="1:2">
      <c r="A276" s="95"/>
      <c r="B276" s="85"/>
    </row>
    <row r="277" spans="1:2">
      <c r="A277" s="95"/>
      <c r="B277" s="85"/>
    </row>
    <row r="278" spans="1:2">
      <c r="A278" s="95"/>
      <c r="B278" s="85"/>
    </row>
    <row r="279" spans="1:2">
      <c r="A279" s="95"/>
      <c r="B279" s="85"/>
    </row>
    <row r="280" spans="1:2">
      <c r="A280" s="95"/>
      <c r="B280" s="85"/>
    </row>
    <row r="281" spans="1:2">
      <c r="A281" s="95"/>
      <c r="B281" s="85"/>
    </row>
    <row r="282" spans="1:2">
      <c r="A282" s="95"/>
      <c r="B282" s="85"/>
    </row>
    <row r="283" spans="1:2">
      <c r="A283" s="95"/>
      <c r="B283" s="85"/>
    </row>
    <row r="284" spans="1:2">
      <c r="A284" s="95"/>
      <c r="B284" s="85"/>
    </row>
    <row r="285" spans="1:2">
      <c r="A285" s="95"/>
      <c r="B285" s="85"/>
    </row>
    <row r="286" spans="1:2">
      <c r="A286" s="95"/>
      <c r="B286" s="85"/>
    </row>
    <row r="287" spans="1:2">
      <c r="A287" s="95"/>
      <c r="B287" s="85"/>
    </row>
    <row r="288" spans="1:2">
      <c r="A288" s="95"/>
      <c r="B288" s="85"/>
    </row>
    <row r="289" spans="1:2">
      <c r="A289" s="95"/>
      <c r="B289" s="85"/>
    </row>
    <row r="290" spans="1:2">
      <c r="A290" s="95"/>
      <c r="B290" s="85"/>
    </row>
    <row r="291" spans="1:2">
      <c r="A291" s="95"/>
      <c r="B291" s="85"/>
    </row>
    <row r="292" spans="1:2">
      <c r="A292" s="95"/>
      <c r="B292" s="85"/>
    </row>
    <row r="293" spans="1:2">
      <c r="A293" s="95"/>
      <c r="B293" s="85"/>
    </row>
    <row r="294" spans="1:2">
      <c r="A294" s="95"/>
      <c r="B294" s="85"/>
    </row>
    <row r="295" spans="1:2">
      <c r="A295" s="95"/>
      <c r="B295" s="85"/>
    </row>
    <row r="296" spans="1:2">
      <c r="A296" s="95"/>
      <c r="B296" s="85"/>
    </row>
    <row r="297" spans="1:2">
      <c r="A297" s="95"/>
      <c r="B297" s="85"/>
    </row>
    <row r="298" spans="1:2">
      <c r="A298" s="95"/>
      <c r="B298" s="85"/>
    </row>
    <row r="299" spans="1:2">
      <c r="A299" s="95"/>
      <c r="B299" s="85"/>
    </row>
    <row r="300" spans="1:2">
      <c r="A300" s="95"/>
      <c r="B300" s="85"/>
    </row>
    <row r="301" spans="1:2">
      <c r="A301" s="95"/>
      <c r="B301" s="85"/>
    </row>
    <row r="302" spans="1:2">
      <c r="A302" s="95"/>
      <c r="B302" s="85"/>
    </row>
    <row r="303" spans="1:2">
      <c r="A303" s="95"/>
      <c r="B303" s="85"/>
    </row>
    <row r="304" spans="1:2">
      <c r="A304" s="95"/>
      <c r="B304" s="85"/>
    </row>
    <row r="305" spans="1:2">
      <c r="A305" s="95"/>
      <c r="B305" s="85"/>
    </row>
    <row r="306" spans="1:2">
      <c r="A306" s="95"/>
      <c r="B306" s="85"/>
    </row>
    <row r="307" spans="1:2">
      <c r="A307" s="95"/>
      <c r="B307" s="85"/>
    </row>
    <row r="308" spans="1:2">
      <c r="A308" s="95"/>
      <c r="B308" s="85"/>
    </row>
    <row r="309" spans="1:2">
      <c r="A309" s="95"/>
      <c r="B309" s="85"/>
    </row>
    <row r="310" spans="1:2">
      <c r="A310" s="95"/>
      <c r="B310" s="85"/>
    </row>
    <row r="311" spans="1:2">
      <c r="A311" s="95"/>
      <c r="B311" s="85"/>
    </row>
    <row r="312" spans="1:2">
      <c r="A312" s="95"/>
      <c r="B312" s="85"/>
    </row>
    <row r="313" spans="1:2">
      <c r="A313" s="95"/>
      <c r="B313" s="85"/>
    </row>
    <row r="314" spans="1:2">
      <c r="A314" s="95"/>
      <c r="B314" s="85"/>
    </row>
    <row r="315" spans="1:2">
      <c r="A315" s="95"/>
      <c r="B315" s="85"/>
    </row>
    <row r="316" spans="1:2">
      <c r="A316" s="95"/>
      <c r="B316" s="85"/>
    </row>
    <row r="317" spans="1:2">
      <c r="A317" s="95"/>
      <c r="B317" s="85"/>
    </row>
    <row r="318" spans="1:2">
      <c r="A318" s="95"/>
      <c r="B318" s="85"/>
    </row>
    <row r="319" spans="1:2">
      <c r="A319" s="95"/>
      <c r="B319" s="85"/>
    </row>
  </sheetData>
  <mergeCells count="1">
    <mergeCell ref="D5:D11"/>
  </mergeCell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zoomScaleNormal="100" workbookViewId="0">
      <pane ySplit="3" topLeftCell="A13" activePane="bottomLeft" state="frozen"/>
      <selection activeCell="D31" sqref="D31"/>
      <selection pane="bottomLeft" activeCell="J44" sqref="J44"/>
    </sheetView>
  </sheetViews>
  <sheetFormatPr defaultRowHeight="12.75"/>
  <cols>
    <col min="1" max="1" width="10" style="319" customWidth="1"/>
    <col min="2" max="2" width="57.140625" style="319" customWidth="1"/>
    <col min="3" max="3" width="10.140625" style="319" customWidth="1"/>
    <col min="4" max="4" width="10.140625" style="319" hidden="1" customWidth="1"/>
    <col min="5" max="5" width="11.28515625" style="319" customWidth="1"/>
    <col min="6" max="6" width="13.140625" style="319" customWidth="1"/>
    <col min="7" max="7" width="11.28515625" style="319" customWidth="1"/>
    <col min="8" max="8" width="11.5703125" style="319" customWidth="1"/>
    <col min="9" max="9" width="11.28515625" style="319" customWidth="1"/>
    <col min="10" max="10" width="68.7109375" style="319" customWidth="1"/>
    <col min="11" max="16384" width="9.140625" style="319"/>
  </cols>
  <sheetData>
    <row r="1" spans="1:12" ht="15.75">
      <c r="B1" s="80" t="s">
        <v>90</v>
      </c>
    </row>
    <row r="2" spans="1:12" ht="14.25">
      <c r="B2" s="84" t="s">
        <v>278</v>
      </c>
    </row>
    <row r="3" spans="1:12" ht="38.25">
      <c r="A3" s="152" t="s">
        <v>82</v>
      </c>
      <c r="B3" s="320" t="s">
        <v>242</v>
      </c>
      <c r="C3" s="152" t="s">
        <v>53</v>
      </c>
      <c r="D3" s="152" t="s">
        <v>318</v>
      </c>
      <c r="E3" s="152" t="s">
        <v>54</v>
      </c>
      <c r="F3" s="152" t="s">
        <v>55</v>
      </c>
      <c r="G3" s="152" t="s">
        <v>56</v>
      </c>
      <c r="H3" s="152" t="s">
        <v>92</v>
      </c>
      <c r="I3" s="152" t="s">
        <v>319</v>
      </c>
      <c r="J3" s="152" t="s">
        <v>93</v>
      </c>
    </row>
    <row r="4" spans="1:12" ht="12" hidden="1" customHeight="1">
      <c r="A4" s="321" t="s">
        <v>320</v>
      </c>
      <c r="B4" s="321" t="s">
        <v>321</v>
      </c>
      <c r="C4" s="321" t="s">
        <v>322</v>
      </c>
      <c r="D4" s="321"/>
      <c r="E4" s="322">
        <v>0</v>
      </c>
      <c r="F4" s="322">
        <v>0</v>
      </c>
      <c r="G4" s="323"/>
      <c r="H4" s="323"/>
      <c r="I4" s="323"/>
      <c r="J4" s="323"/>
    </row>
    <row r="5" spans="1:12" ht="12" hidden="1" customHeight="1">
      <c r="A5" s="321"/>
      <c r="B5" s="321"/>
      <c r="C5" s="324" t="s">
        <v>323</v>
      </c>
      <c r="D5" s="324"/>
      <c r="E5" s="325">
        <f>SUM(E4)</f>
        <v>0</v>
      </c>
      <c r="F5" s="325">
        <f>SUM(F4)</f>
        <v>0</v>
      </c>
      <c r="G5" s="326"/>
      <c r="H5" s="326"/>
      <c r="I5" s="326"/>
      <c r="J5" s="323"/>
    </row>
    <row r="6" spans="1:12" ht="12" customHeight="1">
      <c r="A6" s="327" t="s">
        <v>324</v>
      </c>
      <c r="B6" s="328" t="s">
        <v>325</v>
      </c>
      <c r="C6" s="328" t="s">
        <v>326</v>
      </c>
      <c r="D6" s="328" t="s">
        <v>327</v>
      </c>
      <c r="E6" s="373">
        <v>3238</v>
      </c>
      <c r="F6" s="373">
        <v>0</v>
      </c>
      <c r="G6" s="373">
        <f>E6-F6</f>
        <v>3238</v>
      </c>
      <c r="H6" s="373"/>
      <c r="I6" s="373"/>
      <c r="J6" s="329" t="s">
        <v>328</v>
      </c>
    </row>
    <row r="7" spans="1:12" ht="12" customHeight="1">
      <c r="A7" s="327" t="s">
        <v>329</v>
      </c>
      <c r="B7" s="328" t="s">
        <v>330</v>
      </c>
      <c r="C7" s="328" t="s">
        <v>331</v>
      </c>
      <c r="D7" s="328"/>
      <c r="E7" s="373">
        <v>0</v>
      </c>
      <c r="F7" s="373">
        <v>0</v>
      </c>
      <c r="G7" s="373">
        <f t="shared" ref="G7:G10" si="0">E7-F7</f>
        <v>0</v>
      </c>
      <c r="H7" s="373"/>
      <c r="I7" s="373"/>
      <c r="J7" s="329"/>
      <c r="L7" s="80"/>
    </row>
    <row r="8" spans="1:12" ht="25.5">
      <c r="A8" s="330" t="s">
        <v>332</v>
      </c>
      <c r="B8" s="328" t="s">
        <v>333</v>
      </c>
      <c r="C8" s="328" t="s">
        <v>334</v>
      </c>
      <c r="D8" s="328"/>
      <c r="E8" s="373">
        <v>0</v>
      </c>
      <c r="F8" s="373">
        <v>1850</v>
      </c>
      <c r="G8" s="373">
        <f t="shared" si="0"/>
        <v>-1850</v>
      </c>
      <c r="H8" s="373"/>
      <c r="I8" s="373"/>
      <c r="J8" s="329"/>
      <c r="L8" s="80"/>
    </row>
    <row r="9" spans="1:12" ht="12" customHeight="1">
      <c r="A9" s="327" t="s">
        <v>94</v>
      </c>
      <c r="B9" s="328" t="s">
        <v>335</v>
      </c>
      <c r="C9" s="328" t="s">
        <v>336</v>
      </c>
      <c r="D9" s="328" t="s">
        <v>337</v>
      </c>
      <c r="E9" s="373">
        <v>800000</v>
      </c>
      <c r="F9" s="373">
        <v>100000</v>
      </c>
      <c r="G9" s="373">
        <f t="shared" si="0"/>
        <v>700000</v>
      </c>
      <c r="H9" s="373">
        <f>E9-F9</f>
        <v>700000</v>
      </c>
      <c r="I9" s="373"/>
      <c r="J9" s="329" t="s">
        <v>338</v>
      </c>
      <c r="L9" s="84"/>
    </row>
    <row r="10" spans="1:12" ht="25.5">
      <c r="A10" s="330" t="s">
        <v>57</v>
      </c>
      <c r="B10" s="330" t="s">
        <v>339</v>
      </c>
      <c r="C10" s="330" t="s">
        <v>58</v>
      </c>
      <c r="D10" s="328" t="s">
        <v>337</v>
      </c>
      <c r="E10" s="373">
        <v>0</v>
      </c>
      <c r="F10" s="373">
        <v>-15650</v>
      </c>
      <c r="G10" s="373">
        <f t="shared" si="0"/>
        <v>15650</v>
      </c>
      <c r="H10" s="373"/>
      <c r="I10" s="373">
        <f>G10+G8</f>
        <v>13800</v>
      </c>
      <c r="J10" s="329" t="s">
        <v>340</v>
      </c>
      <c r="L10" s="84"/>
    </row>
    <row r="11" spans="1:12" ht="12" customHeight="1">
      <c r="A11" s="327"/>
      <c r="B11" s="331" t="s">
        <v>109</v>
      </c>
      <c r="C11" s="332"/>
      <c r="D11" s="332"/>
      <c r="E11" s="374">
        <f>SUM(E6:E10)</f>
        <v>803238</v>
      </c>
      <c r="F11" s="374">
        <f>SUM(F6:F10)</f>
        <v>86200</v>
      </c>
      <c r="G11" s="374">
        <f t="shared" ref="G11:I11" si="1">SUM(G6:G10)</f>
        <v>717038</v>
      </c>
      <c r="H11" s="374">
        <f t="shared" si="1"/>
        <v>700000</v>
      </c>
      <c r="I11" s="374">
        <f t="shared" si="1"/>
        <v>13800</v>
      </c>
      <c r="J11" s="333"/>
    </row>
    <row r="12" spans="1:12" ht="12" customHeight="1">
      <c r="A12" s="334" t="s">
        <v>59</v>
      </c>
      <c r="B12" s="335" t="s">
        <v>341</v>
      </c>
      <c r="C12" s="335" t="s">
        <v>110</v>
      </c>
      <c r="D12" s="335" t="s">
        <v>342</v>
      </c>
      <c r="E12" s="375">
        <v>4614</v>
      </c>
      <c r="F12" s="375">
        <v>4614</v>
      </c>
      <c r="G12" s="375">
        <f>E12-F12</f>
        <v>0</v>
      </c>
      <c r="H12" s="375"/>
      <c r="I12" s="375"/>
      <c r="J12" s="336"/>
    </row>
    <row r="13" spans="1:12" ht="12" customHeight="1">
      <c r="A13" s="334"/>
      <c r="B13" s="337" t="s">
        <v>111</v>
      </c>
      <c r="C13" s="338"/>
      <c r="D13" s="338"/>
      <c r="E13" s="376">
        <f>SUM(E12)</f>
        <v>4614</v>
      </c>
      <c r="F13" s="376">
        <f>SUM(F12)</f>
        <v>4614</v>
      </c>
      <c r="G13" s="376">
        <f t="shared" ref="G13:I13" si="2">SUM(G12)</f>
        <v>0</v>
      </c>
      <c r="H13" s="376">
        <f t="shared" si="2"/>
        <v>0</v>
      </c>
      <c r="I13" s="376">
        <f t="shared" si="2"/>
        <v>0</v>
      </c>
      <c r="J13" s="336"/>
    </row>
    <row r="14" spans="1:12" ht="51">
      <c r="A14" s="371" t="s">
        <v>343</v>
      </c>
      <c r="B14" s="371" t="s">
        <v>344</v>
      </c>
      <c r="C14" s="371" t="s">
        <v>345</v>
      </c>
      <c r="D14" s="371"/>
      <c r="E14" s="377">
        <v>0</v>
      </c>
      <c r="F14" s="377">
        <v>1206200</v>
      </c>
      <c r="G14" s="377">
        <f t="shared" ref="G14:G41" si="3">E14-F14</f>
        <v>-1206200</v>
      </c>
      <c r="H14" s="377"/>
      <c r="I14" s="377"/>
      <c r="J14" s="341" t="s">
        <v>391</v>
      </c>
    </row>
    <row r="15" spans="1:12" ht="12" customHeight="1">
      <c r="A15" s="339" t="s">
        <v>60</v>
      </c>
      <c r="B15" s="340" t="s">
        <v>346</v>
      </c>
      <c r="C15" s="340" t="s">
        <v>345</v>
      </c>
      <c r="D15" s="340" t="s">
        <v>337</v>
      </c>
      <c r="E15" s="377">
        <v>0</v>
      </c>
      <c r="F15" s="377">
        <v>-1123720</v>
      </c>
      <c r="G15" s="377">
        <f t="shared" si="3"/>
        <v>1123720</v>
      </c>
      <c r="H15" s="377"/>
      <c r="I15" s="377"/>
      <c r="J15" s="341" t="s">
        <v>347</v>
      </c>
    </row>
    <row r="16" spans="1:12" ht="12" customHeight="1">
      <c r="A16" s="339" t="s">
        <v>60</v>
      </c>
      <c r="B16" s="340" t="s">
        <v>348</v>
      </c>
      <c r="C16" s="340" t="s">
        <v>349</v>
      </c>
      <c r="D16" s="340" t="s">
        <v>342</v>
      </c>
      <c r="E16" s="377">
        <v>8000</v>
      </c>
      <c r="F16" s="377">
        <v>0</v>
      </c>
      <c r="G16" s="377">
        <f t="shared" si="3"/>
        <v>8000</v>
      </c>
      <c r="H16" s="377"/>
      <c r="I16" s="377"/>
      <c r="J16" s="341" t="s">
        <v>350</v>
      </c>
    </row>
    <row r="17" spans="1:10" ht="12" customHeight="1">
      <c r="A17" s="339" t="s">
        <v>60</v>
      </c>
      <c r="B17" s="340" t="s">
        <v>351</v>
      </c>
      <c r="C17" s="340" t="s">
        <v>352</v>
      </c>
      <c r="D17" s="340" t="s">
        <v>353</v>
      </c>
      <c r="E17" s="377">
        <v>1200</v>
      </c>
      <c r="F17" s="377">
        <v>1255</v>
      </c>
      <c r="G17" s="377">
        <f t="shared" si="3"/>
        <v>-55</v>
      </c>
      <c r="H17" s="377"/>
      <c r="I17" s="377"/>
      <c r="J17" s="341" t="s">
        <v>350</v>
      </c>
    </row>
    <row r="18" spans="1:10" ht="12" customHeight="1">
      <c r="A18" s="339" t="s">
        <v>60</v>
      </c>
      <c r="B18" s="340" t="s">
        <v>354</v>
      </c>
      <c r="C18" s="340" t="s">
        <v>355</v>
      </c>
      <c r="D18" s="340" t="s">
        <v>337</v>
      </c>
      <c r="E18" s="377">
        <v>3000</v>
      </c>
      <c r="F18" s="377">
        <v>6559</v>
      </c>
      <c r="G18" s="377">
        <f t="shared" si="3"/>
        <v>-3559</v>
      </c>
      <c r="H18" s="377"/>
      <c r="I18" s="377"/>
      <c r="J18" s="341" t="s">
        <v>350</v>
      </c>
    </row>
    <row r="19" spans="1:10" ht="12" customHeight="1">
      <c r="A19" s="339" t="s">
        <v>60</v>
      </c>
      <c r="B19" s="340" t="s">
        <v>356</v>
      </c>
      <c r="C19" s="340" t="s">
        <v>357</v>
      </c>
      <c r="D19" s="340" t="s">
        <v>337</v>
      </c>
      <c r="E19" s="377">
        <v>9000</v>
      </c>
      <c r="F19" s="377">
        <v>0</v>
      </c>
      <c r="G19" s="377">
        <f t="shared" si="3"/>
        <v>9000</v>
      </c>
      <c r="H19" s="377"/>
      <c r="I19" s="377"/>
      <c r="J19" s="341" t="s">
        <v>328</v>
      </c>
    </row>
    <row r="20" spans="1:10" ht="12" customHeight="1">
      <c r="A20" s="339" t="s">
        <v>60</v>
      </c>
      <c r="B20" s="340" t="s">
        <v>358</v>
      </c>
      <c r="C20" s="340" t="s">
        <v>58</v>
      </c>
      <c r="D20" s="340" t="s">
        <v>337</v>
      </c>
      <c r="E20" s="377">
        <v>-34900</v>
      </c>
      <c r="F20" s="377">
        <v>-31807</v>
      </c>
      <c r="G20" s="377">
        <f t="shared" si="3"/>
        <v>-3093</v>
      </c>
      <c r="H20" s="377"/>
      <c r="I20" s="377"/>
      <c r="J20" s="341" t="s">
        <v>359</v>
      </c>
    </row>
    <row r="21" spans="1:10" ht="12" customHeight="1">
      <c r="A21" s="339" t="s">
        <v>60</v>
      </c>
      <c r="B21" s="340" t="s">
        <v>360</v>
      </c>
      <c r="C21" s="340" t="s">
        <v>361</v>
      </c>
      <c r="D21" s="340" t="s">
        <v>353</v>
      </c>
      <c r="E21" s="377">
        <v>2000</v>
      </c>
      <c r="F21" s="377">
        <v>2000</v>
      </c>
      <c r="G21" s="377">
        <f t="shared" si="3"/>
        <v>0</v>
      </c>
      <c r="H21" s="377"/>
      <c r="I21" s="377"/>
      <c r="J21" s="341" t="s">
        <v>328</v>
      </c>
    </row>
    <row r="22" spans="1:10" ht="12" customHeight="1">
      <c r="A22" s="339" t="s">
        <v>60</v>
      </c>
      <c r="B22" s="340" t="s">
        <v>362</v>
      </c>
      <c r="C22" s="340" t="s">
        <v>363</v>
      </c>
      <c r="D22" s="340" t="s">
        <v>337</v>
      </c>
      <c r="E22" s="377">
        <v>14500</v>
      </c>
      <c r="F22" s="377">
        <v>14936</v>
      </c>
      <c r="G22" s="377">
        <f t="shared" si="3"/>
        <v>-436</v>
      </c>
      <c r="H22" s="377"/>
      <c r="I22" s="377"/>
      <c r="J22" s="341" t="s">
        <v>328</v>
      </c>
    </row>
    <row r="23" spans="1:10" ht="12" customHeight="1">
      <c r="A23" s="339" t="s">
        <v>60</v>
      </c>
      <c r="B23" s="340" t="s">
        <v>364</v>
      </c>
      <c r="C23" s="340" t="s">
        <v>365</v>
      </c>
      <c r="D23" s="340" t="s">
        <v>337</v>
      </c>
      <c r="E23" s="377">
        <v>1200</v>
      </c>
      <c r="F23" s="377">
        <v>1200</v>
      </c>
      <c r="G23" s="377">
        <f t="shared" si="3"/>
        <v>0</v>
      </c>
      <c r="H23" s="377"/>
      <c r="I23" s="377"/>
      <c r="J23" s="341" t="s">
        <v>328</v>
      </c>
    </row>
    <row r="24" spans="1:10" ht="12" customHeight="1">
      <c r="A24" s="339" t="s">
        <v>60</v>
      </c>
      <c r="B24" s="340" t="s">
        <v>366</v>
      </c>
      <c r="C24" s="340" t="s">
        <v>367</v>
      </c>
      <c r="D24" s="340" t="s">
        <v>337</v>
      </c>
      <c r="E24" s="377">
        <v>5000</v>
      </c>
      <c r="F24" s="377">
        <v>5857</v>
      </c>
      <c r="G24" s="377">
        <f t="shared" si="3"/>
        <v>-857</v>
      </c>
      <c r="H24" s="377"/>
      <c r="I24" s="377"/>
      <c r="J24" s="341" t="s">
        <v>328</v>
      </c>
    </row>
    <row r="25" spans="1:10" ht="12" customHeight="1">
      <c r="A25" s="339" t="s">
        <v>60</v>
      </c>
      <c r="B25" s="340" t="s">
        <v>368</v>
      </c>
      <c r="C25" s="340" t="s">
        <v>369</v>
      </c>
      <c r="D25" s="340"/>
      <c r="E25" s="377">
        <v>-12238</v>
      </c>
      <c r="F25" s="377">
        <v>0</v>
      </c>
      <c r="G25" s="377">
        <f t="shared" si="3"/>
        <v>-12238</v>
      </c>
      <c r="H25" s="377"/>
      <c r="I25" s="377"/>
      <c r="J25" s="341" t="s">
        <v>370</v>
      </c>
    </row>
    <row r="26" spans="1:10" ht="12" customHeight="1">
      <c r="A26" s="339" t="s">
        <v>60</v>
      </c>
      <c r="B26" s="340" t="s">
        <v>371</v>
      </c>
      <c r="C26" s="340" t="s">
        <v>112</v>
      </c>
      <c r="D26" s="340" t="s">
        <v>372</v>
      </c>
      <c r="E26" s="377">
        <v>4877</v>
      </c>
      <c r="F26" s="377">
        <v>4877</v>
      </c>
      <c r="G26" s="377">
        <f t="shared" si="3"/>
        <v>0</v>
      </c>
      <c r="H26" s="377"/>
      <c r="I26" s="377"/>
      <c r="J26" s="341"/>
    </row>
    <row r="27" spans="1:10" ht="12" customHeight="1">
      <c r="A27" s="339"/>
      <c r="B27" s="342" t="s">
        <v>113</v>
      </c>
      <c r="C27" s="343"/>
      <c r="D27" s="343"/>
      <c r="E27" s="378">
        <f>SUM(E14:E26)</f>
        <v>1639</v>
      </c>
      <c r="F27" s="378">
        <f>SUM(F14:F26)</f>
        <v>87357</v>
      </c>
      <c r="G27" s="378">
        <f t="shared" ref="G27:I27" si="4">SUM(G14:G26)</f>
        <v>-85718</v>
      </c>
      <c r="H27" s="378">
        <f t="shared" si="4"/>
        <v>0</v>
      </c>
      <c r="I27" s="378">
        <f t="shared" si="4"/>
        <v>0</v>
      </c>
      <c r="J27" s="341"/>
    </row>
    <row r="28" spans="1:10" ht="12" customHeight="1">
      <c r="A28" s="344" t="s">
        <v>373</v>
      </c>
      <c r="B28" s="345" t="s">
        <v>374</v>
      </c>
      <c r="C28" s="345" t="s">
        <v>345</v>
      </c>
      <c r="D28" s="345"/>
      <c r="E28" s="379">
        <v>0</v>
      </c>
      <c r="F28" s="379">
        <v>501922</v>
      </c>
      <c r="G28" s="379">
        <f t="shared" si="3"/>
        <v>-501922</v>
      </c>
      <c r="H28" s="379"/>
      <c r="I28" s="379"/>
      <c r="J28" s="346" t="s">
        <v>375</v>
      </c>
    </row>
    <row r="29" spans="1:10" ht="12" customHeight="1">
      <c r="A29" s="344" t="s">
        <v>61</v>
      </c>
      <c r="B29" s="345" t="s">
        <v>376</v>
      </c>
      <c r="C29" s="345" t="s">
        <v>62</v>
      </c>
      <c r="D29" s="345"/>
      <c r="E29" s="379">
        <v>0</v>
      </c>
      <c r="F29" s="379">
        <v>0</v>
      </c>
      <c r="G29" s="379">
        <f t="shared" si="3"/>
        <v>0</v>
      </c>
      <c r="H29" s="379"/>
      <c r="I29" s="379"/>
      <c r="J29" s="346"/>
    </row>
    <row r="30" spans="1:10" ht="12" customHeight="1">
      <c r="A30" s="344" t="s">
        <v>61</v>
      </c>
      <c r="B30" s="345" t="s">
        <v>377</v>
      </c>
      <c r="C30" s="345" t="s">
        <v>345</v>
      </c>
      <c r="D30" s="345"/>
      <c r="E30" s="379">
        <v>0</v>
      </c>
      <c r="F30" s="379">
        <v>1412591</v>
      </c>
      <c r="G30" s="379">
        <f t="shared" si="3"/>
        <v>-1412591</v>
      </c>
      <c r="H30" s="379"/>
      <c r="I30" s="379"/>
      <c r="J30" s="346" t="s">
        <v>375</v>
      </c>
    </row>
    <row r="31" spans="1:10" ht="12" customHeight="1">
      <c r="A31" s="344" t="s">
        <v>63</v>
      </c>
      <c r="B31" s="345" t="s">
        <v>114</v>
      </c>
      <c r="C31" s="345" t="s">
        <v>115</v>
      </c>
      <c r="D31" s="345"/>
      <c r="E31" s="379">
        <v>0</v>
      </c>
      <c r="F31" s="379">
        <v>0</v>
      </c>
      <c r="G31" s="379">
        <f t="shared" si="3"/>
        <v>0</v>
      </c>
      <c r="H31" s="379"/>
      <c r="I31" s="379"/>
      <c r="J31" s="346"/>
    </row>
    <row r="32" spans="1:10" ht="12" customHeight="1">
      <c r="A32" s="344" t="s">
        <v>63</v>
      </c>
      <c r="B32" s="345" t="s">
        <v>95</v>
      </c>
      <c r="C32" s="345" t="s">
        <v>96</v>
      </c>
      <c r="D32" s="345"/>
      <c r="E32" s="379">
        <v>0</v>
      </c>
      <c r="F32" s="379">
        <v>0</v>
      </c>
      <c r="G32" s="379">
        <f t="shared" si="3"/>
        <v>0</v>
      </c>
      <c r="H32" s="379"/>
      <c r="I32" s="379"/>
      <c r="J32" s="346"/>
    </row>
    <row r="33" spans="1:10" ht="51">
      <c r="A33" s="367" t="s">
        <v>63</v>
      </c>
      <c r="B33" s="367" t="s">
        <v>346</v>
      </c>
      <c r="C33" s="345" t="s">
        <v>345</v>
      </c>
      <c r="D33" s="345"/>
      <c r="E33" s="379">
        <v>0</v>
      </c>
      <c r="F33" s="379">
        <v>-1973513</v>
      </c>
      <c r="G33" s="379">
        <f t="shared" si="3"/>
        <v>1973513</v>
      </c>
      <c r="H33" s="379"/>
      <c r="I33" s="379">
        <v>53020</v>
      </c>
      <c r="J33" s="346" t="s">
        <v>392</v>
      </c>
    </row>
    <row r="34" spans="1:10" ht="25.5">
      <c r="A34" s="367" t="s">
        <v>63</v>
      </c>
      <c r="B34" s="345" t="s">
        <v>388</v>
      </c>
      <c r="C34" s="367" t="s">
        <v>58</v>
      </c>
      <c r="D34" s="345"/>
      <c r="E34" s="379">
        <v>0</v>
      </c>
      <c r="F34" s="379">
        <v>-69000</v>
      </c>
      <c r="G34" s="379">
        <f t="shared" si="3"/>
        <v>69000</v>
      </c>
      <c r="H34" s="379"/>
      <c r="I34" s="379"/>
      <c r="J34" s="368" t="s">
        <v>389</v>
      </c>
    </row>
    <row r="35" spans="1:10" ht="12" customHeight="1">
      <c r="A35" s="344"/>
      <c r="B35" s="347" t="s">
        <v>116</v>
      </c>
      <c r="C35" s="348"/>
      <c r="D35" s="348"/>
      <c r="E35" s="380">
        <f>SUM(E28:E34)</f>
        <v>0</v>
      </c>
      <c r="F35" s="380">
        <f>SUM(F28:F34)</f>
        <v>-128000</v>
      </c>
      <c r="G35" s="380">
        <f t="shared" ref="G35:I35" si="5">SUM(G28:G34)</f>
        <v>128000</v>
      </c>
      <c r="H35" s="380">
        <f t="shared" si="5"/>
        <v>0</v>
      </c>
      <c r="I35" s="380">
        <f t="shared" si="5"/>
        <v>53020</v>
      </c>
      <c r="J35" s="346" t="s">
        <v>393</v>
      </c>
    </row>
    <row r="36" spans="1:10" ht="12" customHeight="1">
      <c r="A36" s="349" t="s">
        <v>117</v>
      </c>
      <c r="B36" s="350" t="s">
        <v>118</v>
      </c>
      <c r="C36" s="350" t="s">
        <v>119</v>
      </c>
      <c r="D36" s="350"/>
      <c r="E36" s="381">
        <v>0</v>
      </c>
      <c r="F36" s="382">
        <v>805</v>
      </c>
      <c r="G36" s="382">
        <f t="shared" si="3"/>
        <v>-805</v>
      </c>
      <c r="H36" s="382"/>
      <c r="I36" s="381"/>
      <c r="J36" s="351" t="s">
        <v>378</v>
      </c>
    </row>
    <row r="37" spans="1:10" ht="12" customHeight="1">
      <c r="A37" s="349" t="s">
        <v>379</v>
      </c>
      <c r="B37" s="350" t="s">
        <v>380</v>
      </c>
      <c r="C37" s="350" t="s">
        <v>381</v>
      </c>
      <c r="D37" s="350"/>
      <c r="E37" s="381">
        <v>0</v>
      </c>
      <c r="F37" s="382">
        <v>0</v>
      </c>
      <c r="G37" s="382">
        <f t="shared" si="3"/>
        <v>0</v>
      </c>
      <c r="H37" s="382"/>
      <c r="I37" s="381"/>
      <c r="J37" s="351"/>
    </row>
    <row r="38" spans="1:10" ht="12" customHeight="1">
      <c r="A38" s="349" t="s">
        <v>97</v>
      </c>
      <c r="B38" s="350" t="s">
        <v>382</v>
      </c>
      <c r="C38" s="350" t="s">
        <v>243</v>
      </c>
      <c r="D38" s="350"/>
      <c r="E38" s="381">
        <v>0</v>
      </c>
      <c r="F38" s="382">
        <v>0</v>
      </c>
      <c r="G38" s="382">
        <f t="shared" si="3"/>
        <v>0</v>
      </c>
      <c r="H38" s="382"/>
      <c r="I38" s="381"/>
      <c r="J38" s="351"/>
    </row>
    <row r="39" spans="1:10" ht="12" customHeight="1">
      <c r="A39" s="349" t="s">
        <v>97</v>
      </c>
      <c r="B39" s="350" t="s">
        <v>120</v>
      </c>
      <c r="C39" s="350" t="s">
        <v>121</v>
      </c>
      <c r="D39" s="350"/>
      <c r="E39" s="381">
        <v>0</v>
      </c>
      <c r="F39" s="382">
        <v>-805</v>
      </c>
      <c r="G39" s="382">
        <f t="shared" si="3"/>
        <v>805</v>
      </c>
      <c r="H39" s="382"/>
      <c r="I39" s="381"/>
      <c r="J39" s="351" t="s">
        <v>383</v>
      </c>
    </row>
    <row r="40" spans="1:10" ht="12" customHeight="1">
      <c r="A40" s="349" t="s">
        <v>97</v>
      </c>
      <c r="B40" s="350" t="s">
        <v>98</v>
      </c>
      <c r="C40" s="350" t="s">
        <v>99</v>
      </c>
      <c r="D40" s="350"/>
      <c r="E40" s="381">
        <v>0</v>
      </c>
      <c r="F40" s="382">
        <v>0</v>
      </c>
      <c r="G40" s="382">
        <f t="shared" si="3"/>
        <v>0</v>
      </c>
      <c r="H40" s="382"/>
      <c r="I40" s="381"/>
      <c r="J40" s="351"/>
    </row>
    <row r="41" spans="1:10" ht="25.5">
      <c r="A41" s="369" t="s">
        <v>97</v>
      </c>
      <c r="B41" s="350" t="s">
        <v>346</v>
      </c>
      <c r="C41" s="369" t="s">
        <v>345</v>
      </c>
      <c r="D41" s="369"/>
      <c r="E41" s="381">
        <v>0</v>
      </c>
      <c r="F41" s="382">
        <v>-7500</v>
      </c>
      <c r="G41" s="382">
        <f t="shared" si="3"/>
        <v>7500</v>
      </c>
      <c r="H41" s="382"/>
      <c r="I41" s="381">
        <v>0</v>
      </c>
      <c r="J41" s="370" t="s">
        <v>390</v>
      </c>
    </row>
    <row r="42" spans="1:10" ht="12" customHeight="1">
      <c r="A42" s="349"/>
      <c r="B42" s="352" t="s">
        <v>122</v>
      </c>
      <c r="C42" s="353"/>
      <c r="D42" s="353"/>
      <c r="E42" s="383">
        <f>SUM(E36:E40)</f>
        <v>0</v>
      </c>
      <c r="F42" s="384">
        <f>SUM(F36:F41)</f>
        <v>-7500</v>
      </c>
      <c r="G42" s="384">
        <f t="shared" ref="G42:I42" si="6">SUM(G36:G41)</f>
        <v>7500</v>
      </c>
      <c r="H42" s="384">
        <f t="shared" si="6"/>
        <v>0</v>
      </c>
      <c r="I42" s="384">
        <f t="shared" si="6"/>
        <v>0</v>
      </c>
      <c r="J42" s="351"/>
    </row>
    <row r="43" spans="1:10" ht="12" customHeight="1">
      <c r="A43" s="349"/>
      <c r="B43" s="354" t="s">
        <v>100</v>
      </c>
      <c r="C43" s="353"/>
      <c r="D43" s="353"/>
      <c r="E43" s="383">
        <f>E11+E13+E27+E35+E42</f>
        <v>809491</v>
      </c>
      <c r="F43" s="383">
        <f t="shared" ref="F43:H43" si="7">F11+F13+F27+F35+F42</f>
        <v>42671</v>
      </c>
      <c r="G43" s="383">
        <f>G11+G13+G27+G35+G42</f>
        <v>766820</v>
      </c>
      <c r="H43" s="383">
        <f t="shared" si="7"/>
        <v>700000</v>
      </c>
      <c r="I43" s="383">
        <f>I11+I13+I27+I35+I42</f>
        <v>66820</v>
      </c>
      <c r="J43" s="351"/>
    </row>
    <row r="44" spans="1:10">
      <c r="E44" s="372"/>
    </row>
  </sheetData>
  <pageMargins left="0.15748031496062992" right="0.15748031496062992" top="0.19685039370078741" bottom="0.19685039370078741" header="0.11811023622047245" footer="0.11811023622047245"/>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zoomScaleNormal="100" workbookViewId="0">
      <pane xSplit="1" ySplit="4" topLeftCell="B5" activePane="bottomRight" state="frozen"/>
      <selection activeCell="D35" sqref="D35"/>
      <selection pane="topRight" activeCell="D35" sqref="D35"/>
      <selection pane="bottomLeft" activeCell="D35" sqref="D35"/>
      <selection pane="bottomRight" activeCell="N65" sqref="N65"/>
    </sheetView>
  </sheetViews>
  <sheetFormatPr defaultRowHeight="15"/>
  <cols>
    <col min="1" max="1" width="6.5703125" style="123" customWidth="1"/>
    <col min="2" max="2" width="43.42578125" style="123" customWidth="1"/>
    <col min="3" max="3" width="14.42578125" style="123" customWidth="1"/>
    <col min="4" max="4" width="14.7109375" style="123" hidden="1" customWidth="1"/>
    <col min="5" max="5" width="83.85546875" style="123" customWidth="1"/>
    <col min="6" max="16384" width="9.140625" style="123"/>
  </cols>
  <sheetData>
    <row r="1" spans="1:5" ht="18.75">
      <c r="A1" s="28" t="s">
        <v>281</v>
      </c>
      <c r="B1" s="28"/>
      <c r="C1" s="28"/>
    </row>
    <row r="2" spans="1:5" ht="15" customHeight="1">
      <c r="A2" s="128"/>
      <c r="B2" s="144" t="s">
        <v>26</v>
      </c>
      <c r="C2" s="145" t="s">
        <v>27</v>
      </c>
      <c r="D2" s="145" t="s">
        <v>28</v>
      </c>
      <c r="E2" s="128"/>
    </row>
    <row r="3" spans="1:5">
      <c r="A3" s="128"/>
      <c r="B3" s="73" t="s">
        <v>282</v>
      </c>
      <c r="C3" s="114">
        <v>80000</v>
      </c>
      <c r="D3" s="114">
        <v>0</v>
      </c>
      <c r="E3" s="128"/>
    </row>
    <row r="4" spans="1:5">
      <c r="A4" s="146" t="s">
        <v>29</v>
      </c>
      <c r="B4" s="145" t="s">
        <v>30</v>
      </c>
      <c r="C4" s="145" t="s">
        <v>31</v>
      </c>
      <c r="D4" s="145" t="s">
        <v>31</v>
      </c>
      <c r="E4" s="145" t="s">
        <v>32</v>
      </c>
    </row>
    <row r="5" spans="1:5">
      <c r="A5" s="124">
        <v>1</v>
      </c>
      <c r="B5" s="115" t="s">
        <v>292</v>
      </c>
      <c r="C5" s="125">
        <v>1188</v>
      </c>
      <c r="D5" s="125"/>
      <c r="E5" s="115" t="s">
        <v>293</v>
      </c>
    </row>
    <row r="6" spans="1:5" ht="30.75" customHeight="1">
      <c r="A6" s="124">
        <v>2</v>
      </c>
      <c r="B6" s="115" t="s">
        <v>294</v>
      </c>
      <c r="C6" s="125">
        <v>500</v>
      </c>
      <c r="D6" s="125"/>
      <c r="E6" s="115" t="s">
        <v>295</v>
      </c>
    </row>
    <row r="7" spans="1:5" ht="30">
      <c r="A7" s="124">
        <v>3</v>
      </c>
      <c r="B7" s="115" t="s">
        <v>296</v>
      </c>
      <c r="C7" s="125">
        <v>2000</v>
      </c>
      <c r="D7" s="125"/>
      <c r="E7" s="115" t="s">
        <v>297</v>
      </c>
    </row>
    <row r="8" spans="1:5">
      <c r="A8" s="124">
        <v>4</v>
      </c>
      <c r="B8" s="143" t="s">
        <v>298</v>
      </c>
      <c r="C8" s="125">
        <v>1890</v>
      </c>
      <c r="D8" s="125"/>
      <c r="E8" s="115" t="s">
        <v>300</v>
      </c>
    </row>
    <row r="9" spans="1:5" ht="30">
      <c r="A9" s="124">
        <v>5</v>
      </c>
      <c r="B9" s="143" t="s">
        <v>299</v>
      </c>
      <c r="C9" s="125">
        <v>17373</v>
      </c>
      <c r="D9" s="125"/>
      <c r="E9" s="115" t="s">
        <v>301</v>
      </c>
    </row>
    <row r="10" spans="1:5">
      <c r="A10" s="124">
        <v>6</v>
      </c>
      <c r="B10" s="128" t="s">
        <v>302</v>
      </c>
      <c r="C10" s="126">
        <v>5700</v>
      </c>
      <c r="D10" s="126"/>
      <c r="E10" s="128" t="s">
        <v>303</v>
      </c>
    </row>
    <row r="11" spans="1:5">
      <c r="A11" s="124">
        <v>7</v>
      </c>
      <c r="B11" s="128" t="s">
        <v>304</v>
      </c>
      <c r="C11" s="126">
        <v>1207</v>
      </c>
      <c r="D11" s="126"/>
      <c r="E11" s="128" t="s">
        <v>305</v>
      </c>
    </row>
    <row r="12" spans="1:5">
      <c r="A12" s="124">
        <v>8</v>
      </c>
      <c r="B12" s="128" t="s">
        <v>106</v>
      </c>
      <c r="C12" s="126">
        <v>4223</v>
      </c>
      <c r="D12" s="126"/>
      <c r="E12" s="128" t="s">
        <v>306</v>
      </c>
    </row>
    <row r="13" spans="1:5">
      <c r="A13" s="124">
        <v>9</v>
      </c>
      <c r="B13" s="128" t="s">
        <v>107</v>
      </c>
      <c r="C13" s="126">
        <v>170</v>
      </c>
      <c r="D13" s="126"/>
      <c r="E13" s="115" t="s">
        <v>307</v>
      </c>
    </row>
    <row r="14" spans="1:5">
      <c r="A14" s="124">
        <v>10</v>
      </c>
      <c r="B14" s="128" t="s">
        <v>312</v>
      </c>
      <c r="C14" s="126">
        <v>1946</v>
      </c>
      <c r="D14" s="126"/>
      <c r="E14" s="128" t="s">
        <v>313</v>
      </c>
    </row>
    <row r="15" spans="1:5" ht="30">
      <c r="A15" s="124">
        <v>11</v>
      </c>
      <c r="B15" s="115" t="s">
        <v>311</v>
      </c>
      <c r="C15" s="126">
        <v>896</v>
      </c>
      <c r="D15" s="126"/>
      <c r="E15" s="115" t="s">
        <v>308</v>
      </c>
    </row>
    <row r="16" spans="1:5">
      <c r="A16" s="124">
        <v>12</v>
      </c>
      <c r="B16" s="128" t="s">
        <v>309</v>
      </c>
      <c r="C16" s="126">
        <v>6900</v>
      </c>
      <c r="D16" s="126"/>
      <c r="E16" s="115" t="s">
        <v>310</v>
      </c>
    </row>
    <row r="17" spans="1:5">
      <c r="A17" s="124">
        <v>13</v>
      </c>
      <c r="B17" s="128" t="s">
        <v>384</v>
      </c>
      <c r="C17" s="126">
        <f>14164</f>
        <v>14164</v>
      </c>
      <c r="D17" s="126"/>
      <c r="E17" s="115" t="s">
        <v>385</v>
      </c>
    </row>
    <row r="18" spans="1:5">
      <c r="A18" s="124">
        <v>14</v>
      </c>
      <c r="B18" s="128" t="s">
        <v>386</v>
      </c>
      <c r="C18" s="126">
        <v>5000</v>
      </c>
      <c r="D18" s="126"/>
      <c r="E18" s="128" t="s">
        <v>387</v>
      </c>
    </row>
    <row r="19" spans="1:5" s="494" customFormat="1">
      <c r="A19" s="496">
        <v>15</v>
      </c>
      <c r="B19" s="495" t="s">
        <v>454</v>
      </c>
      <c r="C19" s="498">
        <v>1303</v>
      </c>
      <c r="D19" s="498"/>
      <c r="E19" s="495" t="s">
        <v>455</v>
      </c>
    </row>
    <row r="20" spans="1:5" s="494" customFormat="1" ht="30">
      <c r="A20" s="496">
        <v>16</v>
      </c>
      <c r="B20" s="495" t="s">
        <v>1</v>
      </c>
      <c r="C20" s="498">
        <v>751</v>
      </c>
      <c r="D20" s="498"/>
      <c r="E20" s="497" t="s">
        <v>456</v>
      </c>
    </row>
    <row r="21" spans="1:5" ht="30">
      <c r="A21" s="496">
        <v>17</v>
      </c>
      <c r="B21" s="493" t="s">
        <v>459</v>
      </c>
      <c r="C21" s="126">
        <f>4020-1303-751</f>
        <v>1966</v>
      </c>
      <c r="D21" s="126"/>
      <c r="E21" s="497" t="s">
        <v>461</v>
      </c>
    </row>
    <row r="22" spans="1:5">
      <c r="A22" s="124"/>
      <c r="B22" s="115"/>
      <c r="C22" s="126"/>
      <c r="D22" s="126"/>
      <c r="E22" s="115"/>
    </row>
    <row r="23" spans="1:5">
      <c r="A23" s="124"/>
      <c r="B23" s="29" t="s">
        <v>33</v>
      </c>
      <c r="C23" s="114">
        <f>SUM(C5:C22)</f>
        <v>67177</v>
      </c>
      <c r="D23" s="114">
        <f>SUM(D5:D22)</f>
        <v>0</v>
      </c>
      <c r="E23" s="128"/>
    </row>
    <row r="24" spans="1:5">
      <c r="A24" s="364"/>
      <c r="B24" s="73" t="s">
        <v>75</v>
      </c>
      <c r="C24" s="365">
        <v>0</v>
      </c>
      <c r="D24" s="365"/>
      <c r="E24" s="366"/>
    </row>
    <row r="25" spans="1:5" ht="15.75" thickBot="1">
      <c r="A25" s="67"/>
      <c r="B25" s="68" t="s">
        <v>314</v>
      </c>
      <c r="C25" s="142">
        <f>C3-C23+C24</f>
        <v>12823</v>
      </c>
      <c r="D25" s="142">
        <f>D3-D23</f>
        <v>0</v>
      </c>
      <c r="E25" s="67"/>
    </row>
    <row r="26" spans="1:5" hidden="1">
      <c r="A26" s="64">
        <v>16</v>
      </c>
      <c r="B26" s="128" t="s">
        <v>177</v>
      </c>
      <c r="C26" s="126">
        <v>10000</v>
      </c>
      <c r="D26" s="66"/>
      <c r="E26" s="65" t="s">
        <v>178</v>
      </c>
    </row>
    <row r="27" spans="1:5" hidden="1">
      <c r="A27" s="124">
        <v>17</v>
      </c>
      <c r="B27" s="115" t="s">
        <v>104</v>
      </c>
      <c r="C27" s="126">
        <v>158</v>
      </c>
      <c r="D27" s="126"/>
      <c r="E27" s="115" t="s">
        <v>184</v>
      </c>
    </row>
    <row r="28" spans="1:5" ht="15" hidden="1" customHeight="1">
      <c r="A28" s="124">
        <v>18</v>
      </c>
      <c r="B28" s="128" t="s">
        <v>199</v>
      </c>
      <c r="C28" s="126">
        <v>9700</v>
      </c>
      <c r="D28" s="126"/>
      <c r="E28" s="128" t="s">
        <v>179</v>
      </c>
    </row>
    <row r="29" spans="1:5" ht="30" hidden="1">
      <c r="A29" s="124">
        <v>19</v>
      </c>
      <c r="B29" s="128" t="s">
        <v>200</v>
      </c>
      <c r="C29" s="126">
        <v>300</v>
      </c>
      <c r="D29" s="126"/>
      <c r="E29" s="115" t="s">
        <v>185</v>
      </c>
    </row>
    <row r="30" spans="1:5" ht="15" hidden="1" customHeight="1">
      <c r="A30" s="124">
        <v>20</v>
      </c>
      <c r="B30" s="128" t="s">
        <v>201</v>
      </c>
      <c r="C30" s="126">
        <v>500</v>
      </c>
      <c r="D30" s="126"/>
      <c r="E30" s="128" t="s">
        <v>180</v>
      </c>
    </row>
    <row r="31" spans="1:5" ht="15" hidden="1" customHeight="1">
      <c r="A31" s="124">
        <v>21</v>
      </c>
      <c r="B31" s="115" t="s">
        <v>202</v>
      </c>
      <c r="C31" s="126">
        <v>500</v>
      </c>
      <c r="D31" s="126"/>
      <c r="E31" s="128" t="s">
        <v>181</v>
      </c>
    </row>
    <row r="32" spans="1:5" ht="15" hidden="1" customHeight="1">
      <c r="A32" s="124">
        <v>22</v>
      </c>
      <c r="B32" s="115" t="s">
        <v>182</v>
      </c>
      <c r="C32" s="126">
        <v>7395</v>
      </c>
      <c r="D32" s="126"/>
      <c r="E32" s="128" t="s">
        <v>183</v>
      </c>
    </row>
    <row r="33" spans="1:5" ht="30" hidden="1">
      <c r="A33" s="124">
        <v>23</v>
      </c>
      <c r="B33" s="115" t="s">
        <v>203</v>
      </c>
      <c r="C33" s="126">
        <v>1854</v>
      </c>
      <c r="D33" s="126"/>
      <c r="E33" s="115" t="s">
        <v>186</v>
      </c>
    </row>
    <row r="34" spans="1:5" hidden="1">
      <c r="A34" s="124">
        <v>24</v>
      </c>
      <c r="B34" s="128" t="s">
        <v>187</v>
      </c>
      <c r="C34" s="126">
        <v>1000</v>
      </c>
      <c r="D34" s="126"/>
      <c r="E34" s="115" t="s">
        <v>188</v>
      </c>
    </row>
    <row r="35" spans="1:5" hidden="1">
      <c r="A35" s="124">
        <v>25</v>
      </c>
      <c r="B35" s="115" t="s">
        <v>189</v>
      </c>
      <c r="C35" s="126">
        <v>1900</v>
      </c>
      <c r="D35" s="126"/>
      <c r="E35" s="115" t="s">
        <v>190</v>
      </c>
    </row>
    <row r="36" spans="1:5" ht="15" hidden="1" customHeight="1">
      <c r="A36" s="124">
        <v>26</v>
      </c>
      <c r="B36" s="115" t="s">
        <v>5</v>
      </c>
      <c r="C36" s="126">
        <v>3828</v>
      </c>
      <c r="D36" s="126"/>
      <c r="E36" s="128" t="s">
        <v>191</v>
      </c>
    </row>
    <row r="37" spans="1:5" ht="15" hidden="1" customHeight="1">
      <c r="A37" s="124">
        <v>27</v>
      </c>
      <c r="B37" s="115" t="s">
        <v>204</v>
      </c>
      <c r="C37" s="126">
        <v>890</v>
      </c>
      <c r="D37" s="126"/>
      <c r="E37" s="128" t="s">
        <v>208</v>
      </c>
    </row>
    <row r="38" spans="1:5" ht="29.25" hidden="1" customHeight="1">
      <c r="A38" s="124">
        <v>28</v>
      </c>
      <c r="B38" s="115" t="s">
        <v>105</v>
      </c>
      <c r="C38" s="126">
        <v>634</v>
      </c>
      <c r="D38" s="126"/>
      <c r="E38" s="115" t="s">
        <v>192</v>
      </c>
    </row>
    <row r="39" spans="1:5" ht="15" hidden="1" customHeight="1">
      <c r="A39" s="124">
        <v>29</v>
      </c>
      <c r="B39" s="115" t="s">
        <v>205</v>
      </c>
      <c r="C39" s="126">
        <v>7300</v>
      </c>
      <c r="D39" s="126"/>
      <c r="E39" s="128" t="s">
        <v>193</v>
      </c>
    </row>
    <row r="40" spans="1:5" ht="15" hidden="1" customHeight="1">
      <c r="A40" s="124">
        <v>30</v>
      </c>
      <c r="B40" s="115" t="s">
        <v>206</v>
      </c>
      <c r="C40" s="126">
        <v>650</v>
      </c>
      <c r="D40" s="126"/>
      <c r="E40" s="128" t="s">
        <v>194</v>
      </c>
    </row>
    <row r="41" spans="1:5" ht="45" hidden="1">
      <c r="A41" s="124">
        <v>31</v>
      </c>
      <c r="B41" s="115" t="s">
        <v>207</v>
      </c>
      <c r="C41" s="126">
        <v>1549</v>
      </c>
      <c r="D41" s="126"/>
      <c r="E41" s="115" t="s">
        <v>195</v>
      </c>
    </row>
    <row r="42" spans="1:5" ht="15" hidden="1" customHeight="1">
      <c r="A42" s="124">
        <v>32</v>
      </c>
      <c r="B42" s="115" t="s">
        <v>206</v>
      </c>
      <c r="C42" s="126">
        <v>500</v>
      </c>
      <c r="D42" s="126"/>
      <c r="E42" s="128" t="s">
        <v>196</v>
      </c>
    </row>
    <row r="43" spans="1:5" ht="15" hidden="1" customHeight="1">
      <c r="A43" s="124">
        <v>33</v>
      </c>
      <c r="B43" s="115" t="s">
        <v>197</v>
      </c>
      <c r="C43" s="126">
        <v>3635</v>
      </c>
      <c r="D43" s="126"/>
      <c r="E43" s="128" t="s">
        <v>198</v>
      </c>
    </row>
    <row r="44" spans="1:5" hidden="1">
      <c r="A44" s="124"/>
      <c r="B44" s="115"/>
      <c r="C44" s="126"/>
      <c r="D44" s="126"/>
      <c r="E44" s="115"/>
    </row>
    <row r="45" spans="1:5" ht="15.75" hidden="1" thickBot="1">
      <c r="A45" s="71"/>
      <c r="B45" s="77"/>
      <c r="C45" s="72"/>
      <c r="D45" s="72"/>
      <c r="E45" s="77"/>
    </row>
    <row r="46" spans="1:5" hidden="1">
      <c r="A46" s="65"/>
      <c r="B46" s="69" t="s">
        <v>33</v>
      </c>
      <c r="C46" s="70">
        <f>SUM(C26:C45)</f>
        <v>52293</v>
      </c>
      <c r="D46" s="70">
        <f t="shared" ref="D46" si="0">SUM(D26:D45)</f>
        <v>0</v>
      </c>
      <c r="E46" s="65"/>
    </row>
    <row r="47" spans="1:5" hidden="1">
      <c r="A47" s="128"/>
      <c r="B47" s="73" t="s">
        <v>75</v>
      </c>
      <c r="C47" s="114">
        <v>66770</v>
      </c>
      <c r="D47" s="114"/>
      <c r="E47" s="128"/>
    </row>
    <row r="48" spans="1:5" hidden="1">
      <c r="A48" s="128"/>
      <c r="B48" s="73" t="s">
        <v>315</v>
      </c>
      <c r="C48" s="74">
        <f>C25-C46+C47</f>
        <v>27300</v>
      </c>
      <c r="D48" s="74">
        <f t="shared" ref="D48" si="1">D25-D46</f>
        <v>0</v>
      </c>
      <c r="E48" s="128"/>
    </row>
    <row r="49" spans="1:5" hidden="1">
      <c r="A49" s="64">
        <v>34</v>
      </c>
      <c r="B49" s="115" t="s">
        <v>207</v>
      </c>
      <c r="C49" s="66">
        <v>300</v>
      </c>
      <c r="D49" s="66"/>
      <c r="E49" s="76" t="s">
        <v>227</v>
      </c>
    </row>
    <row r="50" spans="1:5" hidden="1">
      <c r="A50" s="64">
        <v>35</v>
      </c>
      <c r="B50" s="128" t="s">
        <v>228</v>
      </c>
      <c r="C50" s="126">
        <v>500</v>
      </c>
      <c r="D50" s="126"/>
      <c r="E50" s="115" t="s">
        <v>229</v>
      </c>
    </row>
    <row r="51" spans="1:5" hidden="1">
      <c r="A51" s="64">
        <v>36</v>
      </c>
      <c r="B51" s="128" t="s">
        <v>230</v>
      </c>
      <c r="C51" s="126">
        <v>3887</v>
      </c>
      <c r="D51" s="126"/>
      <c r="E51" s="115" t="s">
        <v>231</v>
      </c>
    </row>
    <row r="52" spans="1:5" ht="32.25" hidden="1" customHeight="1">
      <c r="A52" s="64">
        <v>37</v>
      </c>
      <c r="B52" s="128" t="s">
        <v>232</v>
      </c>
      <c r="C52" s="126">
        <v>500</v>
      </c>
      <c r="D52" s="126"/>
      <c r="E52" s="127" t="s">
        <v>233</v>
      </c>
    </row>
    <row r="53" spans="1:5" ht="30" hidden="1">
      <c r="A53" s="64">
        <v>38</v>
      </c>
      <c r="B53" s="115" t="s">
        <v>203</v>
      </c>
      <c r="C53" s="126">
        <v>5883</v>
      </c>
      <c r="D53" s="126"/>
      <c r="E53" s="115" t="s">
        <v>234</v>
      </c>
    </row>
    <row r="54" spans="1:5" ht="30" hidden="1">
      <c r="A54" s="64">
        <v>39</v>
      </c>
      <c r="B54" s="128" t="s">
        <v>235</v>
      </c>
      <c r="C54" s="126">
        <v>1331</v>
      </c>
      <c r="D54" s="126"/>
      <c r="E54" s="76" t="s">
        <v>236</v>
      </c>
    </row>
    <row r="55" spans="1:5" ht="15.75" hidden="1" thickBot="1">
      <c r="A55" s="71">
        <v>40</v>
      </c>
      <c r="B55" s="77" t="s">
        <v>237</v>
      </c>
      <c r="C55" s="72">
        <v>500</v>
      </c>
      <c r="D55" s="72"/>
      <c r="E55" s="77" t="s">
        <v>238</v>
      </c>
    </row>
    <row r="56" spans="1:5" hidden="1">
      <c r="A56" s="65"/>
      <c r="B56" s="69" t="s">
        <v>33</v>
      </c>
      <c r="C56" s="70">
        <f>SUM(C49:C55)</f>
        <v>12901</v>
      </c>
      <c r="D56" s="70">
        <f>SUM(D49:D55)</f>
        <v>0</v>
      </c>
      <c r="E56" s="65"/>
    </row>
    <row r="57" spans="1:5" hidden="1">
      <c r="A57" s="128"/>
      <c r="B57" s="73" t="s">
        <v>75</v>
      </c>
      <c r="C57" s="114"/>
      <c r="D57" s="114"/>
      <c r="E57" s="128"/>
    </row>
    <row r="58" spans="1:5" hidden="1">
      <c r="A58" s="128"/>
      <c r="B58" s="73" t="s">
        <v>316</v>
      </c>
      <c r="C58" s="74">
        <f>C48-C56+C57</f>
        <v>14399</v>
      </c>
      <c r="D58" s="74">
        <f>D48-D56+D57</f>
        <v>0</v>
      </c>
      <c r="E58" s="128"/>
    </row>
    <row r="61" spans="1:5">
      <c r="B61" s="285" t="s">
        <v>108</v>
      </c>
    </row>
  </sheetData>
  <pageMargins left="0.51181102362204722" right="0.51181102362204722" top="0.55118110236220474" bottom="0.55118110236220474" header="0.11811023622047245" footer="0.11811023622047245"/>
  <pageSetup paperSize="9" scale="84" orientation="landscape"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CF_teksti</vt:lpstr>
      <vt:lpstr>Centrālās_funkcijas</vt:lpstr>
      <vt:lpstr>Kultūras_pārvalde</vt:lpstr>
      <vt:lpstr>Sporta_Centrs</vt:lpstr>
      <vt:lpstr>Izglītības_pārvalde</vt:lpstr>
      <vt:lpstr>Labklājības_pārvalde</vt:lpstr>
      <vt:lpstr>Projektu_ieņēmumi</vt:lpstr>
      <vt:lpstr>Projektu_izdevumi</vt:lpstr>
      <vt:lpstr>Rezerves_fonds_izlietojums</vt:lpstr>
      <vt:lpstr>Speciālais_budžets_ieņēmumi_izd</vt:lpstr>
      <vt:lpstr>Ziedojumi_ieņēmumi_izdevumi</vt:lpstr>
      <vt:lpstr>Aizņēmumu skaidrojumi</vt:lpstr>
      <vt:lpstr>Centrālās_funkcijas!Print_Titles</vt:lpstr>
      <vt:lpstr>CF_teksti!Print_Titles</vt:lpstr>
      <vt:lpstr>Izglītības_pārvalde!Print_Titles</vt:lpstr>
      <vt:lpstr>Labklājības_pārvalde!Print_Titles</vt:lpstr>
      <vt:lpstr>Projektu_ieņēmumi!Print_Titles</vt:lpstr>
      <vt:lpstr>Speciālais_budžets_ieņēmumi_izd!Print_Titles</vt:lpstr>
      <vt:lpstr>Ziedojumi_ieņēmumi_izdevumi!Print_Titles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 Cirmane</dc:creator>
  <cp:lastModifiedBy>Inta Skvirecka</cp:lastModifiedBy>
  <cp:lastPrinted>2018-05-17T13:10:16Z</cp:lastPrinted>
  <dcterms:created xsi:type="dcterms:W3CDTF">2016-04-19T13:01:04Z</dcterms:created>
  <dcterms:modified xsi:type="dcterms:W3CDTF">2018-06-01T06:16:27Z</dcterms:modified>
</cp:coreProperties>
</file>