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55" windowWidth="24915" windowHeight="12660" tabRatio="931"/>
  </bookViews>
  <sheets>
    <sheet name="Centrālās_funkcijas" sheetId="40" r:id="rId1"/>
    <sheet name="Kultūras_pārvalde" sheetId="42" r:id="rId2"/>
    <sheet name="Sporta_centrs" sheetId="43" r:id="rId3"/>
    <sheet name="Izglītības_pārvalde" sheetId="45" r:id="rId4"/>
    <sheet name="Labklājības_pārvalde" sheetId="46" r:id="rId5"/>
    <sheet name="Projektu_ieņēmumi" sheetId="28" r:id="rId6"/>
    <sheet name="Projektu_izdevumi" sheetId="44" r:id="rId7"/>
    <sheet name="Rezerves_fonds_izlietojums" sheetId="41" r:id="rId8"/>
    <sheet name="Speciālais_budžets_ieņēmumi_izd" sheetId="5" r:id="rId9"/>
    <sheet name="Ziedojumi_ieņēmumi_izdevumi" sheetId="4" r:id="rId10"/>
    <sheet name="Aizņēmumu skaidrojumi" sheetId="35" state="hidden" r:id="rId11"/>
  </sheets>
  <definedNames>
    <definedName name="_08.210001" localSheetId="3">#REF!</definedName>
    <definedName name="_08.210001" localSheetId="4">#REF!</definedName>
    <definedName name="_08.210001" localSheetId="7">#REF!</definedName>
    <definedName name="_08.210001">#REF!</definedName>
    <definedName name="_xlnm._FilterDatabase" localSheetId="6" hidden="1">Projektu_izdevumi!$A$3:$I$3</definedName>
    <definedName name="_xlnm.Print_Titles" localSheetId="0">Centrālās_funkcijas!$4:$4</definedName>
    <definedName name="_xlnm.Print_Titles" localSheetId="3">Izglītības_pārvalde!$4:$4</definedName>
    <definedName name="_xlnm.Print_Titles" localSheetId="1">Kultūras_pārvalde!$4:$4</definedName>
    <definedName name="_xlnm.Print_Titles" localSheetId="4">Labklājības_pārvalde!$4:$4</definedName>
    <definedName name="_xlnm.Print_Titles" localSheetId="5">Projektu_ieņēmumi!$4:$4</definedName>
    <definedName name="_xlnm.Print_Titles" localSheetId="8">Speciālais_budžets_ieņēmumi_izd!$4:$4</definedName>
    <definedName name="_xlnm.Print_Titles" localSheetId="2">Sporta_centrs!$4:$4</definedName>
    <definedName name="_xlnm.Print_Titles" localSheetId="9">Ziedojumi_ieņēmumi_izdevumi!$4:$4</definedName>
  </definedNames>
  <calcPr calcId="145621"/>
</workbook>
</file>

<file path=xl/calcChain.xml><?xml version="1.0" encoding="utf-8"?>
<calcChain xmlns="http://schemas.openxmlformats.org/spreadsheetml/2006/main">
  <c r="V8" i="40" l="1"/>
  <c r="C54" i="43"/>
  <c r="C12" i="43"/>
  <c r="V18" i="40"/>
  <c r="V19" i="40"/>
  <c r="V20" i="40"/>
  <c r="V21" i="40"/>
  <c r="V22" i="40"/>
  <c r="V23" i="40"/>
  <c r="V24" i="40"/>
  <c r="V17" i="40"/>
  <c r="C27" i="46" l="1"/>
  <c r="C13" i="46"/>
  <c r="C33" i="45" l="1"/>
  <c r="C30" i="45"/>
  <c r="C31" i="45" s="1"/>
  <c r="C26" i="45"/>
  <c r="C25" i="45"/>
  <c r="C12" i="45"/>
  <c r="C34" i="45" s="1"/>
  <c r="C32" i="45" l="1"/>
  <c r="C16" i="4" l="1"/>
  <c r="U4" i="40" l="1"/>
  <c r="F42" i="44"/>
  <c r="E40" i="44"/>
  <c r="D40" i="44"/>
  <c r="F39" i="44"/>
  <c r="F38" i="44"/>
  <c r="F37" i="44"/>
  <c r="F36" i="44"/>
  <c r="F40" i="44" s="1"/>
  <c r="E35" i="44"/>
  <c r="D35" i="44"/>
  <c r="F34" i="44"/>
  <c r="F33" i="44"/>
  <c r="F32" i="44"/>
  <c r="F31" i="44"/>
  <c r="F30" i="44"/>
  <c r="F29" i="44"/>
  <c r="F28" i="44"/>
  <c r="F27" i="44"/>
  <c r="F26" i="44"/>
  <c r="H26" i="44" s="1"/>
  <c r="H35" i="44" s="1"/>
  <c r="F25" i="44"/>
  <c r="F24" i="44"/>
  <c r="F35" i="44" s="1"/>
  <c r="E23" i="44"/>
  <c r="E41" i="44" s="1"/>
  <c r="D23" i="44"/>
  <c r="F22" i="44"/>
  <c r="F21" i="44"/>
  <c r="F20" i="44"/>
  <c r="F19" i="44"/>
  <c r="F18" i="44"/>
  <c r="G18" i="44" s="1"/>
  <c r="G23" i="44" s="1"/>
  <c r="H17" i="44"/>
  <c r="F17" i="44"/>
  <c r="F16" i="44"/>
  <c r="H16" i="44" s="1"/>
  <c r="H23" i="44" s="1"/>
  <c r="E15" i="44"/>
  <c r="D15" i="44"/>
  <c r="F15" i="44" s="1"/>
  <c r="G14" i="44"/>
  <c r="F14" i="44"/>
  <c r="F13" i="44"/>
  <c r="G13" i="44" s="1"/>
  <c r="G15" i="44" s="1"/>
  <c r="F12" i="44"/>
  <c r="E11" i="44"/>
  <c r="D11" i="44"/>
  <c r="D41" i="44" s="1"/>
  <c r="F10" i="44"/>
  <c r="F9" i="44"/>
  <c r="F8" i="44"/>
  <c r="F7" i="44"/>
  <c r="F6" i="44"/>
  <c r="F5" i="44"/>
  <c r="F4" i="44"/>
  <c r="F11" i="44" s="1"/>
  <c r="G41" i="44" l="1"/>
  <c r="H41" i="44"/>
  <c r="F23" i="44"/>
  <c r="F41" i="44" s="1"/>
  <c r="I41" i="44" s="1"/>
  <c r="C36" i="43" l="1"/>
  <c r="C26" i="43"/>
  <c r="C10" i="43"/>
  <c r="C55" i="42"/>
  <c r="C45" i="42"/>
  <c r="C13" i="42"/>
  <c r="C11" i="42"/>
  <c r="D52" i="41" l="1"/>
  <c r="C52" i="41"/>
  <c r="D42" i="41"/>
  <c r="C42" i="41"/>
  <c r="D21" i="41"/>
  <c r="D44" i="41" s="1"/>
  <c r="D54" i="41" s="1"/>
  <c r="D20" i="41"/>
  <c r="C20" i="41"/>
  <c r="C21" i="41" s="1"/>
  <c r="C44" i="41" s="1"/>
  <c r="C54" i="41" s="1"/>
  <c r="C17" i="40" l="1"/>
  <c r="V25" i="40"/>
  <c r="V5" i="40"/>
  <c r="V6" i="40"/>
  <c r="V7" i="40"/>
  <c r="V9" i="40"/>
  <c r="V10" i="40"/>
  <c r="V11" i="40"/>
  <c r="V13" i="40"/>
  <c r="V14" i="40"/>
  <c r="T26" i="40"/>
  <c r="T4" i="40"/>
  <c r="U26" i="40"/>
  <c r="E4" i="40"/>
  <c r="N26" i="40"/>
  <c r="N4" i="40"/>
  <c r="L26" i="40"/>
  <c r="L4" i="40"/>
  <c r="I26" i="40"/>
  <c r="I4" i="40"/>
  <c r="F26" i="40"/>
  <c r="G26" i="40"/>
  <c r="H26" i="40"/>
  <c r="J26" i="40"/>
  <c r="K26" i="40"/>
  <c r="M26" i="40"/>
  <c r="O26" i="40"/>
  <c r="Q26" i="40"/>
  <c r="R26" i="40"/>
  <c r="S26" i="40"/>
  <c r="P26" i="40"/>
  <c r="V15" i="40"/>
  <c r="R4" i="40"/>
  <c r="F4" i="40"/>
  <c r="G4" i="40"/>
  <c r="H4" i="40"/>
  <c r="J4" i="40"/>
  <c r="K4" i="40"/>
  <c r="M4" i="40"/>
  <c r="O4" i="40"/>
  <c r="P4" i="40"/>
  <c r="Q4" i="40"/>
  <c r="V16" i="40"/>
  <c r="V12" i="40"/>
  <c r="V26" i="40" l="1"/>
  <c r="S4" i="40"/>
  <c r="V4" i="40" s="1"/>
  <c r="C68" i="40"/>
  <c r="C56" i="40"/>
  <c r="C50" i="40"/>
  <c r="C38" i="40"/>
  <c r="C30" i="40"/>
  <c r="C76" i="40"/>
  <c r="C77" i="40" s="1"/>
  <c r="C69" i="40" l="1"/>
  <c r="C72" i="40" s="1"/>
  <c r="C73" i="40" s="1"/>
  <c r="K27" i="35" l="1"/>
  <c r="J29" i="35" l="1"/>
  <c r="D22" i="35"/>
  <c r="C22" i="35"/>
  <c r="L21" i="35"/>
  <c r="E15" i="35"/>
  <c r="E22" i="35" s="1"/>
  <c r="K14" i="35"/>
  <c r="I13" i="35"/>
  <c r="H13" i="35"/>
  <c r="K13" i="35" s="1"/>
  <c r="Q12" i="35"/>
  <c r="Q10" i="35"/>
  <c r="K10" i="35"/>
  <c r="Q8" i="35"/>
  <c r="S7" i="35"/>
  <c r="T7" i="35" s="1"/>
  <c r="U7" i="35" s="1"/>
  <c r="R7" i="35"/>
  <c r="P7" i="35"/>
  <c r="O7" i="35"/>
  <c r="N7" i="35"/>
  <c r="J7" i="35"/>
  <c r="R6" i="35"/>
  <c r="P6" i="35"/>
  <c r="O6" i="35"/>
  <c r="N6" i="35"/>
  <c r="S5" i="35"/>
  <c r="O5" i="35"/>
  <c r="K5" i="35"/>
  <c r="W4" i="35"/>
  <c r="K29" i="35" s="1"/>
  <c r="S4" i="35"/>
  <c r="R4" i="35" s="1"/>
  <c r="K4" i="35"/>
  <c r="K22" i="35" s="1"/>
  <c r="K25" i="35" s="1"/>
  <c r="N3" i="35"/>
  <c r="C15" i="5" l="1"/>
  <c r="C12" i="28" l="1"/>
  <c r="C8" i="5" l="1"/>
  <c r="C8" i="4" l="1"/>
</calcChain>
</file>

<file path=xl/sharedStrings.xml><?xml version="1.0" encoding="utf-8"?>
<sst xmlns="http://schemas.openxmlformats.org/spreadsheetml/2006/main" count="661" uniqueCount="454">
  <si>
    <t>Jelgavas novada pašvaldības</t>
  </si>
  <si>
    <t>Svētes pagasta pārvalde</t>
  </si>
  <si>
    <t>Ieņēmumu veids</t>
  </si>
  <si>
    <t>Grozījumi    (+;-)</t>
  </si>
  <si>
    <t>Grozījumu iemesls</t>
  </si>
  <si>
    <t>Elejas pagasta pārvalde</t>
  </si>
  <si>
    <t>12.0.0.0.</t>
  </si>
  <si>
    <t>Pārējie nenodokļu ieņēmumi</t>
  </si>
  <si>
    <t>21.3.0.0.</t>
  </si>
  <si>
    <t>Ieņēmumi no budžeta iestāžu sniegtajiem maksas pakalpojumiem un citi pašu ieņēmumi</t>
  </si>
  <si>
    <t>Sesavas pagasta pārvalde</t>
  </si>
  <si>
    <t>18.0.0.0.</t>
  </si>
  <si>
    <t>Valsts budžeta transferti</t>
  </si>
  <si>
    <t>19.0.0.0.</t>
  </si>
  <si>
    <t>Pašvaldību budžetu transferti</t>
  </si>
  <si>
    <t>Pavisam kopā ieņēmumi</t>
  </si>
  <si>
    <t>Izdevumi pēc valdības funkcijām</t>
  </si>
  <si>
    <t>Vispārējie valdības dienesti</t>
  </si>
  <si>
    <t>Sabiedriskā kārtība un drošība</t>
  </si>
  <si>
    <t>Ekonomiskā darbība</t>
  </si>
  <si>
    <t>Vides aizsardzība</t>
  </si>
  <si>
    <t>Pašvaldības teritoriju un mājokļu apsaimniekošana</t>
  </si>
  <si>
    <t>Atpūta, kultūra un sports</t>
  </si>
  <si>
    <t>Izglītība</t>
  </si>
  <si>
    <t>Sociālā aizsardzība</t>
  </si>
  <si>
    <t>Pavisam kopā izdevumi</t>
  </si>
  <si>
    <t>04.740002</t>
  </si>
  <si>
    <t>Rezerve</t>
  </si>
  <si>
    <t>Investīcijas</t>
  </si>
  <si>
    <t>Nr.p.k.</t>
  </si>
  <si>
    <t>Iestāde</t>
  </si>
  <si>
    <t>Piešķirts, EUR</t>
  </si>
  <si>
    <t>Nepieciešamība</t>
  </si>
  <si>
    <t>Kopā</t>
  </si>
  <si>
    <t>23.400</t>
  </si>
  <si>
    <t>t.sk.Ziedojumi un dāvinājumi, kas saņemti no juridiskajām personām</t>
  </si>
  <si>
    <t>23.500</t>
  </si>
  <si>
    <t>t.sk.Ziedojumi un dāvinājumi, kas saņemti no fiziskajām personām</t>
  </si>
  <si>
    <t>01.000</t>
  </si>
  <si>
    <t>04.000</t>
  </si>
  <si>
    <t>06.000</t>
  </si>
  <si>
    <t>Pašvaldības teritoriju un mājokļa apsaimniekošana</t>
  </si>
  <si>
    <t>08.000</t>
  </si>
  <si>
    <t>09.000</t>
  </si>
  <si>
    <t>10.000</t>
  </si>
  <si>
    <t>21.0.0.0.</t>
  </si>
  <si>
    <t>Budžeta iestāžu ieņēmumi</t>
  </si>
  <si>
    <t>05.000</t>
  </si>
  <si>
    <t>19.100</t>
  </si>
  <si>
    <t>Pašvaldības budžeta iekšējie transferti starp vienas pašvaldības budžeta veidiem</t>
  </si>
  <si>
    <t>17.0.0.0.</t>
  </si>
  <si>
    <t>No valsts budžeta daļēji finansēto atvasināto publisko personu un budžeta nefinansēto iestāžu transferti</t>
  </si>
  <si>
    <t>Ieņēmumi no citu Eiropas Savienības politiku instrumentu līdzfinansēto projektu un pasākumu īstenošanas un citu valstu finanšu palīdzības programmu īstenošanas, saņemtā ārvalstu finanšu palīdzība</t>
  </si>
  <si>
    <t>V.f-ja</t>
  </si>
  <si>
    <t>Ieņēmumi</t>
  </si>
  <si>
    <t>Izdevumi</t>
  </si>
  <si>
    <t>Starpība</t>
  </si>
  <si>
    <t>04.740001</t>
  </si>
  <si>
    <t>01.011</t>
  </si>
  <si>
    <t>01.30001</t>
  </si>
  <si>
    <t>06.600001</t>
  </si>
  <si>
    <t>08.620001</t>
  </si>
  <si>
    <t>09.222011</t>
  </si>
  <si>
    <t>01.129</t>
  </si>
  <si>
    <t>01.149</t>
  </si>
  <si>
    <t>09.600001</t>
  </si>
  <si>
    <t>Jelgavas novada pašvaldības Sporta centra</t>
  </si>
  <si>
    <t>Jelgavas novada pašvaldības Kultūras pārvaldes</t>
  </si>
  <si>
    <t>Jelgavas novada pašvaldības Izglītības pārvaldes</t>
  </si>
  <si>
    <t>10.0.0.0.</t>
  </si>
  <si>
    <t>Naudas sodi un sankcijas</t>
  </si>
  <si>
    <t>13.0.0.0.</t>
  </si>
  <si>
    <t>Ieņēmumi no valsts (pašvaldību) īpašuma iznomāšanas, pārdošanas un no nodokļu pamatparāda kapitalizācijas</t>
  </si>
  <si>
    <t>03.000</t>
  </si>
  <si>
    <t>Jelgavas novada pašvaldības Centrālo funkciju</t>
  </si>
  <si>
    <t>Valsts (pašvaldību) nodevas un kancelejas nodevas</t>
  </si>
  <si>
    <t>Jelgavas novada pašvaldības Labklājības pārvaldes</t>
  </si>
  <si>
    <t>No papildus ieņēmumiem</t>
  </si>
  <si>
    <t>Ieņēmumi no valsts (pašbvaldību) īpašuma iznomāšanas, pārdošanas</t>
  </si>
  <si>
    <t>4.0.0.0.</t>
  </si>
  <si>
    <t>Īpašuma nodokļi</t>
  </si>
  <si>
    <t>21.1.0.0.</t>
  </si>
  <si>
    <t>21.4.0.0.</t>
  </si>
  <si>
    <t>Pārējie 21.3.0.0.grupā neklasificētie budžeta iestāžu ieņēmumi</t>
  </si>
  <si>
    <t>Kods</t>
  </si>
  <si>
    <t>Gadu tūkstošiem veidotie pamati stabilai nākotnei, Nr.1-08/260/2016</t>
  </si>
  <si>
    <t>01.158</t>
  </si>
  <si>
    <t>5.0.0.0.</t>
  </si>
  <si>
    <t>Nodokļi par pakalpojumiem un precēm</t>
  </si>
  <si>
    <t>Pārējie 21.3.0.0.grupā neklasificētie budžeta iestāžu ieņēmumi par budžeta iestāžu sniegtajiem maksas pakalpojumiem un citi pašu ieņēmumi</t>
  </si>
  <si>
    <t>Tai skaitā palielinājums Budžeta iestāžu nodokļu maksājumiem 2.pusgadā</t>
  </si>
  <si>
    <t>izdevumi</t>
  </si>
  <si>
    <t>ieņēmumi</t>
  </si>
  <si>
    <t xml:space="preserve">
Tai skaitā Piešķirts no rezerves fonda</t>
  </si>
  <si>
    <t>rezerve</t>
  </si>
  <si>
    <t xml:space="preserve">Uz 2017.gada sākumu </t>
  </si>
  <si>
    <t>Dalībai Latvijas Čempionātā/Latvijas kausā motokrosā un Mārupes kausa izcīņā Mini motokrosā 2017.gadā</t>
  </si>
  <si>
    <t>Papilfinansējums 3 metāla skapju iegādei</t>
  </si>
  <si>
    <t xml:space="preserve">Glūdas PII Taurenītis </t>
  </si>
  <si>
    <t>Jelgavas novada pašvaldības Projektu</t>
  </si>
  <si>
    <t>Ieņēmumi no budžeta iestāžu sniegtajiem maksas pakalpojumiem un citi pašu ieņēmumi (Citi ieņēmumi par maksas pakalpojumiem)</t>
  </si>
  <si>
    <t>01.721</t>
  </si>
  <si>
    <t>Aizņēmuma samazinājums</t>
  </si>
  <si>
    <t>Atlikums uz beigām</t>
  </si>
  <si>
    <t>Piezīmes</t>
  </si>
  <si>
    <t>Aizņēmumi- projekti un investīciju projekti PB</t>
  </si>
  <si>
    <t>04.51000101</t>
  </si>
  <si>
    <t>01.134</t>
  </si>
  <si>
    <t>06.60000304</t>
  </si>
  <si>
    <t>Gājēju-velo celiņa izbūve Staļģenē, Nr. 16-06-AL03-A019.2201-000013</t>
  </si>
  <si>
    <t>01.163</t>
  </si>
  <si>
    <t>Sākotnējās profesionālās izglītības programmu īstenošana Jauniešu garantijas ietvaros”, identifikācijas Nr.7.2.1.2/15/I/001  (14)</t>
  </si>
  <si>
    <t>ERASMUS+ projekts Praktisko zināšanu pilnveidošana, 2016-1-LV01-KA102-022504</t>
  </si>
  <si>
    <t>Karjeras atbalsts vispārējās un profesionālās izglītības iestādēs, Nr.8.3.5.0/16/I/001</t>
  </si>
  <si>
    <t>01.171</t>
  </si>
  <si>
    <t>Kompetenču pieeja mācību saturā, Nr.8.3.1.1/16/I/002</t>
  </si>
  <si>
    <t>01.172</t>
  </si>
  <si>
    <t>10.910002</t>
  </si>
  <si>
    <t>Slimību profilakses un Veselības veicināšanas pasākumi Jelgavas novadā, Nr.9.2.4.2/16/I/033</t>
  </si>
  <si>
    <t>01.173</t>
  </si>
  <si>
    <t>Pavisam kopā</t>
  </si>
  <si>
    <t>SIA Jelgavas Komunālie Pakalpojumi, atkritumu poligona Brakšķi rekultivācijas un slēgta poligona monitoringa un uzturēšanas izmaksu segšanai</t>
  </si>
  <si>
    <t>Saskaņā ar 15.05.2017.Budžeta komisijas lēmumu - Kultūras pārvaldei, Izglītības pārvaldei, Kancelejai, Attīstības nodaļai, Darba aizsardzības nodaļai</t>
  </si>
  <si>
    <t>Atlikums uz 31.05.2017.</t>
  </si>
  <si>
    <t>8.0.0.0.</t>
  </si>
  <si>
    <t>Ieņēmumi no uzņēmējdarbības un īpašuma</t>
  </si>
  <si>
    <t>Budžeta iestādes ieņēmumi no ārvalstu finanšu palīdzības</t>
  </si>
  <si>
    <t>Ekspedīcijas “Jelgava – Vladivostoka – Jelgava” divu novada teritorijā deklarētu dalībnieku atbalstam</t>
  </si>
  <si>
    <t>R.Riters</t>
  </si>
  <si>
    <t>Kultūras pārvalde</t>
  </si>
  <si>
    <t xml:space="preserve">Par personīgo ieguldījumu piemaksas darbiniekiem organizējot un nodrošinot pasākumu “Ziemassvētku kaujām 100” </t>
  </si>
  <si>
    <t>Par personīgo ieguldījumu piemaksas Finanšu nodaļai</t>
  </si>
  <si>
    <t>Atbalsts biedrībai “Jāņa Lapsas piemiņas biedrība” dokumentālas kino filmas „Latvijas 100 gadnieki (Piedzimt kopā ar Latviju)” veidošanai</t>
  </si>
  <si>
    <t xml:space="preserve">Atbalsts “Studijai Centrum” filmas par latviešu strēlniekiem “Astoņas zvaigznes” veidošanai </t>
  </si>
  <si>
    <t>Studija Centrum</t>
  </si>
  <si>
    <t xml:space="preserve">Biedrība “Jāņa Lapsas piemiņas biedrība” </t>
  </si>
  <si>
    <t>Biedrība "RAF Latvijas ceļotājs"</t>
  </si>
  <si>
    <t>Bāriņtiesa</t>
  </si>
  <si>
    <t>Zaļenieku kapličas būvniecības dokumentācijas sakārtošanai nepieciešamais finansējums</t>
  </si>
  <si>
    <t>Papilfinansējums Glūdas PII Taurenītis materiālās bāzes uzlabošanai (40 gadu jubilejā)</t>
  </si>
  <si>
    <t>Papildfinansējums Vircavas pagasta tautas nama aprīkošanai ar prezentācijas un audio apskaņošanu</t>
  </si>
  <si>
    <t>Vircavas pagasta tautas nams</t>
  </si>
  <si>
    <t>Latvijas Cīņas federācija</t>
  </si>
  <si>
    <t>A.Ozoliņa-Ozola dalībai Eiropas čempionātā - sportista ceļa un akreditācijas izdevumu segšanai</t>
  </si>
  <si>
    <t>Vēsturisko deju kolektīvam Senvedere</t>
  </si>
  <si>
    <t>Dalībai simtgadnieku salidojumā 2017.gada 15.jūlijā Rundāles pilī, seno tērpu īres maksas izdevumu segšanai</t>
  </si>
  <si>
    <t>Līvbērzes vidusskola un Vilces pamatskola</t>
  </si>
  <si>
    <t>Papildfinansējums materiālās bāzes uzlabošanai - Līvbērzes vidusskolai 170 gadu jubilejā (170 euro) un Vilces pamatskolai 180 gadu jubilejā (180 euro)</t>
  </si>
  <si>
    <t>Finanšu nodaļa</t>
  </si>
  <si>
    <t>Sabiedrisko attiecību nodaļa</t>
  </si>
  <si>
    <t>Papildfinansējums Jaundzimušo sveikšanas pasākumu organizēšanai pārvaldēs - rotaļlietu izgatavošanai</t>
  </si>
  <si>
    <t>Par piešķirto papildfinansējumu skaidrojumi atbilstošo pārvalžu un nodaļu budžeta grozījumu pielikumos</t>
  </si>
  <si>
    <t>Apstiprinātā rezerves fonda izlietojums 2017.gadā</t>
  </si>
  <si>
    <t>Sagatavoja B.Cirmane</t>
  </si>
  <si>
    <t>Palielināti dabas resursu nodokļa ieņēmumi pēc izpildes</t>
  </si>
  <si>
    <t>04.210001</t>
  </si>
  <si>
    <t>01.125</t>
  </si>
  <si>
    <t>SAM 3.3.1. un LAD projekti- ceļu segumu atjaunošana (Inv.plāns 1/budžetā/ACF/PR)</t>
  </si>
  <si>
    <t>01.178</t>
  </si>
  <si>
    <t>Kopā 04.000</t>
  </si>
  <si>
    <t>Agri-Urban,Nr.CTE103</t>
  </si>
  <si>
    <t>01.137</t>
  </si>
  <si>
    <t>Kopā 06.000</t>
  </si>
  <si>
    <t>Lielplatones muižas pils tapešu fragmenta restaurācija, GP-FL-57</t>
  </si>
  <si>
    <t>01.179</t>
  </si>
  <si>
    <t>Rudens mūzikas festivāls "Zemgales ērģeles 2017", Nr.17/1-14.2/K32</t>
  </si>
  <si>
    <t>01.182</t>
  </si>
  <si>
    <t>Elejas parka labiekārtošana veicot dīķa atjaunošanas darbus, Nr. 16-06-AL03-A019.2201-000011</t>
  </si>
  <si>
    <t>01.162</t>
  </si>
  <si>
    <t>01.066</t>
  </si>
  <si>
    <t>Kopā 08.000</t>
  </si>
  <si>
    <t>Sporta inventāra un aprīkojuma iegāde akreditētajās vispārējās un profesionālās ievirzes sporta izglītības iestādēs</t>
  </si>
  <si>
    <t>01.146</t>
  </si>
  <si>
    <t xml:space="preserve">Atbalsts izglītojamo individuālo kopetenču attīstībai īstenošanai Jelgavas novadā, Nr.8.3.2.2/16/I/001 </t>
  </si>
  <si>
    <t>01.187</t>
  </si>
  <si>
    <t>Kopā 09.000</t>
  </si>
  <si>
    <t>10.400002</t>
  </si>
  <si>
    <t>Sociālā iekļaušana ilgtspējīgām kopienām Ziemeļvalstu - Baltijas reģionā, Nr.PA-GRO-964</t>
  </si>
  <si>
    <t>01.177</t>
  </si>
  <si>
    <t>Labākai veselībai, (For better health), Nr.S023</t>
  </si>
  <si>
    <t>01.186</t>
  </si>
  <si>
    <t>Kopā 10.000</t>
  </si>
  <si>
    <t>Pamatbudžeta ieņēmumu grozījumu projekta uz 25.10.2017. paskaidrojumi</t>
  </si>
  <si>
    <t>Jelgavas novada pašvaldības plānotās saistības 2017.gadā</t>
  </si>
  <si>
    <t>Objekti</t>
  </si>
  <si>
    <t>Plānotais aizņēmums 2017.gadā</t>
  </si>
  <si>
    <t>no ES fondiem plānots atgūt 2017/2018</t>
  </si>
  <si>
    <t>Pašvaldības finansējums</t>
  </si>
  <si>
    <t>BP iztrāde/ būvdarbi</t>
  </si>
  <si>
    <t>autoruzraudzība/būvuzraudzība</t>
  </si>
  <si>
    <t>ekspertīze</t>
  </si>
  <si>
    <t>Aizņēmums</t>
  </si>
  <si>
    <t>Projekta apstiprinātā tāme</t>
  </si>
  <si>
    <t>NUTRIFLOW Practical actions for holistic drainage management for reduced nutrient inflow to Baltic Sea (meliorācijas sistēmu sakārtošanai)</t>
  </si>
  <si>
    <t>SAM 3.3.1. un LAD projektu  ietvaros pamatpakalpojumi un ciematu atjaunošana lauku apvidos (grants ceļu atjaunošana), infrastruktūras uzlabojumi pašvaldības teritorijā</t>
  </si>
  <si>
    <t>būvprojektu izstrāde LAD projekta ceļiem SIA "3C" 99222,42</t>
  </si>
  <si>
    <r>
      <t xml:space="preserve">1) Samazināts plānotais aizņēmums par projekta 3.3.1. asfalta ceļu izbūvi  CFLA avansu (1 715 719EUR) un 1.maks.piepr.atiecināmām izmaksām atgūtais finansējums.(37987) 2)LAD projekta Pamatpakalpojumi un ciematu atjaunošana lauku apvidos (grants ceļu atjaunošana) būvprojekti izstrādāti 2017.gadā, iepirkumi par būvdarbu veikšanu tika izsludināti, bet būvdarbi tiks veikti tikai 2018.gadā (1 076 289).Kopā samazinājums </t>
    </r>
    <r>
      <rPr>
        <b/>
        <sz val="11"/>
        <color indexed="8"/>
        <rFont val="Times New Roman"/>
        <family val="1"/>
        <charset val="186"/>
      </rPr>
      <t>2 829 995</t>
    </r>
  </si>
  <si>
    <t>Gājēju ietvju labiekārtošana Nākotnes ciemā, Nr.16-06-AL03-A019.2201-000006</t>
  </si>
  <si>
    <t>5400 LAD  avanss</t>
  </si>
  <si>
    <t>**Pamatojoties uz LAD iesniegtā Maksājumu pierasījumu un izmaksu attiecināšanau, atmaksāta Valsts kasē aizņēmuma dala 27000EUR</t>
  </si>
  <si>
    <t>Gājēju-velo celiņa izbūve Staļģenē, Nr.16-06-AL03-A019.2202-000013</t>
  </si>
  <si>
    <t>SIA ”Uzars bruģēšana” būvdarbi,  būvuzraudzība</t>
  </si>
  <si>
    <t>Gājēju-velo celiņa izbūve Sesavas pagastā, Nr.16-06-AL03-A019.2201-000012</t>
  </si>
  <si>
    <t>SIA ”Uzars bruģēšana” būvdarbi, SIA "PK 19+93" būvuzraudzība</t>
  </si>
  <si>
    <t>Elejas muižas parka dīķa atjaunošana, Nr.16-06-AL03-A019.2201-000011</t>
  </si>
  <si>
    <r>
      <t>7</t>
    </r>
    <r>
      <rPr>
        <b/>
        <sz val="11"/>
        <color indexed="8"/>
        <rFont val="Times New Roman"/>
        <family val="1"/>
        <charset val="186"/>
      </rPr>
      <t>*</t>
    </r>
  </si>
  <si>
    <t>Vilces muižas kompleksa kultūrvērtures vērtību saglabāšana un jaunu pakalpojumu radīšana</t>
  </si>
  <si>
    <t>TP izstrādāts 2017,gadā, bet būvniecības darbi tiks plānoti 2018.gadā, jo šogad objekts netika piesaistīts ES struktūrfondiem</t>
  </si>
  <si>
    <r>
      <t xml:space="preserve">Līvbērzes kultūras nama energoefektivitāte </t>
    </r>
    <r>
      <rPr>
        <b/>
        <sz val="11"/>
        <color indexed="8"/>
        <rFont val="Times New Roman"/>
        <family val="1"/>
        <charset val="186"/>
      </rPr>
      <t>TP izstrāde</t>
    </r>
  </si>
  <si>
    <t>Livland Group, JNP/5-34.3/16/192</t>
  </si>
  <si>
    <t>24200līgums</t>
  </si>
  <si>
    <t>19360VK;4840JNP</t>
  </si>
  <si>
    <r>
      <t xml:space="preserve">Zaļenieku pagasta kultūras nama energoefektivitāte </t>
    </r>
    <r>
      <rPr>
        <b/>
        <sz val="11"/>
        <color indexed="8"/>
        <rFont val="Times New Roman"/>
        <family val="1"/>
        <charset val="186"/>
      </rPr>
      <t>TP izstrāde</t>
    </r>
  </si>
  <si>
    <t>30.05.2017 tika izsludināts iepirkums,bet tika pārtraukts, jo piedāvātā cena par būvprojektu bija augstākā nekā plānotā. Atkārtoti iepirkums tiks virzīts 2018.gadā.</t>
  </si>
  <si>
    <t>Elejas pagasta Sporta halles būvniecība 1.kārta</t>
  </si>
  <si>
    <t>TP tiks nodots 2017.gadā, bet būvdarbi tiks uzsākti 2018.gadā</t>
  </si>
  <si>
    <t>Elejas muižas parka teritorijas infrastruktūras atjaunošana II kārta -tehniskais projekts</t>
  </si>
  <si>
    <t>Livland Group, JNP/5-34.2.3/16/106, 1, 2 kārta, jo 1.kārtai pagarinājums, lai VKPAI varētu sniegt kopēju atzinumu</t>
  </si>
  <si>
    <r>
      <t xml:space="preserve">Kalnciema pagasta vidusskolas telpu renovācija un teritorijas labiekārtošana </t>
    </r>
    <r>
      <rPr>
        <b/>
        <sz val="11"/>
        <color indexed="8"/>
        <rFont val="Times New Roman"/>
        <family val="1"/>
        <charset val="186"/>
      </rPr>
      <t>TP izstrāde</t>
    </r>
  </si>
  <si>
    <t>Projektēšanas birojs AUSTRUMI, Nr. JNP/5-34.3/16/198</t>
  </si>
  <si>
    <r>
      <t>13</t>
    </r>
    <r>
      <rPr>
        <b/>
        <sz val="11"/>
        <color indexed="8"/>
        <rFont val="Times New Roman"/>
        <family val="1"/>
        <charset val="186"/>
      </rPr>
      <t>*</t>
    </r>
  </si>
  <si>
    <t>Valgundes pagasta IKSC „Avoti” energoefektivitāte, katlu mājas rekonstrukcija un PII ēkas pieslēgšana katlu mājai, PII renovācija, pagasta ēkas renovācija</t>
  </si>
  <si>
    <t>TP izstrādāts 2017,gadā, bet būvniecības darbi tiks plānoti 2018.gadā, jo šogad objekti netika piesaistīti ES struktūrfondiem</t>
  </si>
  <si>
    <r>
      <t xml:space="preserve">Staļģenes vidusskolas teritorijas labiekārtošana </t>
    </r>
    <r>
      <rPr>
        <b/>
        <sz val="11"/>
        <color indexed="8"/>
        <rFont val="Times New Roman"/>
        <family val="1"/>
        <charset val="186"/>
      </rPr>
      <t>TP izstrāde</t>
    </r>
  </si>
  <si>
    <t>17.01.2017 tika izsludināts iepirkums,bet tika pārtraukts, jo piedāvātā cena par būvprojektu bija augstākā nekā plānotā. Atkārtoti iepirkums tiks virzīts 2018.gadā.</t>
  </si>
  <si>
    <t>Svētes pamatskolas vecās ēkas daļas pārbūve (2017.gada aizņēmuma daļa)</t>
  </si>
  <si>
    <t>Informācijas tehnoloģiju iegāde Jelgavas novada pašvaldības izglītības iestādēs mācību procesa nodrošināšanai</t>
  </si>
  <si>
    <t>Izglītības pārvaldes skaidrojums- netiks izņemts 2017.gadā</t>
  </si>
  <si>
    <r>
      <t xml:space="preserve">SARC Elejas filiāles Lietuvas ielā 19a ēkas energoefektivitāte un rekonstrukcija </t>
    </r>
    <r>
      <rPr>
        <b/>
        <sz val="11"/>
        <color indexed="8"/>
        <rFont val="Times New Roman"/>
        <family val="1"/>
        <charset val="186"/>
      </rPr>
      <t>TP izstrāde</t>
    </r>
  </si>
  <si>
    <r>
      <t xml:space="preserve">SARC Elejas filiāles Lietuvas 19 ēkas rekonstrukcija un teritorijas labiekārtošana </t>
    </r>
    <r>
      <rPr>
        <b/>
        <sz val="11"/>
        <color indexed="8"/>
        <rFont val="Times New Roman"/>
        <family val="1"/>
        <charset val="186"/>
      </rPr>
      <t>TP izstrāde</t>
    </r>
  </si>
  <si>
    <r>
      <t xml:space="preserve">Kvalitatīvu sociālo pakalpojumu attīstība deinstitucionalizācijas nodrošināšanai Kalnciema pagasta Draudzības iela 3 </t>
    </r>
    <r>
      <rPr>
        <b/>
        <sz val="11"/>
        <color indexed="8"/>
        <rFont val="Times New Roman"/>
        <family val="1"/>
        <charset val="186"/>
      </rPr>
      <t>TP izstrāde</t>
    </r>
  </si>
  <si>
    <t>VK aizņēmums26015</t>
  </si>
  <si>
    <t xml:space="preserve">Kopā </t>
  </si>
  <si>
    <t>*2017.gadā plānots izstrādāt tehnisko projektu (TP) dokumentāciju un būvniecību īstenot tikai ES struktūrfondu piesaistes gadījumā</t>
  </si>
  <si>
    <t>Pašvaldības autonomo funkciju veikšanai nepieciešamā transporta (autobusu) iegādei</t>
  </si>
  <si>
    <t>Samazināta aizņēmuma summa oktobra grozījumos</t>
  </si>
  <si>
    <t xml:space="preserve">Atmaksāta Valsts kasē aizņēmuma dala </t>
  </si>
  <si>
    <t>Attīstības nodaļa</t>
  </si>
  <si>
    <t>Papildfinansējums iedzīvotāju projektu līdzfinansējumam konkursa “Mēs savai videi” ietvaros</t>
  </si>
  <si>
    <t>Sesavas tautas namam pilna skatuves seguma demontēšanai un nomaiņai</t>
  </si>
  <si>
    <t>Sportista dalībai Latvijas Lakrosa izlases organizētā treniņnometnē - saistīto izdevumu segšanai</t>
  </si>
  <si>
    <t>Sportistes dalībai starptautiskās sacensībās - saistīto izdevumu segšanai</t>
  </si>
  <si>
    <t>Centrālā administrācija</t>
  </si>
  <si>
    <t>Centrālās administrācijas ēkas 22 kabinetu logu aprīkošanai ar rullo žalūzijām</t>
  </si>
  <si>
    <t xml:space="preserve">Piemaksas par papildus darbu Novada svētku organizēšanā  </t>
  </si>
  <si>
    <t>Naudas balvas piešķiršanai Vilces pamatskolas tehniskajiem darbiniekiem saistībā ar novada Pateicības raksta pasniegšanu</t>
  </si>
  <si>
    <t>Ugunsgrēka atklāšanas un trauksmes signalizācijas sistēmas atjaunošanai dienesta viesnīcas ēkā</t>
  </si>
  <si>
    <t>Līvbērzes Romas katoļu baznīca</t>
  </si>
  <si>
    <t>Līvbērzes Romas katoļu baznīcas ēkas grīdas renovācijai</t>
  </si>
  <si>
    <t xml:space="preserve">Jauniešu deju kolektīvs Tracis </t>
  </si>
  <si>
    <t>Dalībai 10.starptautiskā folkloras festivālā "Dejas mieram" Izraēlā 02.-09.10.2017.</t>
  </si>
  <si>
    <t>Ēkas Dzelzceļnieku ielā 6, Elejā elektrotīkla pieslēguma ierīkošanai</t>
  </si>
  <si>
    <t>Par personīgo ieguldījumu piemaksas Bāriņtiesas darbiniecēm ikgadējā Jelgavas novada audžuģimeņu, aizbildņu un adoptēto vasaras salidojuma pasākuma organizēšanā un nodrošināšanā</t>
  </si>
  <si>
    <t>Vircavas vidusskolas Platones filiāles ēkas labierīcību remontiem</t>
  </si>
  <si>
    <t>Zaļenieku kapličas elektro pieslēguma projekta izstrādei</t>
  </si>
  <si>
    <t>Naudas balvas piešķiršanai Sporta centra darbiniekiem par augstā kvalitātē nodrošinātu dalību Latvijas IV Olimpiādē, Jelgavas novada sporta svētkos, Jelgavas novada Senioru sporta spēlēs, Jelgavas novada pagastu sporta svētkos</t>
  </si>
  <si>
    <t>Zaļenieku teritorijas apsaimniekošanas struktūrai autobusam FORD TRANSIT ziemas riepu iegādei</t>
  </si>
  <si>
    <t>Svētes pagasta sporta halle</t>
  </si>
  <si>
    <t>Svētes pagasta sporta zāles jumta remontam</t>
  </si>
  <si>
    <t>Sesavas tautas nams</t>
  </si>
  <si>
    <t>Vilces pamatskola</t>
  </si>
  <si>
    <t xml:space="preserve">Lakrosists Raitis Žebrovskis </t>
  </si>
  <si>
    <t xml:space="preserve">BMX riteņbraucēja Paula Zavinska </t>
  </si>
  <si>
    <t>Zaļenieku komerciālās un  amatniecības vidusskola</t>
  </si>
  <si>
    <t>Centrālās administrācijas Kanceleja</t>
  </si>
  <si>
    <t>Vircavas vidusskolas Platones filiāle</t>
  </si>
  <si>
    <t>Zaļenieku pagasta pārvalde</t>
  </si>
  <si>
    <t>Sporta centrs</t>
  </si>
  <si>
    <t>Arhivāra amatalgas palielinājumam no 2017.gada 1.jūnija</t>
  </si>
  <si>
    <t>Līgumsodu un procentu nomaksa</t>
  </si>
  <si>
    <t>Grozījumi (+;-)</t>
  </si>
  <si>
    <t xml:space="preserve">
Tai skaitā no kopējiem ieņēmumiem</t>
  </si>
  <si>
    <t>Tai skaitā grozījumi struktūrvienību ietvaros, palielinājums PVN samaksa par maksas pakalpojumiem</t>
  </si>
  <si>
    <t>Tai skaitā, grozījumi struktūrvienības ietvaros</t>
  </si>
  <si>
    <t>Tai skaitā grozījumi struktūrvienību ietvaros - Attīstības nodaļai savstarpēji kodu ietvaros</t>
  </si>
  <si>
    <t>Atlikums uz 31.10.2017.</t>
  </si>
  <si>
    <t>09.000(11)</t>
  </si>
  <si>
    <t>09.000(12)</t>
  </si>
  <si>
    <t>09.000(13)</t>
  </si>
  <si>
    <t>04.000(11)</t>
  </si>
  <si>
    <t>04.000(13)</t>
  </si>
  <si>
    <t>06.000(11)</t>
  </si>
  <si>
    <t>06.000(13)</t>
  </si>
  <si>
    <t>08.000(11)</t>
  </si>
  <si>
    <t>08.000(13)</t>
  </si>
  <si>
    <t>08.000(12)</t>
  </si>
  <si>
    <t>V</t>
  </si>
  <si>
    <t>10.000(13)</t>
  </si>
  <si>
    <t>10.000(11)</t>
  </si>
  <si>
    <t>10.000(12)</t>
  </si>
  <si>
    <t>Atlikums uz 01.12.2017.</t>
  </si>
  <si>
    <t>Pamatbudžeta ieņēmumu un izdevumu grozījumu projekta uz 28.12.2017. paskaidrojumi</t>
  </si>
  <si>
    <t>Speciālā budžeta ieņēmumu un izdevumu grozījumu projekta uz 28.12.2017. paskaidrojumi</t>
  </si>
  <si>
    <t>Ziedojumu un dāvinājumu ieņēmumu un izdevumu grozījumu projekta uz 28.12.2017. paskaidrojumi</t>
  </si>
  <si>
    <t>Hokeja komandai “Lielupe” dalības maksas nomaksai amatieru līgas hokeja čempionātā</t>
  </si>
  <si>
    <t xml:space="preserve">Kalnciema pagasta muzeja biedrībai </t>
  </si>
  <si>
    <t>Līdzfinansējums projektam “Kalnciema muzeja rakstu”1.laidiena iespiešanai</t>
  </si>
  <si>
    <t>Pašvaldības policijai</t>
  </si>
  <si>
    <t>Par piemaksām Kalnciema pagasta ēkas Luģi-1 nojaukšanas procesā iesaistītajiem darbiniekiem</t>
  </si>
  <si>
    <t>Biedrībai Vizuālā kultūras klubs</t>
  </si>
  <si>
    <t>Biedrības darbības atbalstam - votu jeb krievingu izpētei, folkloras uzvedumam ar nosacījumu, ka uzvedums jāprezentē pašvaldības pasākumā</t>
  </si>
  <si>
    <t xml:space="preserve">Zaļenieku komerciālās un  amatniecības vidusskolas ēkas remonta darbiem </t>
  </si>
  <si>
    <t>Jaunsvirlaukas pagasta pārvaldei</t>
  </si>
  <si>
    <t>Vietējās nozīmes arhitektūras pieminekļa - Jaunsvirlaukas muižas kungu māja - ēkas jumta seguma remontam</t>
  </si>
  <si>
    <t>Biedrībai Kalnciema –Klīves baznīcas atbalsts</t>
  </si>
  <si>
    <t>Kalnciema –Klīves baznīcas telpu remontdarbiem</t>
  </si>
  <si>
    <t xml:space="preserve">Ieņēmumi ir precizēti pēc faktiskās izpildes, pašvaldības nodeva par tirdzniecību publiskās vietā, izsniedzot vienreizēju atļauju sabiedrisko pasākumu norises vietā Elejas muižas parkā 23.06.2017.
</t>
  </si>
  <si>
    <t xml:space="preserve">Kultūra </t>
  </si>
  <si>
    <r>
      <t xml:space="preserve">Izdevumu klasifikācijas koda maiņa, MK noteikumi Nr.1031 - akustisko paneļu iegāde IKSC Līdumi filiālei Jaunlīdumi - </t>
    </r>
    <r>
      <rPr>
        <b/>
        <sz val="10"/>
        <rFont val="Times New Roman"/>
        <family val="1"/>
        <charset val="186"/>
      </rPr>
      <t>7600 EUR</t>
    </r>
    <r>
      <rPr>
        <sz val="10"/>
        <rFont val="Times New Roman"/>
        <family val="1"/>
        <charset val="186"/>
      </rPr>
      <t xml:space="preserve">;
Daļēji izdevumu klasifikācijas koda maiņa, nemainot mērķi - mēbeļu iegāde pārsniedzot 213 EUR par vienību (virtuves skapīši Vircavas Tautas namam) - 501 EUR un papildus fotoaparāta Sesavas tautas nama vajadzībām iegādei - </t>
    </r>
    <r>
      <rPr>
        <b/>
        <sz val="10"/>
        <rFont val="Times New Roman"/>
        <family val="1"/>
        <charset val="186"/>
      </rPr>
      <t>177 EUR</t>
    </r>
    <r>
      <rPr>
        <sz val="10"/>
        <rFont val="Times New Roman"/>
        <family val="1"/>
        <charset val="186"/>
      </rPr>
      <t>;
Komandējumiem paredzētais un neizlietotais finansējums (bibliotekāru komandējums sadarbībā ar Jelgavas pilsētas bibliotēku) novirzīts 13 datoru komplektu iegādes pārtēriņa segšanai -</t>
    </r>
    <r>
      <rPr>
        <b/>
        <sz val="10"/>
        <rFont val="Times New Roman"/>
        <family val="1"/>
        <charset val="186"/>
      </rPr>
      <t>107 EUR</t>
    </r>
    <r>
      <rPr>
        <sz val="10"/>
        <rFont val="Times New Roman"/>
        <family val="1"/>
        <charset val="186"/>
      </rPr>
      <t xml:space="preserve">;
Mobilā telefona iegādes Kultūras pārvaldes vajadzībām izdevumu segšanai - </t>
    </r>
    <r>
      <rPr>
        <b/>
        <sz val="10"/>
        <rFont val="Times New Roman"/>
        <family val="1"/>
        <charset val="186"/>
      </rPr>
      <t>240 EUR</t>
    </r>
    <r>
      <rPr>
        <sz val="10"/>
        <rFont val="Times New Roman"/>
        <family val="1"/>
        <charset val="186"/>
      </rPr>
      <t xml:space="preserve">
</t>
    </r>
  </si>
  <si>
    <t>Kultūra (reprezentācijas un līdzfinansējumi biedrībām)</t>
  </si>
  <si>
    <r>
      <t xml:space="preserve">Grozījumi Ziemassvētku kauju atceres pasākuma budžeta tāmē, finansējums no materiālu iegādes novirzīts afišu un plakātu iespiešanas darbu pakalpojuma nomaksai - </t>
    </r>
    <r>
      <rPr>
        <b/>
        <sz val="10"/>
        <rFont val="Times New Roman"/>
        <family val="1"/>
        <charset val="186"/>
      </rPr>
      <t>274 EUR</t>
    </r>
  </si>
  <si>
    <t>Sakarā ar to, ka līgums starp Jelgavas novada un Ozolnieku novada pašvaldībām par skolēnu 51.sporta spēlēm  ir pārtraukts, ieņēmumi ir precizēti pēc faktiskās izpildes, novirzīts pārējo nenodokļu ieņēmumu sadaļa - dalības maksas sporta nometnēs</t>
  </si>
  <si>
    <t>Sports</t>
  </si>
  <si>
    <t>Sakarā ar to, ka dienas naudas sportistiem pagastu čempionātos vairs netiek maksātas finansējums novirzīts Platones sporta halles ieejas stikla ārdurvju nomaiņai (līgums SC/4-2/17/95)</t>
  </si>
  <si>
    <r>
      <t xml:space="preserve">Sakarā ar to, ka apmācības pakalpojumi izmaksāja lētāk nekā sākotnēji budžetā bija ieplānots - </t>
    </r>
    <r>
      <rPr>
        <b/>
        <sz val="10"/>
        <rFont val="Times New Roman"/>
        <family val="1"/>
        <charset val="186"/>
      </rPr>
      <t>970 EUR</t>
    </r>
    <r>
      <rPr>
        <sz val="10"/>
        <rFont val="Times New Roman"/>
        <family val="1"/>
        <charset val="186"/>
      </rPr>
      <t xml:space="preserve">, transporta ārpakalpojumi sportistu pārvadāšanai netika piesaistīti - </t>
    </r>
    <r>
      <rPr>
        <b/>
        <sz val="10"/>
        <rFont val="Times New Roman"/>
        <family val="1"/>
        <charset val="186"/>
      </rPr>
      <t>403 EUR</t>
    </r>
    <r>
      <rPr>
        <sz val="10"/>
        <rFont val="Times New Roman"/>
        <family val="1"/>
        <charset val="186"/>
      </rPr>
      <t xml:space="preserve"> un evakuācijas plānu izstrāde izmaksāja lētāk (iepirkuma rezultāts) - </t>
    </r>
    <r>
      <rPr>
        <b/>
        <sz val="10"/>
        <rFont val="Times New Roman"/>
        <family val="1"/>
        <charset val="186"/>
      </rPr>
      <t>390 EUR</t>
    </r>
    <r>
      <rPr>
        <sz val="10"/>
        <rFont val="Times New Roman"/>
        <family val="1"/>
        <charset val="186"/>
      </rPr>
      <t xml:space="preserve"> ietaupījums novirzīts sporta aktivitāšu/sacensību organizēšanai, tiesāšanai un novadīšanai</t>
    </r>
  </si>
  <si>
    <t>Sakarā ar to, ka sacensību apbalvošanai vairāk tiek izmantoti kausi un medaļas, nevis balvas, ietaupījums novirzīts Glūdas sporta halles kosmētiskā remonta veikšanai, līgums SC/4-2/17/113 Rimts</t>
  </si>
  <si>
    <r>
      <t xml:space="preserve">Sakarā ar to, ka Sporta centrs sacensību organizēšanai vairāk izmanto pagasta sporta būvju telpas nevis īrē no pilsētas, ietaupījums novirzīts audzēkņu mācību-treniņu pārbaudes sacensībās pludmales volejbolā ēdināšanas izdevumu segšanai - </t>
    </r>
    <r>
      <rPr>
        <b/>
        <sz val="10"/>
        <rFont val="Times New Roman"/>
        <family val="1"/>
        <charset val="186"/>
      </rPr>
      <t>840 EUR</t>
    </r>
  </si>
  <si>
    <t xml:space="preserve">Sakarā ar to, ka Sporta centrs sacensību organizēšanai vairāk izmanto pagasta sporta būvju telpas nevis īrē no pilsētas, ietaupījums novirzīts datorprogrammas iegādes pārtēriņa segšanai (karšu zīmēšana orientēšanās) </t>
  </si>
  <si>
    <t>Daļēji izdevumu klasifikācijas koda maiņa, nemainot mērķi - sporta inventāra (trenažieri) iegāde nepārsniedzot 213 EUR - 3525 EUR</t>
  </si>
  <si>
    <t>Sakarā ar to, ka atlīdzības fonda ir izveidojusies ekonomija (ieekonomēts vasaras periodā, apkopēju atvaļinājumu laikā cits darbinieks netika algots nepietiekamās halles noslogotības dēļ), finansējums novirzīts darba devēja veselības apdrošināšanas izdevumu segšanai - 1671 EUR</t>
  </si>
  <si>
    <t>Saskaņā ar komunālo pakalpojumu faktisko izpildi, atlikums novirzīts Glūdas sporta halles (08.funkcija) kosmētiskā remonta veikšanai, līgums SC/4-2/17/113 Rimts Sia</t>
  </si>
  <si>
    <r>
      <t xml:space="preserve">Novirzīts no precēm un materiāliem: elektromērījumu veikšanai Sesavas un Vircavas sporta hallēs - </t>
    </r>
    <r>
      <rPr>
        <b/>
        <sz val="10"/>
        <rFont val="Times New Roman"/>
        <family val="1"/>
        <charset val="186"/>
      </rPr>
      <t>908 EUR</t>
    </r>
    <r>
      <rPr>
        <sz val="10"/>
        <rFont val="Times New Roman"/>
        <family val="1"/>
        <charset val="186"/>
      </rPr>
      <t xml:space="preserve">; Vilces sporta halles apsardzes pakalpojuma sadārdzinājuma (iepirkuma rezultāts līgums Sia Mega Sargs) segšanai - </t>
    </r>
    <r>
      <rPr>
        <b/>
        <sz val="10"/>
        <rFont val="Times New Roman"/>
        <family val="1"/>
        <charset val="186"/>
      </rPr>
      <t>300 EUR</t>
    </r>
    <r>
      <rPr>
        <sz val="10"/>
        <rFont val="Times New Roman"/>
        <family val="1"/>
        <charset val="186"/>
      </rPr>
      <t xml:space="preserve">; Kalnciema vidusskolas basketbola grozu mehānisma motora nomaiņai - </t>
    </r>
    <r>
      <rPr>
        <b/>
        <sz val="10"/>
        <rFont val="Times New Roman"/>
        <family val="1"/>
        <charset val="186"/>
      </rPr>
      <t>915 EUR</t>
    </r>
  </si>
  <si>
    <t>Pateicoties siltajiem laika apstākļiem Staļģenes vidusskolas sporta halles kurināmā iegādei paredzētais finansējums novirzīts sporta inventāra (mācību procesa nodrošināšanai) iegādei</t>
  </si>
  <si>
    <r>
      <t xml:space="preserve">Novirzīts remontdarbiem un iestāžu uzturēšanas pakalpojumiem: elektromērījumu veikšanai Sesavas un Vircavas sporta hallēs - </t>
    </r>
    <r>
      <rPr>
        <b/>
        <sz val="10"/>
        <rFont val="Times New Roman"/>
        <family val="1"/>
        <charset val="186"/>
      </rPr>
      <t>908 EUR</t>
    </r>
    <r>
      <rPr>
        <sz val="10"/>
        <rFont val="Times New Roman"/>
        <family val="1"/>
        <charset val="186"/>
      </rPr>
      <t xml:space="preserve">; Vilces sporta halles apsardzes pakalpojuma sadārdzinājuma (iepirkuma rezultāts līgums Sia Mega Sargs) segšanai - </t>
    </r>
    <r>
      <rPr>
        <b/>
        <sz val="10"/>
        <rFont val="Times New Roman"/>
        <family val="1"/>
        <charset val="186"/>
      </rPr>
      <t>300 EUR</t>
    </r>
    <r>
      <rPr>
        <sz val="10"/>
        <rFont val="Times New Roman"/>
        <family val="1"/>
        <charset val="186"/>
      </rPr>
      <t xml:space="preserve">; Kalnciema vidusskolas basketbola grozu konstrukcijas motora nomaiņai - </t>
    </r>
    <r>
      <rPr>
        <b/>
        <sz val="10"/>
        <rFont val="Times New Roman"/>
        <family val="1"/>
        <charset val="186"/>
      </rPr>
      <t>915 EUR</t>
    </r>
  </si>
  <si>
    <r>
      <t xml:space="preserve">Izdevumu klasifikācijas koda maiņa, MK noteikumi Nr.1031 - ugunsdzēsības signalizācijas izbūve Vircavas sporta halles ēkā - </t>
    </r>
    <r>
      <rPr>
        <b/>
        <sz val="10"/>
        <rFont val="Times New Roman"/>
        <family val="1"/>
        <charset val="186"/>
      </rPr>
      <t>4409 EUR</t>
    </r>
    <r>
      <rPr>
        <sz val="10"/>
        <rFont val="Times New Roman"/>
        <family val="1"/>
        <charset val="186"/>
      </rPr>
      <t xml:space="preserve">;
Daļēji izdevumu klasifikācijas koda maiņa, nemainot mērķi - mēbeļu iegāde (līgums SC/4-2/17/68 "Lazurīts S" pārsniedzot 213 EUR - </t>
    </r>
    <r>
      <rPr>
        <b/>
        <sz val="10"/>
        <rFont val="Times New Roman"/>
        <family val="1"/>
        <charset val="186"/>
      </rPr>
      <t>1201 EUR</t>
    </r>
    <r>
      <rPr>
        <sz val="10"/>
        <rFont val="Times New Roman"/>
        <family val="1"/>
        <charset val="186"/>
      </rPr>
      <t xml:space="preserve">;
Daļēji izdevumu klasifikācijas koda maiņa, nemainot mērķi - sporta inventāra (trenažieris) iegāde pārsniedzot 213 EUR - </t>
    </r>
    <r>
      <rPr>
        <b/>
        <sz val="10"/>
        <rFont val="Times New Roman"/>
        <family val="1"/>
        <charset val="186"/>
      </rPr>
      <t>418 EUR</t>
    </r>
  </si>
  <si>
    <t>t.sk.apjomīgāko projektu īstenošanai:
1.43003 EUR novirzīts uz atlikumu uz gada beigām projektu aktivitāšu realizēšanai 2018.gadā,
2.64800 EUR atmaksāta Valsts kasē aizņēmuma daļa  par projektiem Gājēju-velo celiņa izbūve Staļģenē,Gājēju-velo celiņa izbūve Sesavas pagastā, Elejas parka labiekārtošana veicot dīķa atjaunošanas darbus</t>
  </si>
  <si>
    <t>Pamatbudžeta izdevumu grozījumu projekta uz 28.12.2017. paskaidrojumi</t>
  </si>
  <si>
    <t>Projekta nosaukums</t>
  </si>
  <si>
    <t>Nr.CB295 NUTRINFLOW   (01)</t>
  </si>
  <si>
    <t>ieņēmumi 5146,00 no 01.173/10.910002</t>
  </si>
  <si>
    <t>Uzņēmējdarbības attīstībai nepieciešamās infrastruktūras attīstība Jelgavas novadā 1.kārta, Nr.3.3.1.0/16/I/009 (01.134)</t>
  </si>
  <si>
    <t>izdevumi uz 01.178/04.51000101</t>
  </si>
  <si>
    <t>Uzņēmējdarbības attīstībai nepieciešamās infrastruktūras attīstība Jelgavas novadā 2.kārta, Nr.3.3.1.0/16/I/032 (01.178)</t>
  </si>
  <si>
    <t>izdevumi no 01.134/04.51000101;01.30001/04.51000101;01.30001/04.740001</t>
  </si>
  <si>
    <t>Europe direct informācijas punkts (EDIC), Nr.Jelgava/1084203-2016  (01)</t>
  </si>
  <si>
    <t>Attīstības nodaļas projektu grozs  (01)</t>
  </si>
  <si>
    <t>ieņēmumi 4750,00 no 01.173/10.910002</t>
  </si>
  <si>
    <t>*</t>
  </si>
  <si>
    <t>atmaksāta Valsts kasē aizņēmuma daļa</t>
  </si>
  <si>
    <t>06.60000309</t>
  </si>
  <si>
    <t>Gājēju-velo celiņa izbūve Sesavas pagastā, Nr. 16-06-AL03-A019.2201-000012</t>
  </si>
  <si>
    <t>01.164</t>
  </si>
  <si>
    <t>Vilces muižas kungu mājas 1.stāva AMI, Nr.2017-3-KMA074-P</t>
  </si>
  <si>
    <t>01.190</t>
  </si>
  <si>
    <t>Projekta aktivitātes tiks realizētas 2018.gadā</t>
  </si>
  <si>
    <t>Lielplatones muižas kungu nama telpas Nr.T206 griestu apmetuma restaurācija, Nr.2017-3-KMA078-P</t>
  </si>
  <si>
    <t>01.191</t>
  </si>
  <si>
    <t xml:space="preserve">Līdzfinansējums biedrībām projektu realizācijai  </t>
  </si>
  <si>
    <t>no 01.30001/08.620001</t>
  </si>
  <si>
    <t>Projekti kultūras un sporta attīstībai-Attīstības nodaļas projektu grozs</t>
  </si>
  <si>
    <t>uz 01.066/08.620001</t>
  </si>
  <si>
    <t>**</t>
  </si>
  <si>
    <t>ieņēmumi 12117 no 01.173/10.910002; izdevumi 4970,00 no 01.146/09.600001</t>
  </si>
  <si>
    <t>Jaunieši Jelgavas novadam!, Nr.2-25/51</t>
  </si>
  <si>
    <t>01.193</t>
  </si>
  <si>
    <t>Latvijas skolas soma, Nr. 2.5-11-239</t>
  </si>
  <si>
    <t>01.189</t>
  </si>
  <si>
    <t>ieņēmumi 8643,00 no 01.173/10.910002</t>
  </si>
  <si>
    <t>Projekti-Izglītības papildu pakalpojumiem- Attīstības nodaļas projektu grozs  (01)</t>
  </si>
  <si>
    <t>izdevumi 8643,00 uz 01.189/09.600001;2180,00 uz 01.171/09.600001, 13790,00 uz 01,149/09.222011</t>
  </si>
  <si>
    <t>saskaņā ar VIAA noslēgto līgumu par projekta realizāciju, finansējums ieskaitīts visam 2017./2018.māc.gadam, ieņemumi novirzīti uz atlikumu uz gada beigām, izdevumi 2180,00 no 01.30001/09.600001</t>
  </si>
  <si>
    <t>Skolvadības profesionālā pilnveide izglītības iestāžu piedāvājuma dažādības un kvalitātes veicināšanai, Nr. 2016-1-LV01-KA101-022488</t>
  </si>
  <si>
    <t>01.148</t>
  </si>
  <si>
    <t>Atbalsts priekšlaicīgas mācību pārtraukšanas samazināšanai, Nr.8.3.4.0/16/I/001</t>
  </si>
  <si>
    <t>01.188</t>
  </si>
  <si>
    <t>ieņēmumi 24623,00 no 01.173/10.910002, izdevumi 5030,00 no 01.146/09.600001</t>
  </si>
  <si>
    <t>izdevumi 4970,00 uz 01.129/09.222011,5030,00 uz 01.188/09.600001</t>
  </si>
  <si>
    <t>no 01.130/10.910002</t>
  </si>
  <si>
    <t>5146,00 uz 01.125/04.210001;8643,00 uz 01.189/09.600001;24623,00 uz 01.188/09.600001;12117,00 uz 01.129/09.222011; 4750,00 uz 01.158/04.740001</t>
  </si>
  <si>
    <t>PROTI un DARI- jauniešu izaugsmes un nodarbinātības projekts</t>
  </si>
  <si>
    <t>01.130</t>
  </si>
  <si>
    <t>uz 01.177/10.400002</t>
  </si>
  <si>
    <t xml:space="preserve">01 </t>
  </si>
  <si>
    <t>Pamatojoties uz projektu realizāciju un  LAD izmaksu attiecināšanu, atmaksāta Valsts kasē aizņēmuma daļa 64800EUR par projektiem:
1.Gājēju-velo celiņa izbūve Staļģenē,
2.Gājēju-velo celiņa izbūve Sesavas pagastā,
3.Elejas parka labiekārtošana veicot dīķa atjaunošanas darbus</t>
  </si>
  <si>
    <t>t.skaitā:
1.91160 EUR novirzīts uz līdzekļu atlikumu uz gada beigām;
2.21040 EUR novirzīts SIA Vides investīciju fondam aizņēmumu pamatsummu atmaksai:
2.1. Projekta Notekūdeņu attīrīšanas iekārtu būvniecība Aizupes pamatskolā īstenošanai 10612,90 EUR apmērā;
2.2.Projekta Tautas nama un pagasta ēkas energoefiktivitātes paaugstināšana Lielplatonē īstenošanai 4063,74 EUR apmērā;
2.3.Projekta Pamatskolas katlumājas rekonstrukcija Lielplatonē īstenošanai 6363,04 EUR apmērā</t>
  </si>
  <si>
    <t>t.skaitā SARC Staļģene 511 euro, SARC Elejas (bērnu nodaļai) 500 euro - dažādu materiālu iegādei; Šķibes pamatskolai 300 euro - Ziemassvētku dāvanām un skolēnu ārpusklases pasākuma organizēšanai</t>
  </si>
  <si>
    <t>t.skaitā 80 euro novirzīti uz līdzekļu atlkumu uz gada beigām</t>
  </si>
  <si>
    <t>t.skaitā Elejas tējas namiņam - inventāra iegādei 59 euro</t>
  </si>
  <si>
    <t>Fizisko personu ziedojumi Vilces pamatskolas pirmsskolai 250 euro -  IT iegādei; Elejas tējas namiņam 59 euro - inventāra iegādei; Šķibes pamatskolai 25 euro - skolēnu ārpusklases pasākuma organizēšanai; Vilces muižas vēsturisko elementu atjaunošanai 80 euro; SARC Elejas (pilngadīgo nodaļai) 700 euro - inventāra iegādei</t>
  </si>
  <si>
    <t>t.skaitā SARC Staļģene 511 euro, SARC Elejas (bērnu nodaļai) 500 euro - dažādu materiālu iegādei; SARC Elejas (pilngadīgo nodaļai) 700 euro - inventāra iegādei</t>
  </si>
  <si>
    <t>Piedzītie un labprātīgi atmaksātie līdzekļi Zaļenieku komerciālā un amatniecības vidusskola.</t>
  </si>
  <si>
    <t>Tai skaitā ieņēmumi par dzīvokļu un komunālajiem pakalpojumiem Zaļenieku komerciālā un amatniecības vidusskola.</t>
  </si>
  <si>
    <t>Tai skaitā  atmaksātie parādi no palīgražošanas profesionālajai programmai audzēkņu ēdināšanai Zaļenieku komerciālā un amatniecības vidusskola.</t>
  </si>
  <si>
    <t>Tai skaitā  pašvaldības saņemtie transferti no citām pašvaldībām par pirmskolas izglītību  66 420 EUR un pamatskolas izglītību 4 910 EUR.</t>
  </si>
  <si>
    <t>Tai skaitā samazinājums Jelgavas neklātienes vidusskolai komandējuma un dienesta braucieniem 2 267 EUR. Novirzīts struktūrvienību EKK kodu ietvaros uz uzturēšanas izdevumiem.</t>
  </si>
  <si>
    <t xml:space="preserve">Tai skaitā  piešķirts no rezerves  fonda budžeta  5 883 EUR, komisijas sēdes protokols      Nr. 2-19.1/17/19, 6.§ un Izglītības pārvaldes vadītājas dienesta ziņojumu Par Zaļenieku KAV ēkas remonta darbiem  no 2017.gada 2.novembra,  un novirzīts  18 000 EUR no Lielplatones internātpamatskolas. Palielinājums skolēnu pārvadājumu autotransporta remontdarbiem 10 318 EUR.  Precizēts un novirzīts struktūrvienību EKK kodu ietvaros.          </t>
  </si>
  <si>
    <t xml:space="preserve">Tai skaitā palielinājums Lielplatones internātpamatskolas ēdināšanas izdevumiem 2 000 EUR un kurināmā iegādei 7 221 EUR.  Izdevumu klasifikācijas koda precizēšana, nemainot mērķi, bet precizējot izdevuma kodu grāmatvedības uzskaitē iedrāmatojot uz pamatkapitāla veidošanu. Precizēts un novirzīts struktūrvienību EKK kodu ietvaros. </t>
  </si>
  <si>
    <t xml:space="preserve">Tai skaitā palielinājums Vircavas vidusskolai 230 EUR un Staļģenes vidusskolai 108 EUR. Precizēts un novirzīts struktūrvienību EKK kodu ietvaros. </t>
  </si>
  <si>
    <t xml:space="preserve">Tai skaitā samazinājums Zaļenieku  komerciālās un amatniecības vidusskolas profesionālajai programmai 700 EUR.   Precizēts un novirzīts struktūrvienību EKK kodu ietvaros. </t>
  </si>
  <si>
    <t>Tai skaitā novirzīts skolēnu pārvadājumu autotransporta remontdarbiem 3 705 EUR</t>
  </si>
  <si>
    <t>Tai skaitā palielinājums sertifikāta iegāde pašpārvadājumiem Zaļenieku pagasta autobusam 188 EUR.  Staļģenes vidusskolai pārējie nemateriālie ieguldījumi 424 EUR  un SOMA LV skolotāju metodisko līdzekļu komplekts-elektroniskais 1 007 EUR. Jelgavas neklātienes vidusskolai  e-grāmatas 681 EUR.</t>
  </si>
  <si>
    <t xml:space="preserve">Tai skaitā palielinājums Lielplatones internātpamatskolas videonovērošanas iekārtas ierīkošanai un trim datoriem 14 020 EUR.  Precizēts un novirzīts struktūrvienību EKK kodu ietvaros datortehnikas  un saimniecisko pamatlīdzekļu iegādei izglītības iestādēs. </t>
  </si>
  <si>
    <t>Tai skaitā novirzīts skolēnu pārvadājumu autotransporta remontdarbiem 5 584 EUR</t>
  </si>
  <si>
    <t>Tai skaitā novirzīts skolēnu pārvadājumu autotransporta remontdarbiem 231 EUR</t>
  </si>
  <si>
    <t>Tai skaitā pašvaldību uzturēšanas izdevumu transferti citām pašvaldībām par pirmskolas izglītību.</t>
  </si>
  <si>
    <t>Novirzīti līdzekļi uz  inventāra iegādi (EKK2312)</t>
  </si>
  <si>
    <t>T.skaitā  sakarā ar ārkārtas situāciju SARC Eleja nepilngadīgo nodaļā, kad nedēļas laikā iestādē ievietoti 7 bērni, radusies nepieciešamība palielināt darbinieku skaitu par 2 aprūpētāja un 2 sociālā aprūpētāja amata uz noteiktu laiku no 19.10.2017. 7574 EUR un darbiniekiem - veselības apdrošināšanas polišu iegādei</t>
  </si>
  <si>
    <t>tanī skaitā, sakarā ar SARC "Kalnciems"nenotikušajiem kursiem par supervīzijām</t>
  </si>
  <si>
    <t>Palielinājums SARC "Eleja" (Jauniešu māja) par personu  uzturēšanos sociālās aprūpes iestādēs</t>
  </si>
  <si>
    <t>tanī skaitā Sociālais dienests (Sabiedriskās intergrācijas fonds) no pārējiem izdevumiem EKK 2279 novirzīts uz  komandējuma izdevumiem - pieredzes apmaiņas braucienam uz  Igauniju</t>
  </si>
  <si>
    <t>tanī skaitā SARC "Eleja", SARC "Staļģene" un SARC "Kalnciems" inventāra iegādei (EKK 2312)</t>
  </si>
  <si>
    <t xml:space="preserve">Līvbērzes aktivitāšu centrs - Pievienotās vērtības nodokļa nomaksai par ieņēmumiem no pirts pakalpojumiem </t>
  </si>
  <si>
    <t>Novirzīts uz inventāra (EKK 2312) EKK maiņa, nemainot mērķi - no pamatlīzdekļiem uz inventāru SARC "Staļgene"1130 EUR un SARC "Kalnciems" 685 EUR</t>
  </si>
  <si>
    <t>Bērniem - ziemassvētku paciņu iegādei - saskaņā ar iepirkumu</t>
  </si>
  <si>
    <r>
      <t xml:space="preserve">Sakarā ar to, ka Zaļenieku kultūras nama pasākumu oraganizatora amata vieta 2017.gada bija vakanta un ar 2018.gadu ir likvidēta:
1) finansējums novirzīts naudas balvu izmaksām, rīkojums JNP/3-8/17/316 - </t>
    </r>
    <r>
      <rPr>
        <b/>
        <sz val="10"/>
        <rFont val="Times New Roman"/>
        <family val="1"/>
        <charset val="186"/>
      </rPr>
      <t xml:space="preserve">4536 EUR;
</t>
    </r>
    <r>
      <rPr>
        <sz val="10"/>
        <rFont val="Times New Roman"/>
        <family val="1"/>
        <charset val="186"/>
      </rPr>
      <t xml:space="preserve">2) finansējums novirzīts pagastu transportlīdzekļu vadītāju virsstundu un darbu svētku dienās nomaksai  pildot Kultūras pārvaldes kolektīvu norīkojumus - </t>
    </r>
    <r>
      <rPr>
        <b/>
        <sz val="10"/>
        <rFont val="Times New Roman"/>
        <family val="1"/>
        <charset val="186"/>
      </rPr>
      <t>1200EUR</t>
    </r>
    <r>
      <rPr>
        <sz val="10"/>
        <rFont val="Times New Roman"/>
        <family val="1"/>
        <charset val="186"/>
      </rPr>
      <t xml:space="preserve">;
3) finansējums novirzīts uzņēmuma līgumam par muzikantu sniegtajiem pakalpojumiem - </t>
    </r>
    <r>
      <rPr>
        <b/>
        <sz val="10"/>
        <rFont val="Times New Roman"/>
        <family val="1"/>
        <charset val="186"/>
      </rPr>
      <t>518 EUR</t>
    </r>
    <r>
      <rPr>
        <sz val="10"/>
        <rFont val="Times New Roman"/>
        <family val="1"/>
        <charset val="186"/>
      </rPr>
      <t xml:space="preserve">;
4) finansējums novirzīts VSAOI veikšanai - </t>
    </r>
    <r>
      <rPr>
        <b/>
        <sz val="10"/>
        <rFont val="Times New Roman"/>
        <family val="1"/>
        <charset val="186"/>
      </rPr>
      <t>995 EUR;</t>
    </r>
    <r>
      <rPr>
        <sz val="10"/>
        <rFont val="Times New Roman"/>
        <family val="1"/>
        <charset val="186"/>
      </rPr>
      <t xml:space="preserve">
Novirzīts no piemaksām par papildu darbu prēmiju izmaksu izdevumu segšanai - </t>
    </r>
    <r>
      <rPr>
        <b/>
        <sz val="10"/>
        <rFont val="Times New Roman"/>
        <family val="1"/>
        <charset val="186"/>
      </rPr>
      <t>6712 EUR</t>
    </r>
    <r>
      <rPr>
        <sz val="10"/>
        <rFont val="Times New Roman"/>
        <family val="1"/>
        <charset val="186"/>
      </rPr>
      <t xml:space="preserve">;
Novirzīts no rezerves fonda darba devēja veselības apdrošināšanas izdevumu segšanai </t>
    </r>
    <r>
      <rPr>
        <b/>
        <sz val="10"/>
        <rFont val="Times New Roman"/>
        <family val="1"/>
        <charset val="186"/>
      </rPr>
      <t>12814 EUR</t>
    </r>
  </si>
  <si>
    <r>
      <t xml:space="preserve">
Daļēji izdevumu klasifikācijas koda maiņa, nemainot mērķi - mēbeļu iegāde pārsniedzot 213 EUR par vienību (virtuves skapīši Vircavas Tautas namam) - </t>
    </r>
    <r>
      <rPr>
        <b/>
        <sz val="10"/>
        <rFont val="Times New Roman"/>
        <family val="1"/>
        <charset val="186"/>
      </rPr>
      <t>501 EUR</t>
    </r>
    <r>
      <rPr>
        <sz val="10"/>
        <rFont val="Times New Roman"/>
        <family val="1"/>
        <charset val="186"/>
      </rPr>
      <t xml:space="preserve"> un papildus fotoaparāta Sesavas tautas nama vajadzībām iegādei - </t>
    </r>
    <r>
      <rPr>
        <b/>
        <sz val="10"/>
        <rFont val="Times New Roman"/>
        <family val="1"/>
        <charset val="186"/>
      </rPr>
      <t>177 EUR</t>
    </r>
    <r>
      <rPr>
        <sz val="10"/>
        <rFont val="Times New Roman"/>
        <family val="1"/>
        <charset val="186"/>
      </rPr>
      <t>;
Komandējumiem paredzētais un neizlietotais finansējums (bibliotekāru komandējums sadarbībā ar Jelgavas pilsētas bibliotēku) novirzīts 13 datoru komplektu iegādei -</t>
    </r>
    <r>
      <rPr>
        <b/>
        <sz val="10"/>
        <rFont val="Times New Roman"/>
        <family val="1"/>
        <charset val="186"/>
      </rPr>
      <t>107 EUR</t>
    </r>
    <r>
      <rPr>
        <sz val="10"/>
        <rFont val="Times New Roman"/>
        <family val="1"/>
        <charset val="186"/>
      </rPr>
      <t xml:space="preserve">;
Mobilā telefona iegādes Kultūras pārvaldes vajadzībām izdevumu segšanai - </t>
    </r>
    <r>
      <rPr>
        <b/>
        <sz val="10"/>
        <rFont val="Times New Roman"/>
        <family val="1"/>
        <charset val="186"/>
      </rPr>
      <t>240 EUR;</t>
    </r>
    <r>
      <rPr>
        <sz val="10"/>
        <rFont val="Times New Roman"/>
        <family val="1"/>
        <charset val="186"/>
      </rPr>
      <t xml:space="preserve">
Grozījumi struktūrvienību ietvaros. Novirzīts no precēm un pakalpojumiem sniegto maksas pakalpojumu PVN nomaksai - </t>
    </r>
    <r>
      <rPr>
        <b/>
        <sz val="10"/>
        <rFont val="Times New Roman"/>
        <family val="1"/>
        <charset val="186"/>
      </rPr>
      <t>147 EUR</t>
    </r>
  </si>
  <si>
    <r>
      <t xml:space="preserve">Sakarā ar to, ka atlīdzības fondā ir izveidojusies ekonomija  (kurinātāja vakance Kalnciema pagasta sporta bāzē ir likvidēta un Kalnciema pagasta sporta organizatora vieta ir vakanta), finansējums novirzīts darba devēja veselības apdrošināšanas izdevumu segšanai - </t>
    </r>
    <r>
      <rPr>
        <b/>
        <sz val="10"/>
        <rFont val="Times New Roman"/>
        <family val="1"/>
        <charset val="186"/>
      </rPr>
      <t>4282 EUR</t>
    </r>
    <r>
      <rPr>
        <sz val="10"/>
        <rFont val="Times New Roman"/>
        <family val="1"/>
        <charset val="186"/>
      </rPr>
      <t>;
Novirzīts darba nespējas lapu A aprēķina segšanai -</t>
    </r>
    <r>
      <rPr>
        <b/>
        <sz val="10"/>
        <rFont val="Times New Roman"/>
        <family val="1"/>
        <charset val="186"/>
      </rPr>
      <t>1300 EUR</t>
    </r>
    <r>
      <rPr>
        <sz val="10"/>
        <rFont val="Times New Roman"/>
        <family val="1"/>
        <charset val="186"/>
      </rPr>
      <t xml:space="preserve">;
Izdevumu klasifikācijas koda maiņa no atlīdzības uz pakalpojumiem, nemainot mērķi. Naudas līdzekļi novirzīti pakalpojumu līgumu par sporta aktivitāšu organizēšanu nomaksai  (laukumu sagatavošana, spēļu grafiku sastādīšana, tiesāšana, rezultāta apkopošana) - </t>
    </r>
    <r>
      <rPr>
        <b/>
        <sz val="10"/>
        <rFont val="Times New Roman"/>
        <family val="1"/>
        <charset val="186"/>
      </rPr>
      <t>247 EUR</t>
    </r>
    <r>
      <rPr>
        <sz val="10"/>
        <rFont val="Times New Roman"/>
        <family val="1"/>
        <charset val="186"/>
      </rPr>
      <t xml:space="preserve">
</t>
    </r>
  </si>
  <si>
    <r>
      <t xml:space="preserve">Novirzīts Glūdas sporta halles kosmētiskā remonta veikšanai, līgums SC/4-2/17/113 Rimts SIA: komunālo pakalpojumu faktiskās izpildes atlikums (sporta halles zem 09.funkcijas)  - </t>
    </r>
    <r>
      <rPr>
        <b/>
        <sz val="10"/>
        <rFont val="Times New Roman"/>
        <family val="1"/>
        <charset val="186"/>
      </rPr>
      <t>1585  EUR</t>
    </r>
    <r>
      <rPr>
        <sz val="10"/>
        <rFont val="Times New Roman"/>
        <family val="1"/>
        <charset val="186"/>
      </rPr>
      <t xml:space="preserve"> un ietaupījums uz sacensību dalībnieku balvu rēķina (apbalvojumiem vairāk tiek izmantoti kausi un medaļas, nevis balvas) - </t>
    </r>
    <r>
      <rPr>
        <b/>
        <sz val="10"/>
        <rFont val="Times New Roman"/>
        <family val="1"/>
        <charset val="186"/>
      </rPr>
      <t>4409 EUR</t>
    </r>
    <r>
      <rPr>
        <sz val="10"/>
        <rFont val="Times New Roman"/>
        <family val="1"/>
        <charset val="186"/>
      </rPr>
      <t xml:space="preserve">;
Sakarā ar to, ka dienas naudas sportistiem pagastu čempionātos vairs netiek maksātas, finansējums novirzīts Platones sporta halles ieejas stikla ārdurvju nomaiņai (līgums SC/4-2/17/95) - </t>
    </r>
    <r>
      <rPr>
        <b/>
        <sz val="10"/>
        <rFont val="Times New Roman"/>
        <family val="1"/>
        <charset val="186"/>
      </rPr>
      <t>1161 EUR</t>
    </r>
  </si>
  <si>
    <r>
      <t xml:space="preserve">Sakarā ar to, ka Sporta centrs sacensību organizēšanai vairāk izmanto pagasta sporta halles nevis īrē no pilsētas, ietaupījums novirzīts:
1.audzēkņu mācību-treniņu pārbaudes sacensībās un pludmales volejbolā ēdināšanas izdevumu segšanai - </t>
    </r>
    <r>
      <rPr>
        <b/>
        <sz val="10"/>
        <rFont val="Times New Roman"/>
        <family val="1"/>
        <charset val="186"/>
      </rPr>
      <t>840 EUR</t>
    </r>
    <r>
      <rPr>
        <sz val="10"/>
        <rFont val="Times New Roman"/>
        <family val="1"/>
        <charset val="186"/>
      </rPr>
      <t xml:space="preserve">;
2.datorprogrammas iegādei (karšu zīmēšana orientēšanās) - </t>
    </r>
    <r>
      <rPr>
        <b/>
        <sz val="10"/>
        <rFont val="Times New Roman"/>
        <family val="1"/>
        <charset val="186"/>
      </rPr>
      <t>66 EUR</t>
    </r>
  </si>
  <si>
    <r>
      <t xml:space="preserve">Sakarā ar to, ka Sporta centra budžetā ir izveidojusies ekonomija sadaļā "Dotācija biedrībām", finansējums netiks piešķirts. Pamatojoties uz Jelgavas novada Līvbērzes pagasta pārvaldes vadītājas R.Mednes 2017.gada 11.oktobra  iesniegumu Nr. JNP/4-24/17/350 un Budžeta komisijas 2017.gada 16.oktobra sēdes lēmumu (protokols Nr.2-19.1/17/17,10.§) finansējums novirzīts Līvbērzes pagasta sporta pasākumu tāmē āra hokeja laukuma ierīkošanai - </t>
    </r>
    <r>
      <rPr>
        <b/>
        <sz val="10"/>
        <rFont val="Times New Roman"/>
        <family val="1"/>
        <charset val="186"/>
      </rPr>
      <t>5500 EUR</t>
    </r>
    <r>
      <rPr>
        <sz val="10"/>
        <rFont val="Times New Roman"/>
        <family val="1"/>
        <charset val="186"/>
      </rPr>
      <t>;
Daļēji izdevumu klasifikācijas koda maiņa, nemainot mērķi - sporta inventāra (trenažieri) iegāde nepārsniedzot 213 EUR -</t>
    </r>
    <r>
      <rPr>
        <b/>
        <sz val="10"/>
        <rFont val="Times New Roman"/>
        <family val="1"/>
        <charset val="186"/>
      </rPr>
      <t xml:space="preserve"> 3525 EUR</t>
    </r>
  </si>
  <si>
    <r>
      <t>Piešķirts no rezerves fonda biedrībai “Kalnciema pagasta muzeja biedrība”, pamatojoties  uz Kalnciema pagasta muzeja biedrības valdes priekšsēdētāja Dāvja Beitlera 2017.gada 18.augusta iesniegumu Nr.JNP/3-12.1/17/220 un Budžeta komisijas 2017.gada 16.oktobra lēmumu (protokols Nr.2-19.1/17/17, 11.§). Mērķis - Kalnciema pagasta muzeja rakstu sagatavošanai un iespiešanai -</t>
    </r>
    <r>
      <rPr>
        <b/>
        <sz val="10"/>
        <rFont val="Times New Roman"/>
        <family val="1"/>
        <charset val="186"/>
      </rPr>
      <t>500 EUR</t>
    </r>
    <r>
      <rPr>
        <sz val="10"/>
        <rFont val="Times New Roman"/>
        <family val="1"/>
        <charset val="186"/>
      </rPr>
      <t xml:space="preserve">;
Piešķirts no rezerves fonda biedrībai ““BM Studio”, pamatojoties  uz Sabiedrisko attiecību nodaļas vadītājas D.Kaņepones 2017.gada 1.novembra iesniegumu Nr.JNP/4-24/17/355 un Budžeta komisijas 2017.gada 8.novembra lēmumu (protokols Nr.2-19.1/17/18, 4.§)    Mērķis - Zemgales krieviņu kultūrvēsturiskā mantojuma izpētei un popularizēšanai - </t>
    </r>
    <r>
      <rPr>
        <b/>
        <sz val="10"/>
        <rFont val="Times New Roman"/>
        <family val="1"/>
        <charset val="186"/>
      </rPr>
      <t>500 EUR</t>
    </r>
  </si>
  <si>
    <r>
      <t>Piešķirts no rezerves fonda biedrībai “Kalnciema pagasta muzeja biedrība”, pamatojoties  uz Kalnciema pagasta muzeja biedrības valdes priekšsēdētāja Dāvja Beitlera 2017.gada 18.augusta iesniegumu Nr.JNP/3-12.1/17/220 un Budžeta komisijas 2017.gada 16.oktobra lēmumu (protokols Nr.2-19.1/17/17, 11.§). Mērķis - Kalnciema pagasta muzeja rakstu sagatavošanai un iespiešanai -</t>
    </r>
    <r>
      <rPr>
        <b/>
        <sz val="10"/>
        <rFont val="Times New Roman"/>
        <family val="1"/>
        <charset val="186"/>
      </rPr>
      <t>500 EUR</t>
    </r>
    <r>
      <rPr>
        <sz val="10"/>
        <rFont val="Times New Roman"/>
        <family val="1"/>
        <charset val="186"/>
      </rPr>
      <t xml:space="preserve">;
Piešķirts no rezerves fonda biedrībai ““BM Studio”, pamatojoties  uz Sabiedrisko attiecību nodaļas vadītājas D.Kaņepones 2017.gada 1.novembra iesniegumu Nr.JNP/4-24/17/355 un Budžeta komisijas 2017.gada 8.novembra lēmumu (protokols Nr.2-19.1/17/18, 4.§). Mērķis - Zemgales krieviņu kultūrvēsturiskā mantojuma izpētei un popularizēšanai - </t>
    </r>
    <r>
      <rPr>
        <b/>
        <sz val="10"/>
        <rFont val="Times New Roman"/>
        <family val="1"/>
        <charset val="186"/>
      </rPr>
      <t>500 EUR</t>
    </r>
    <r>
      <rPr>
        <sz val="10"/>
        <rFont val="Times New Roman"/>
        <family val="1"/>
        <charset val="186"/>
      </rPr>
      <t xml:space="preserve">;
Novirzīts no rezerves fonda darba devēja veselības apdrošināšanas izdevumu segšanai - </t>
    </r>
    <r>
      <rPr>
        <b/>
        <sz val="10"/>
        <rFont val="Times New Roman"/>
        <family val="1"/>
        <charset val="186"/>
      </rPr>
      <t>12814 EUR</t>
    </r>
  </si>
  <si>
    <r>
      <t xml:space="preserve">Izdevumu klasifikācijas koda maiņa no atlīdzības uz pakalpojumiem, nemainot mērķi. Naudas līdzekļi novirzīti pakalpojumu līgumu par sporta aktivitāšu organizēšanu nomaksai  (laukumu sagatavošana, spēļu grafiku sastādīšana, tiesāšana, rezultāta apkopošana) - </t>
    </r>
    <r>
      <rPr>
        <b/>
        <sz val="10"/>
        <rFont val="Times New Roman"/>
        <family val="1"/>
        <charset val="186"/>
      </rPr>
      <t>247 EUR</t>
    </r>
    <r>
      <rPr>
        <sz val="10"/>
        <rFont val="Times New Roman"/>
        <family val="1"/>
        <charset val="186"/>
      </rPr>
      <t xml:space="preserve">;
Piešķirts no Rezerves fonda Sporta centram, hokeja komandas “Lielupe” dalības maksas amatieru līgas rīkotajā hokeja čempionātā nomaksai 2017./2018.g sezonā., pamatojoties uz hokeja komandas “Lielupe” kolektīva iesniegumu SC/1-7/17/29  un Budžeta komisijas 2017.gada 16.oktobra sēdes lēmumu (protokols Nr.2-19.1/17/17, 9.§) - </t>
    </r>
    <r>
      <rPr>
        <b/>
        <sz val="10"/>
        <rFont val="Times New Roman"/>
        <family val="1"/>
        <charset val="186"/>
      </rPr>
      <t>300 EUR</t>
    </r>
    <r>
      <rPr>
        <sz val="10"/>
        <rFont val="Times New Roman"/>
        <family val="1"/>
        <charset val="186"/>
      </rPr>
      <t xml:space="preserve">
Sakarā ar to, ka apmācības pakalpojumi izmaksāja lētāk nekā sākotnēji budžetā bija ieplānots, transporta ārpakalpojumi sportistu pārvadāšanai netika piesaistīti un evakuācijas plānu izstrāde izmaksāja lētāk (iepirkuma rezultāts), ietaupījums novirzīts sporta aktivitāšu/sacensību organizēšanai, tiesāšanai, novadīšanai un sportistu licenču nomaksai</t>
    </r>
  </si>
  <si>
    <t>Sakarā ar to, ka Sporta centra budžetā ir izveidojusies ekonomija sadaļā "Dotācija biedrībām", finansējums netiks piešķirts. Pamatojoties uz Jelgavas novada Līvbērzes pagasta pārvaldes vadītājas R.Mednes 2017.gada 11.oktobra  iesniegumu Nr. JNP/4-24/17/350 un Budžeta komisijas 2017.gada 16.oktobra sēdes lēmumu (protokols Nr.2-19.1/17/17,10.§) finansējums novirzīts Līvbērzes pagasta sporta pasākumu tāmē āra hokeja laukuma ierīkošanai</t>
  </si>
  <si>
    <t xml:space="preserve">Piešķirts no Rezerves fonda Sporta centram, hokeja komandas “Lielupe” dalības maksas amatieru līgas rīkotajā hokeja čempionātā nomaksai 2017./2018.g sezonā., pamatojoties uz hokeja komandas “Lielupe” kolektīva iesniegumu SC/1-7/17/29  un Budžeta komisijas 2017.gada 16.oktobra sēdes lēmumu (protokols Nr.2-19.1/17/17, 9.§) </t>
  </si>
  <si>
    <t>t.skaitā Šķibes pamatskolai 325 euro - Ziemassvētku dāvanām un skolēnu ārpusklases pasākuma organizēšanai un Vilces pamatskolas pirmsskolai 250 euro -  IT iegādei</t>
  </si>
  <si>
    <r>
      <rPr>
        <i/>
        <sz val="10"/>
        <rFont val="Times New Roman"/>
        <family val="1"/>
        <charset val="186"/>
      </rPr>
      <t>Procentu ieņēmumi par atlikto maksājumu no vēl nesamaksātās pirkuma maksas</t>
    </r>
    <r>
      <rPr>
        <sz val="10"/>
        <rFont val="Times New Roman"/>
        <family val="1"/>
        <charset val="186"/>
      </rPr>
      <t xml:space="preserve"> plielināti pēc izpildes</t>
    </r>
  </si>
  <si>
    <r>
      <rPr>
        <i/>
        <sz val="10"/>
        <rFont val="Times New Roman"/>
        <family val="1"/>
        <charset val="186"/>
      </rPr>
      <t xml:space="preserve">1.Nekustamā īpašuma nodokļa par zemi, ēkām un mājokļiem - kārtējā saimnieciskā gada ieņēmumi </t>
    </r>
    <r>
      <rPr>
        <sz val="10"/>
        <rFont val="Times New Roman"/>
        <family val="1"/>
        <charset val="186"/>
      </rPr>
      <t>265098 EUR</t>
    </r>
    <r>
      <rPr>
        <i/>
        <sz val="10"/>
        <rFont val="Times New Roman"/>
        <family val="1"/>
        <charset val="186"/>
      </rPr>
      <t xml:space="preserve">, kavējuma naudas par kārtējā saimnieciskā gada ieņēmumiem </t>
    </r>
    <r>
      <rPr>
        <sz val="10"/>
        <rFont val="Times New Roman"/>
        <family val="1"/>
        <charset val="186"/>
      </rPr>
      <t>8334 EUR</t>
    </r>
    <r>
      <rPr>
        <i/>
        <sz val="10"/>
        <rFont val="Times New Roman"/>
        <family val="1"/>
        <charset val="186"/>
      </rPr>
      <t xml:space="preserve">;
2.Nekustamā īpašuma nodokļa par zemi, ēkām un mājokļiem - iepriekšējo gadu parādi </t>
    </r>
    <r>
      <rPr>
        <sz val="10"/>
        <rFont val="Times New Roman"/>
        <family val="1"/>
        <charset val="186"/>
      </rPr>
      <t xml:space="preserve">26309 EUR, </t>
    </r>
    <r>
      <rPr>
        <i/>
        <sz val="10"/>
        <rFont val="Times New Roman"/>
        <family val="1"/>
        <charset val="186"/>
      </rPr>
      <t>kavējuma naudas par iepriekšējo gadu parādiem</t>
    </r>
    <r>
      <rPr>
        <sz val="10"/>
        <rFont val="Times New Roman"/>
        <family val="1"/>
        <charset val="186"/>
      </rPr>
      <t xml:space="preserve"> 10047 EUR</t>
    </r>
  </si>
  <si>
    <r>
      <t xml:space="preserve">Tai skaitā palielinājums </t>
    </r>
    <r>
      <rPr>
        <i/>
        <sz val="10"/>
        <rFont val="Times New Roman"/>
        <family val="1"/>
        <charset val="186"/>
      </rPr>
      <t>Pašvaldību nodevai par tirdzniecību publiskās vietās</t>
    </r>
    <r>
      <rPr>
        <sz val="10"/>
        <rFont val="Times New Roman"/>
        <family val="1"/>
        <charset val="186"/>
      </rPr>
      <t xml:space="preserve"> 125 EUR un </t>
    </r>
    <r>
      <rPr>
        <i/>
        <sz val="10"/>
        <rFont val="Times New Roman"/>
        <family val="1"/>
        <charset val="186"/>
      </rPr>
      <t>Valsts un Pašvaldību nodevas</t>
    </r>
    <r>
      <rPr>
        <sz val="10"/>
        <rFont val="Times New Roman"/>
        <family val="1"/>
        <charset val="186"/>
      </rPr>
      <t xml:space="preserve"> 146 EUR </t>
    </r>
  </si>
  <si>
    <r>
      <t xml:space="preserve">Tai skaitā Administratīvās komisijas un Pašvaldības policijas uzliktie </t>
    </r>
    <r>
      <rPr>
        <i/>
        <sz val="10"/>
        <rFont val="Times New Roman"/>
        <family val="1"/>
        <charset val="186"/>
      </rPr>
      <t xml:space="preserve">Naudas sodi un sankcijas </t>
    </r>
    <r>
      <rPr>
        <sz val="10"/>
        <rFont val="Times New Roman"/>
        <family val="1"/>
        <charset val="186"/>
      </rPr>
      <t>500 EUR un 115 EUR apmērā - plielināti pēc izpildes</t>
    </r>
  </si>
  <si>
    <r>
      <t xml:space="preserve">Palielinājums </t>
    </r>
    <r>
      <rPr>
        <i/>
        <sz val="10"/>
        <rFont val="Times New Roman"/>
        <family val="1"/>
        <charset val="186"/>
      </rPr>
      <t xml:space="preserve">Līgumsodiem par saistību neizpildi </t>
    </r>
    <r>
      <rPr>
        <sz val="10"/>
        <rFont val="Times New Roman"/>
        <family val="1"/>
        <charset val="186"/>
      </rPr>
      <t xml:space="preserve">1072 EUR, </t>
    </r>
    <r>
      <rPr>
        <i/>
        <sz val="10"/>
        <rFont val="Times New Roman"/>
        <family val="1"/>
        <charset val="186"/>
      </rPr>
      <t>Dažādiem nenodokļu ienēmumumiem</t>
    </r>
    <r>
      <rPr>
        <sz val="10"/>
        <rFont val="Times New Roman"/>
        <family val="1"/>
        <charset val="186"/>
      </rPr>
      <t xml:space="preserve"> palielinājums par 1819 EUR un I</t>
    </r>
    <r>
      <rPr>
        <i/>
        <sz val="10"/>
        <rFont val="Times New Roman"/>
        <family val="1"/>
        <charset val="186"/>
      </rPr>
      <t>eņēmumiem no ūdens tilpju un zvejas tiesību nomas</t>
    </r>
    <r>
      <rPr>
        <sz val="10"/>
        <rFont val="Times New Roman"/>
        <family val="1"/>
        <charset val="186"/>
      </rPr>
      <t xml:space="preserve"> palielinājums 214 EUR</t>
    </r>
  </si>
  <si>
    <r>
      <t xml:space="preserve">Tai skaitā - palielinājums Īpašuma pārvaldei - par </t>
    </r>
    <r>
      <rPr>
        <i/>
        <sz val="10"/>
        <rFont val="Times New Roman"/>
        <family val="1"/>
        <charset val="186"/>
      </rPr>
      <t xml:space="preserve">Ieņēmumiem no ēku un būvju īpašumu pārdošanu </t>
    </r>
    <r>
      <rPr>
        <sz val="10"/>
        <rFont val="Times New Roman"/>
        <family val="1"/>
        <charset val="186"/>
      </rPr>
      <t xml:space="preserve">28 335 EUR, </t>
    </r>
    <r>
      <rPr>
        <i/>
        <sz val="10"/>
        <rFont val="Times New Roman"/>
        <family val="1"/>
        <charset val="186"/>
      </rPr>
      <t xml:space="preserve">Ieņēmumiem no zemes īpašumu pārdošanas </t>
    </r>
    <r>
      <rPr>
        <sz val="10"/>
        <rFont val="Times New Roman"/>
        <family val="1"/>
        <charset val="186"/>
      </rPr>
      <t xml:space="preserve">19 200 EUR, </t>
    </r>
    <r>
      <rPr>
        <i/>
        <sz val="10"/>
        <rFont val="Times New Roman"/>
        <family val="1"/>
        <charset val="186"/>
      </rPr>
      <t>Ieņēmumiem no meža īpašumu pārdošanas</t>
    </r>
    <r>
      <rPr>
        <sz val="10"/>
        <rFont val="Times New Roman"/>
        <family val="1"/>
        <charset val="186"/>
      </rPr>
      <t xml:space="preserve"> 374 300 EUR un </t>
    </r>
    <r>
      <rPr>
        <i/>
        <sz val="10"/>
        <rFont val="Times New Roman"/>
        <family val="1"/>
        <charset val="186"/>
      </rPr>
      <t>Ieņēmumiem no kustamā īpašuma realizācijas</t>
    </r>
    <r>
      <rPr>
        <sz val="10"/>
        <rFont val="Times New Roman"/>
        <family val="1"/>
        <charset val="186"/>
      </rPr>
      <t xml:space="preserve"> 600 EUR</t>
    </r>
  </si>
  <si>
    <r>
      <t xml:space="preserve">Tai skaitā palielinājums par </t>
    </r>
    <r>
      <rPr>
        <i/>
        <sz val="10"/>
        <rFont val="Times New Roman"/>
        <family val="1"/>
        <charset val="186"/>
      </rPr>
      <t>Telpu nomu</t>
    </r>
    <r>
      <rPr>
        <sz val="10"/>
        <rFont val="Times New Roman"/>
        <family val="1"/>
        <charset val="186"/>
      </rPr>
      <t xml:space="preserve"> 394 EUR;  </t>
    </r>
    <r>
      <rPr>
        <i/>
        <sz val="10"/>
        <rFont val="Times New Roman"/>
        <family val="1"/>
        <charset val="186"/>
      </rPr>
      <t>Citi ieņēmumi par maksas pakalpojumiem</t>
    </r>
    <r>
      <rPr>
        <sz val="10"/>
        <rFont val="Times New Roman"/>
        <family val="1"/>
        <charset val="186"/>
      </rPr>
      <t xml:space="preserve"> 2378 EUR; </t>
    </r>
    <r>
      <rPr>
        <i/>
        <sz val="10"/>
        <rFont val="Times New Roman"/>
        <family val="1"/>
        <charset val="186"/>
      </rPr>
      <t>Par zemes nomu</t>
    </r>
    <r>
      <rPr>
        <sz val="10"/>
        <rFont val="Times New Roman"/>
        <family val="1"/>
        <charset val="186"/>
      </rPr>
      <t xml:space="preserve"> 15 075 EUR</t>
    </r>
  </si>
  <si>
    <r>
      <t xml:space="preserve">Tai skaitā - palielinājums Īpašuma pārvaldei - par </t>
    </r>
    <r>
      <rPr>
        <i/>
        <sz val="10"/>
        <rFont val="Times New Roman"/>
        <family val="1"/>
        <charset val="186"/>
      </rPr>
      <t>Ieņēmumiem no LAD</t>
    </r>
    <r>
      <rPr>
        <sz val="10"/>
        <rFont val="Times New Roman"/>
        <family val="1"/>
        <charset val="186"/>
      </rPr>
      <t xml:space="preserve"> - LAD platību maksājumi par 2016.gada un 2017.gaduplatībmaksājumi 1800 EUR</t>
    </r>
  </si>
  <si>
    <t>Tai skaitā:
1.novirzīts no rezerves fonda darba devēja veselības apdrošināšanas izdevumu segšanai  190632 EUR - līdzekļi tiek novirzīti atbilstoši  katrai iestādei, nodaļai;
2.Sabiedrisko attiecību nodaļai, Darba aizsardzības nodaļai, IT nodaļai, Būvvaldei - palielinājums veselības apdrošināšanas izdevumu segšanai  7456 EUR</t>
  </si>
  <si>
    <t>Sabiedrisko attiecību nodaļai - finansējums novirzīts kalendāra izdevumu segšanai</t>
  </si>
  <si>
    <t>Tai skaitā rezerves fonda līdzekļu pārdale - samazinājums 12901 EUR (skatīt Rezerves fonda izlietojumu), samazinājums Sabiedrisko attiecību nodaļai 5922 EUR - novirzīts uz EKK6421, samazinājums Meliorācijas sistēmu uzturēšanai 46068 EUR (izdevumu klasifikācijas kodu maiņa - nemainot mērķi, kapitalizētas sākotnēji plānotās pakalpojumu izmaksas) EKK 2244  - novirzīts uz EKK5218 un EKK5250, palielinājums 1045 EUR</t>
  </si>
  <si>
    <t>Tai skaitā grozījumi IT struktūrvienības ietvaros - no EKK 5100 (datorprogrammas) uz  EKK 5200 (datortehniku un citu biroja tehniku)</t>
  </si>
  <si>
    <t>Tai skaitā palielinājums Meliorācijas sistēmu uzturēšanai EKK5218 (celtnes un būves) 22491 EUR un EKK5250 (kapitālais remonts un rekonstrukcija) 23577 EUR, 1421 EUR, palielinājums IT EKK 5238 2090 EUR</t>
  </si>
  <si>
    <t xml:space="preserve">Tai skaitā grozījumi struktūrvienības ietvaros pārcelts uz EKK2233 Sabiedrisko attiecību nodaļai </t>
  </si>
  <si>
    <t>Tai skaitā grozījumi struktūrvienību ietvaros uz EKK2311, EKK2322 un EKK2350</t>
  </si>
  <si>
    <r>
      <t xml:space="preserve">Tai skaitā  </t>
    </r>
    <r>
      <rPr>
        <b/>
        <sz val="10"/>
        <rFont val="Times New Roman"/>
        <family val="1"/>
        <charset val="186"/>
      </rPr>
      <t>novirzīts</t>
    </r>
    <r>
      <rPr>
        <sz val="10"/>
        <rFont val="Times New Roman"/>
        <family val="1"/>
        <charset val="186"/>
      </rPr>
      <t xml:space="preserve"> no darba samaksas Lielplatones internātpamatskolai uz uzturēšanas izdevumiem </t>
    </r>
    <r>
      <rPr>
        <b/>
        <sz val="10"/>
        <rFont val="Times New Roman"/>
        <family val="1"/>
        <charset val="186"/>
      </rPr>
      <t>13 192 EUR</t>
    </r>
    <r>
      <rPr>
        <sz val="10"/>
        <rFont val="Times New Roman"/>
        <family val="1"/>
        <charset val="186"/>
      </rPr>
      <t>.  Novirzīts no darba samaksas Zaļenieku  komerciālās un amatniecības vidusskolas profesionālajai programmai  uz uzturēšanas izdevumiem 1 843 EUR.  Novirzīts struktūrvienību EKK kodu ietvaros sakarā ar darba nespējas lapas A aprēķiniem.</t>
    </r>
  </si>
  <si>
    <r>
      <t xml:space="preserve">Tai skaitā palielinājums no rezerves fonda darba devēja izdevumi veselības apdrošināšanai 114 127 EUR  un darba devēja sociālā rakstura pabalsti un kompensācijas (slimības lapas) 3 953 EUR. </t>
    </r>
    <r>
      <rPr>
        <b/>
        <sz val="10"/>
        <rFont val="Times New Roman"/>
        <family val="1"/>
        <charset val="186"/>
      </rPr>
      <t>Samazinājums</t>
    </r>
    <r>
      <rPr>
        <sz val="10"/>
        <rFont val="Times New Roman"/>
        <family val="1"/>
        <charset val="186"/>
      </rPr>
      <t xml:space="preserve"> valsts budžeta dotācijas finansējumā - darba devēja sociālā rakstura pabalsti un kompensācijas </t>
    </r>
    <r>
      <rPr>
        <b/>
        <sz val="10"/>
        <rFont val="Times New Roman"/>
        <family val="1"/>
        <charset val="186"/>
      </rPr>
      <t>15 938 EUR</t>
    </r>
    <r>
      <rPr>
        <sz val="10"/>
        <rFont val="Times New Roman"/>
        <family val="1"/>
        <charset val="186"/>
      </rPr>
      <t>. Novirzīts no darba devēja valsts sociālās apdrošināšanas obligātās iemaksas, sociāla rakstura pabalsti un kompensācijas Lielplatones internātpamatskolai uz uzturēšanas izdevumiem 8 734 EUR.</t>
    </r>
  </si>
  <si>
    <t xml:space="preserve">Tai skaitā novirzīts no rezerves fonda darba devēja veselības apdrošināšanas izdevumu segšanai </t>
  </si>
  <si>
    <t>Tai skaitā grozījumi struktūrvienību ietvaros - samazinājums komandējumu izdevumiem Attīstības nodaļai 431 EUR - novirzīti citu pakalpojumu apmaksai, Īpašumu pārvaldei 291 EUR - novirzīti EKK 2313 speciālā apģērba iegādei</t>
  </si>
  <si>
    <t>Tai skaitā grozījumi struktūrvienību ietvaros - samazinājums EKK2231 administratīviem  izdevumiem Attīstības nodaļai 1853 EUR - novirzīti EKK2314 reprezentācijas materiālu iegādei</t>
  </si>
  <si>
    <t>Tai skaitā palielinājums Budžeta iestāžu nodokļu maksājumiem 2.pusgadā PVN nomaksai saistībā ar Zemes nomas ieņēmumu palielinājumu</t>
  </si>
  <si>
    <t>Tai skaitā grozījumi struktūrvienību ietvaros - palielinājums Attīstības nodaļai EKK5232 790 EUR, Vilces teritoriju apsaimniekošanas izdevumiem EKK5240 4550 EUR - skatuves segumam un pakāpienu izbūves laukumam</t>
  </si>
  <si>
    <t>Tai skaitā finansējums novirzīts naudas balvu izmaksām darbiniekiem JNP rīkojums JNP/3-8/17/316  6792 EUR un veselības apdrošināšanas polisēm 21216 EUR no struktūras Pārējā ekonomiskā darbība EKK 1227</t>
  </si>
  <si>
    <r>
      <t xml:space="preserve">Tai skaitā, samazināti </t>
    </r>
    <r>
      <rPr>
        <i/>
        <sz val="10"/>
        <rFont val="Times New Roman"/>
        <family val="1"/>
        <charset val="186"/>
      </rPr>
      <t>Iekšzemes komandējumu un dienesta braucienu izdevumi par</t>
    </r>
    <r>
      <rPr>
        <sz val="10"/>
        <rFont val="Times New Roman"/>
        <family val="1"/>
        <charset val="186"/>
      </rPr>
      <t xml:space="preserve"> 646 EUR un </t>
    </r>
    <r>
      <rPr>
        <i/>
        <sz val="10"/>
        <rFont val="Times New Roman"/>
        <family val="1"/>
        <charset val="186"/>
      </rPr>
      <t xml:space="preserve">ārvalstu komandējumi un dienesta braucieni </t>
    </r>
    <r>
      <rPr>
        <sz val="10"/>
        <rFont val="Times New Roman"/>
        <family val="1"/>
        <charset val="186"/>
      </rPr>
      <t>par  2425 EUR</t>
    </r>
  </si>
  <si>
    <r>
      <t xml:space="preserve">Tai skaitā grozījumi struktūrvienību un EKK ietvaros uz EKK2311 printeriem </t>
    </r>
    <r>
      <rPr>
        <i/>
        <sz val="10"/>
        <rFont val="Times New Roman"/>
        <family val="1"/>
        <charset val="186"/>
      </rPr>
      <t>kartridžu un kancelejas preču iegādei</t>
    </r>
    <r>
      <rPr>
        <sz val="10"/>
        <rFont val="Times New Roman"/>
        <family val="1"/>
        <charset val="186"/>
      </rPr>
      <t xml:space="preserve"> 1415 EUR , </t>
    </r>
    <r>
      <rPr>
        <i/>
        <sz val="10"/>
        <rFont val="Times New Roman"/>
        <family val="1"/>
        <charset val="186"/>
      </rPr>
      <t xml:space="preserve">precēm administrācijas darbības nodrošināšanai </t>
    </r>
    <r>
      <rPr>
        <sz val="10"/>
        <rFont val="Times New Roman"/>
        <family val="1"/>
        <charset val="186"/>
      </rPr>
      <t>1588 EUR</t>
    </r>
  </si>
  <si>
    <r>
      <t xml:space="preserve">Tai skaitā - Dzimsarakstu nodaļā - precizēti </t>
    </r>
    <r>
      <rPr>
        <i/>
        <sz val="10"/>
        <rFont val="Times New Roman"/>
        <family val="1"/>
        <charset val="186"/>
      </rPr>
      <t>dotortehnikas iegādes izdevumi</t>
    </r>
    <r>
      <rPr>
        <sz val="10"/>
        <rFont val="Times New Roman"/>
        <family val="1"/>
        <charset val="186"/>
      </rPr>
      <t xml:space="preserve"> - samazinājums par 367 EUR, un veikti precizējumi </t>
    </r>
    <r>
      <rPr>
        <i/>
        <sz val="10"/>
        <rFont val="Times New Roman"/>
        <family val="1"/>
        <charset val="186"/>
      </rPr>
      <t xml:space="preserve">saimniecisko pamatlīdzekļu iegādei </t>
    </r>
    <r>
      <rPr>
        <sz val="10"/>
        <rFont val="Times New Roman"/>
        <family val="1"/>
        <charset val="186"/>
      </rPr>
      <t xml:space="preserve">par 2067 EUR Sesavas p.p. 540 EUR un Līvbērzes p.p. 1147 EUR </t>
    </r>
  </si>
  <si>
    <t>Pašvaldības uzturēšanas izdevumi padotām iestādēm - vēlēšanu izdevumi tāmē klasificēti atbilstoši EKK izdevumu veidiem</t>
  </si>
  <si>
    <t xml:space="preserve">Tai skaitā, palielināts EKK1227 par 2283 EUR  - Veselības apdrošināšanas polišu iegādei un naudas balvai EKK1148 par  1533 EUR </t>
  </si>
  <si>
    <r>
      <t xml:space="preserve">Tai skaitā grozījumi struktūrvienību un EKK ietvaros Finanšu nodaļa palielinājusi EKK2232 par 1212 EUR  saskaņā ar līgumu </t>
    </r>
    <r>
      <rPr>
        <i/>
        <sz val="10"/>
        <rFont val="Times New Roman"/>
        <family val="1"/>
        <charset val="186"/>
      </rPr>
      <t>samaksai par auditoru pakalpojumu,</t>
    </r>
    <r>
      <rPr>
        <sz val="10"/>
        <rFont val="Times New Roman"/>
        <family val="1"/>
        <charset val="186"/>
      </rPr>
      <t xml:space="preserve"> palielināti </t>
    </r>
    <r>
      <rPr>
        <i/>
        <sz val="10"/>
        <rFont val="Times New Roman"/>
        <family val="1"/>
        <charset val="186"/>
      </rPr>
      <t>sakaru izdevumi</t>
    </r>
    <r>
      <rPr>
        <sz val="10"/>
        <rFont val="Times New Roman"/>
        <family val="1"/>
        <charset val="186"/>
      </rPr>
      <t xml:space="preserve"> par 835 EUR, palielināti </t>
    </r>
    <r>
      <rPr>
        <i/>
        <sz val="10"/>
        <rFont val="Times New Roman"/>
        <family val="1"/>
        <charset val="186"/>
      </rPr>
      <t>izdevumi apmācības pakalpojumiem un pārējiem iestādes administratīvajiem izdevumiem</t>
    </r>
    <r>
      <rPr>
        <sz val="10"/>
        <rFont val="Times New Roman"/>
        <family val="1"/>
        <charset val="186"/>
      </rPr>
      <t xml:space="preserve"> par 1651 EUR, samazināti </t>
    </r>
    <r>
      <rPr>
        <i/>
        <sz val="10"/>
        <rFont val="Times New Roman"/>
        <family val="1"/>
        <charset val="186"/>
      </rPr>
      <t>izdevumi remondarbiem un iestāžu uzturēšanas pakalpojumiem</t>
    </r>
    <r>
      <rPr>
        <sz val="10"/>
        <rFont val="Times New Roman"/>
        <family val="1"/>
        <charset val="186"/>
      </rPr>
      <t xml:space="preserve"> par 1620 EUR, Finanašu nodaļa samazinājusi EKK2259 par 3000 EUR - </t>
    </r>
    <r>
      <rPr>
        <i/>
        <sz val="10"/>
        <rFont val="Times New Roman"/>
        <family val="1"/>
        <charset val="186"/>
      </rPr>
      <t>pārējie informācijas tehnoloģiju pakalpojumi</t>
    </r>
    <r>
      <rPr>
        <sz val="10"/>
        <rFont val="Times New Roman"/>
        <family val="1"/>
        <charset val="186"/>
      </rPr>
      <t>, līdzekļi novitzīti uz EKK2300</t>
    </r>
  </si>
  <si>
    <r>
      <t xml:space="preserve">Tai skaitā grozījumi struktūrvienību ietvaros Pašvaldības policijai palielināts EKK2242 </t>
    </r>
    <r>
      <rPr>
        <i/>
        <sz val="10"/>
        <rFont val="Times New Roman"/>
        <family val="1"/>
        <charset val="186"/>
      </rPr>
      <t>transporta līdzekļu  uzturēšana un remonts</t>
    </r>
    <r>
      <rPr>
        <sz val="10"/>
        <rFont val="Times New Roman"/>
        <family val="1"/>
        <charset val="186"/>
      </rPr>
      <t xml:space="preserve"> par 2500 EUR, samazinot  EKK5232 par 2011 EUR, līdzekļi nepieciešami transporta līdzekļu remontam</t>
    </r>
  </si>
  <si>
    <r>
      <t>Tai skaitā grozījumi struktūrvienību ietvaros -  palielinājums</t>
    </r>
    <r>
      <rPr>
        <i/>
        <sz val="10"/>
        <rFont val="Times New Roman"/>
        <family val="1"/>
        <charset val="186"/>
      </rPr>
      <t xml:space="preserve"> formas tērpu iegādei</t>
    </r>
    <r>
      <rPr>
        <sz val="10"/>
        <rFont val="Times New Roman"/>
        <family val="1"/>
        <charset val="186"/>
      </rPr>
      <t xml:space="preserve"> EKK2364 par 390 EUR  un palielinājums </t>
    </r>
    <r>
      <rPr>
        <i/>
        <sz val="10"/>
        <rFont val="Times New Roman"/>
        <family val="1"/>
        <charset val="186"/>
      </rPr>
      <t xml:space="preserve">iestāžu uzturēšanas materiālu iegādei </t>
    </r>
    <r>
      <rPr>
        <sz val="10"/>
        <rFont val="Times New Roman"/>
        <family val="1"/>
        <charset val="186"/>
      </rPr>
      <t>par 391 EUR,  samazinot degvielas iegādes izdevumus EKK2322 par 781 EUR - ekonomija</t>
    </r>
  </si>
  <si>
    <t>Samazināts plānotais finansējums CSSD nodevu nomaksai autotransporta tehniskajām apskatēm</t>
  </si>
  <si>
    <t>Uz EKK 2242 - neatliekamam autotransporta remontam</t>
  </si>
  <si>
    <t>Naudas balva</t>
  </si>
  <si>
    <t>Tai skaitā no EKK2279  uz citiem ekonomiskās klasifikācijas kodiem</t>
  </si>
  <si>
    <r>
      <t xml:space="preserve">Tai skaitā grozījumi no EKK2279 - </t>
    </r>
    <r>
      <rPr>
        <i/>
        <sz val="10"/>
        <rFont val="Times New Roman"/>
        <family val="1"/>
        <charset val="186"/>
      </rPr>
      <t xml:space="preserve">degvielas iegādei </t>
    </r>
    <r>
      <rPr>
        <sz val="10"/>
        <rFont val="Times New Roman"/>
        <family val="1"/>
        <charset val="186"/>
      </rPr>
      <t xml:space="preserve">EKK2322 un </t>
    </r>
    <r>
      <rPr>
        <i/>
        <sz val="10"/>
        <rFont val="Times New Roman"/>
        <family val="1"/>
        <charset val="186"/>
      </rPr>
      <t>+</t>
    </r>
    <r>
      <rPr>
        <sz val="10"/>
        <rFont val="Times New Roman"/>
        <family val="1"/>
        <charset val="186"/>
      </rPr>
      <t xml:space="preserve">EKK2312 </t>
    </r>
  </si>
  <si>
    <t>Meža atjaunošanai EKK5240</t>
  </si>
  <si>
    <r>
      <t xml:space="preserve">tanī skaitā SARC "Eleja"Pilngadīgo iemītnieku uzturēšanas tāmē palielina </t>
    </r>
    <r>
      <rPr>
        <i/>
        <sz val="10"/>
        <rFont val="Times New Roman"/>
        <family val="1"/>
        <charset val="186"/>
      </rPr>
      <t>Ieņēmumus sociālo iestāžu sniegtajiem pakalpojumiem</t>
    </r>
    <r>
      <rPr>
        <sz val="10"/>
        <rFont val="Times New Roman"/>
        <family val="1"/>
        <charset val="186"/>
      </rPr>
      <t xml:space="preserve"> par 19700 EUR, savukārt Sociālais dienests samazina </t>
    </r>
    <r>
      <rPr>
        <i/>
        <sz val="10"/>
        <rFont val="Times New Roman"/>
        <family val="1"/>
        <charset val="186"/>
      </rPr>
      <t>Ieņēmumus</t>
    </r>
    <r>
      <rPr>
        <sz val="10"/>
        <rFont val="Times New Roman"/>
        <family val="1"/>
        <charset val="186"/>
      </rPr>
      <t xml:space="preserve"> par 8766 EUR, jo supervīzijas un apmācības 2017.gadā netika organizētas, līdz ar to nav pamatojuma pieprasīt līdzfinansējumu no Labklājības ministrijas 70% apmērā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</si>
</sst>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Ls&quot;\ * #,##0.00_-;\-&quot;Ls&quot;\ * #,##0.00_-;_-&quot;Ls&quot;\ * &quot;-&quot;??_-;_-@_-"/>
    <numFmt numFmtId="43" formatCode="_-* #,##0.00_-;\-* #,##0.00_-;_-* &quot;-&quot;??_-;_-@_-"/>
    <numFmt numFmtId="164" formatCode="#,##0.000"/>
    <numFmt numFmtId="165" formatCode="#,##0_ ;[Red]\-#,##0\ "/>
    <numFmt numFmtId="166" formatCode="#,##0.0000"/>
    <numFmt numFmtId="167" formatCode="#,##0.00_ ;[Red]\-#,##0.00\ "/>
    <numFmt numFmtId="168" formatCode="_-* #,##0.00_-;\-* #,##0.00_-;_-* \-??_-;_-@_-"/>
    <numFmt numFmtId="169" formatCode="_-* #,##0.00\ _L_s_-;\-* #,##0.00\ _L_s_-;_-* &quot;-&quot;??\ _L_s_-;_-@_-"/>
    <numFmt numFmtId="170" formatCode="_-&quot;Ls &quot;* #,##0.00_-;&quot;-Ls &quot;* #,##0.00_-;_-&quot;Ls &quot;* \-??_-;_-@_-"/>
    <numFmt numFmtId="171" formatCode="0&quot;.&quot;0"/>
    <numFmt numFmtId="172" formatCode="0\.0"/>
  </numFmts>
  <fonts count="95">
    <font>
      <sz val="10"/>
      <color theme="1"/>
      <name val="Arial"/>
      <family val="2"/>
      <charset val="186"/>
    </font>
    <font>
      <sz val="10"/>
      <color theme="1"/>
      <name val="Arial"/>
      <family val="2"/>
      <charset val="186"/>
    </font>
    <font>
      <b/>
      <sz val="18"/>
      <color theme="3"/>
      <name val="Cambria"/>
      <family val="2"/>
      <charset val="186"/>
      <scheme val="major"/>
    </font>
    <font>
      <sz val="10"/>
      <name val="Arial"/>
      <family val="2"/>
      <charset val="186"/>
    </font>
    <font>
      <sz val="10"/>
      <name val="Times New Roman"/>
      <family val="1"/>
      <charset val="186"/>
    </font>
    <font>
      <b/>
      <sz val="12"/>
      <name val="Times New Roman"/>
      <family val="1"/>
      <charset val="186"/>
    </font>
    <font>
      <b/>
      <sz val="11"/>
      <name val="Times New Roman"/>
      <family val="1"/>
      <charset val="186"/>
    </font>
    <font>
      <b/>
      <sz val="8"/>
      <name val="Times New Roman"/>
      <family val="1"/>
      <charset val="186"/>
    </font>
    <font>
      <sz val="8"/>
      <name val="Times New Roman"/>
      <family val="1"/>
      <charset val="186"/>
    </font>
    <font>
      <b/>
      <sz val="10"/>
      <name val="Times New Roman"/>
      <family val="1"/>
      <charset val="186"/>
    </font>
    <font>
      <sz val="11"/>
      <color theme="1"/>
      <name val="Calibri"/>
      <family val="2"/>
      <charset val="186"/>
      <scheme val="minor"/>
    </font>
    <font>
      <b/>
      <sz val="14"/>
      <color theme="1"/>
      <name val="Times New Roman"/>
      <family val="1"/>
      <charset val="186"/>
    </font>
    <font>
      <sz val="11"/>
      <color theme="1"/>
      <name val="Times New Roman"/>
      <family val="1"/>
      <charset val="186"/>
    </font>
    <font>
      <b/>
      <sz val="11"/>
      <color theme="1"/>
      <name val="Times New Roman"/>
      <family val="1"/>
      <charset val="186"/>
    </font>
    <font>
      <sz val="11"/>
      <color indexed="8"/>
      <name val="Calibri"/>
      <family val="2"/>
      <charset val="186"/>
    </font>
    <font>
      <sz val="11"/>
      <color indexed="9"/>
      <name val="Calibri"/>
      <family val="2"/>
      <charset val="186"/>
    </font>
    <font>
      <sz val="11"/>
      <color theme="0"/>
      <name val="Calibri"/>
      <family val="2"/>
      <charset val="186"/>
      <scheme val="minor"/>
    </font>
    <font>
      <sz val="11"/>
      <color rgb="FF9C0006"/>
      <name val="Calibri"/>
      <family val="2"/>
      <charset val="186"/>
      <scheme val="minor"/>
    </font>
    <font>
      <sz val="11"/>
      <color indexed="20"/>
      <name val="Calibri"/>
      <family val="2"/>
      <charset val="186"/>
    </font>
    <font>
      <b/>
      <sz val="12"/>
      <color rgb="FFFA7D00"/>
      <name val="Times New Roman"/>
      <family val="2"/>
      <charset val="186"/>
    </font>
    <font>
      <b/>
      <sz val="12"/>
      <color indexed="52"/>
      <name val="Times New Roman"/>
      <family val="2"/>
      <charset val="186"/>
    </font>
    <font>
      <b/>
      <sz val="11"/>
      <color indexed="52"/>
      <name val="Calibri"/>
      <family val="2"/>
      <charset val="186"/>
    </font>
    <font>
      <b/>
      <sz val="11"/>
      <color rgb="FFFA7D00"/>
      <name val="Calibri"/>
      <family val="2"/>
      <charset val="186"/>
      <scheme val="minor"/>
    </font>
    <font>
      <b/>
      <sz val="11"/>
      <color indexed="9"/>
      <name val="Calibri"/>
      <family val="2"/>
      <charset val="186"/>
    </font>
    <font>
      <b/>
      <sz val="11"/>
      <color theme="0"/>
      <name val="Calibri"/>
      <family val="2"/>
      <charset val="186"/>
      <scheme val="minor"/>
    </font>
    <font>
      <sz val="10"/>
      <name val="Arial Baltic"/>
      <charset val="186"/>
    </font>
    <font>
      <sz val="12"/>
      <color theme="1"/>
      <name val="Times New Roman"/>
      <family val="2"/>
      <charset val="186"/>
    </font>
    <font>
      <i/>
      <sz val="11"/>
      <color indexed="23"/>
      <name val="Calibri"/>
      <family val="2"/>
      <charset val="186"/>
    </font>
    <font>
      <i/>
      <sz val="11"/>
      <color rgb="FF7F7F7F"/>
      <name val="Calibri"/>
      <family val="2"/>
      <charset val="186"/>
      <scheme val="minor"/>
    </font>
    <font>
      <sz val="11"/>
      <color indexed="17"/>
      <name val="Calibri"/>
      <family val="2"/>
      <charset val="186"/>
    </font>
    <font>
      <sz val="11"/>
      <color rgb="FF006100"/>
      <name val="Calibri"/>
      <family val="2"/>
      <charset val="186"/>
      <scheme val="minor"/>
    </font>
    <font>
      <b/>
      <sz val="15"/>
      <color indexed="56"/>
      <name val="Calibri"/>
      <family val="2"/>
      <charset val="186"/>
    </font>
    <font>
      <b/>
      <sz val="15"/>
      <color theme="3"/>
      <name val="Calibri"/>
      <family val="2"/>
      <charset val="186"/>
      <scheme val="minor"/>
    </font>
    <font>
      <b/>
      <sz val="13"/>
      <color indexed="56"/>
      <name val="Calibri"/>
      <family val="2"/>
      <charset val="186"/>
    </font>
    <font>
      <b/>
      <sz val="13"/>
      <color theme="3"/>
      <name val="Calibri"/>
      <family val="2"/>
      <charset val="186"/>
      <scheme val="minor"/>
    </font>
    <font>
      <b/>
      <sz val="11"/>
      <color indexed="56"/>
      <name val="Calibri"/>
      <family val="2"/>
      <charset val="186"/>
    </font>
    <font>
      <b/>
      <sz val="11"/>
      <color theme="3"/>
      <name val="Calibri"/>
      <family val="2"/>
      <charset val="186"/>
      <scheme val="minor"/>
    </font>
    <font>
      <u/>
      <sz val="10"/>
      <color theme="10"/>
      <name val="Arial"/>
      <family val="2"/>
      <charset val="186"/>
    </font>
    <font>
      <sz val="11"/>
      <color indexed="62"/>
      <name val="Calibri"/>
      <family val="2"/>
      <charset val="186"/>
    </font>
    <font>
      <sz val="11"/>
      <color rgb="FF3F3F76"/>
      <name val="Calibri"/>
      <family val="2"/>
      <charset val="186"/>
      <scheme val="minor"/>
    </font>
    <font>
      <sz val="12"/>
      <color rgb="FF3F3F76"/>
      <name val="Times New Roman"/>
      <family val="2"/>
      <charset val="186"/>
    </font>
    <font>
      <sz val="11"/>
      <color rgb="FF3F3F76"/>
      <name val="Calibri"/>
      <family val="2"/>
      <charset val="186"/>
    </font>
    <font>
      <sz val="11"/>
      <color indexed="52"/>
      <name val="Calibri"/>
      <family val="2"/>
      <charset val="186"/>
    </font>
    <font>
      <sz val="11"/>
      <color rgb="FFFA7D00"/>
      <name val="Calibri"/>
      <family val="2"/>
      <charset val="186"/>
      <scheme val="minor"/>
    </font>
    <font>
      <sz val="11"/>
      <color indexed="60"/>
      <name val="Calibri"/>
      <family val="2"/>
      <charset val="186"/>
    </font>
    <font>
      <sz val="11"/>
      <color rgb="FF9C6500"/>
      <name val="Calibri"/>
      <family val="2"/>
      <charset val="186"/>
      <scheme val="minor"/>
    </font>
    <font>
      <sz val="11"/>
      <color rgb="FF9C6500"/>
      <name val="Times New Roman"/>
      <family val="2"/>
      <charset val="186"/>
    </font>
    <font>
      <sz val="11"/>
      <color theme="1"/>
      <name val="Times New Roman"/>
      <family val="2"/>
      <charset val="186"/>
    </font>
    <font>
      <sz val="11"/>
      <color rgb="FF000000"/>
      <name val="Calibri"/>
      <family val="2"/>
      <charset val="186"/>
    </font>
    <font>
      <sz val="11"/>
      <color theme="1"/>
      <name val="Calibri"/>
      <family val="2"/>
      <scheme val="minor"/>
    </font>
    <font>
      <sz val="12"/>
      <color rgb="FF000000"/>
      <name val="Times New Roman"/>
      <family val="1"/>
      <charset val="186"/>
    </font>
    <font>
      <sz val="10"/>
      <color rgb="FF000000"/>
      <name val="Arial"/>
      <family val="2"/>
      <charset val="186"/>
    </font>
    <font>
      <sz val="11"/>
      <color indexed="8"/>
      <name val="Calibri"/>
      <family val="2"/>
    </font>
    <font>
      <sz val="8"/>
      <color indexed="10"/>
      <name val="Tahoma"/>
      <family val="2"/>
      <charset val="186"/>
    </font>
    <font>
      <sz val="11"/>
      <color rgb="FF000000"/>
      <name val="Calibri"/>
      <family val="2"/>
      <charset val="186"/>
      <scheme val="minor"/>
    </font>
    <font>
      <sz val="12"/>
      <color indexed="8"/>
      <name val="Times New Roman"/>
      <family val="2"/>
      <charset val="186"/>
    </font>
    <font>
      <sz val="10"/>
      <name val="Arial"/>
      <family val="2"/>
    </font>
    <font>
      <b/>
      <sz val="11"/>
      <color indexed="63"/>
      <name val="Calibri"/>
      <family val="2"/>
      <charset val="186"/>
    </font>
    <font>
      <b/>
      <sz val="11"/>
      <color rgb="FF3F3F3F"/>
      <name val="Calibri"/>
      <family val="2"/>
      <charset val="186"/>
      <scheme val="minor"/>
    </font>
    <font>
      <sz val="10"/>
      <name val="BaltHelvetica"/>
    </font>
    <font>
      <sz val="10"/>
      <name val="Helv"/>
    </font>
    <font>
      <b/>
      <sz val="18"/>
      <color indexed="56"/>
      <name val="Cambria"/>
      <family val="2"/>
      <charset val="186"/>
    </font>
    <font>
      <b/>
      <sz val="11"/>
      <color indexed="8"/>
      <name val="Calibri"/>
      <family val="2"/>
      <charset val="186"/>
    </font>
    <font>
      <b/>
      <sz val="11"/>
      <color theme="1"/>
      <name val="Calibri"/>
      <family val="2"/>
      <charset val="186"/>
      <scheme val="minor"/>
    </font>
    <font>
      <sz val="10"/>
      <name val="BaltGaramond"/>
      <family val="2"/>
      <charset val="186"/>
    </font>
    <font>
      <sz val="11"/>
      <color indexed="10"/>
      <name val="Calibri"/>
      <family val="2"/>
      <charset val="186"/>
    </font>
    <font>
      <sz val="11"/>
      <color rgb="FFFF0000"/>
      <name val="Calibri"/>
      <family val="2"/>
      <charset val="186"/>
      <scheme val="minor"/>
    </font>
    <font>
      <sz val="10"/>
      <name val="Arial"/>
      <family val="2"/>
      <charset val="186"/>
    </font>
    <font>
      <i/>
      <sz val="10"/>
      <name val="Times New Roman"/>
      <family val="1"/>
      <charset val="186"/>
    </font>
    <font>
      <sz val="10"/>
      <name val="Arial"/>
      <family val="2"/>
      <charset val="186"/>
    </font>
    <font>
      <sz val="10"/>
      <color rgb="FFFF0000"/>
      <name val="Times New Roman"/>
      <family val="1"/>
      <charset val="186"/>
    </font>
    <font>
      <b/>
      <sz val="15"/>
      <color theme="3"/>
      <name val="Arial"/>
      <family val="2"/>
      <charset val="186"/>
    </font>
    <font>
      <b/>
      <sz val="13"/>
      <color theme="3"/>
      <name val="Arial"/>
      <family val="2"/>
      <charset val="186"/>
    </font>
    <font>
      <b/>
      <sz val="11"/>
      <color theme="3"/>
      <name val="Arial"/>
      <family val="2"/>
      <charset val="186"/>
    </font>
    <font>
      <sz val="10"/>
      <color rgb="FF006100"/>
      <name val="Arial"/>
      <family val="2"/>
      <charset val="186"/>
    </font>
    <font>
      <sz val="10"/>
      <color rgb="FF9C0006"/>
      <name val="Arial"/>
      <family val="2"/>
      <charset val="186"/>
    </font>
    <font>
      <sz val="10"/>
      <color rgb="FF9C6500"/>
      <name val="Arial"/>
      <family val="2"/>
      <charset val="186"/>
    </font>
    <font>
      <sz val="10"/>
      <color rgb="FF3F3F76"/>
      <name val="Arial"/>
      <family val="2"/>
      <charset val="186"/>
    </font>
    <font>
      <b/>
      <sz val="10"/>
      <color rgb="FF3F3F3F"/>
      <name val="Arial"/>
      <family val="2"/>
      <charset val="186"/>
    </font>
    <font>
      <b/>
      <sz val="10"/>
      <color rgb="FFFA7D00"/>
      <name val="Arial"/>
      <family val="2"/>
      <charset val="186"/>
    </font>
    <font>
      <sz val="10"/>
      <color rgb="FFFA7D00"/>
      <name val="Arial"/>
      <family val="2"/>
      <charset val="186"/>
    </font>
    <font>
      <b/>
      <sz val="10"/>
      <color theme="0"/>
      <name val="Arial"/>
      <family val="2"/>
      <charset val="186"/>
    </font>
    <font>
      <sz val="10"/>
      <color rgb="FFFF0000"/>
      <name val="Arial"/>
      <family val="2"/>
      <charset val="186"/>
    </font>
    <font>
      <i/>
      <sz val="10"/>
      <color rgb="FF7F7F7F"/>
      <name val="Arial"/>
      <family val="2"/>
      <charset val="186"/>
    </font>
    <font>
      <b/>
      <sz val="10"/>
      <color theme="1"/>
      <name val="Arial"/>
      <family val="2"/>
      <charset val="186"/>
    </font>
    <font>
      <sz val="10"/>
      <color theme="0"/>
      <name val="Arial"/>
      <family val="2"/>
      <charset val="186"/>
    </font>
    <font>
      <sz val="10"/>
      <name val="Arial"/>
      <charset val="186"/>
    </font>
    <font>
      <b/>
      <sz val="10"/>
      <color rgb="FFFF0000"/>
      <name val="Times New Roman"/>
      <family val="1"/>
      <charset val="186"/>
    </font>
    <font>
      <sz val="11"/>
      <name val="Times New Roman"/>
      <family val="1"/>
      <charset val="186"/>
    </font>
    <font>
      <i/>
      <sz val="10"/>
      <color rgb="FFFF0000"/>
      <name val="Times New Roman"/>
      <family val="1"/>
      <charset val="186"/>
    </font>
    <font>
      <sz val="10"/>
      <name val="Arial"/>
    </font>
    <font>
      <b/>
      <sz val="9"/>
      <name val="Times New Roman"/>
      <family val="1"/>
      <charset val="186"/>
    </font>
    <font>
      <b/>
      <sz val="11"/>
      <color indexed="8"/>
      <name val="Times New Roman"/>
      <family val="1"/>
      <charset val="186"/>
    </font>
    <font>
      <sz val="11"/>
      <color indexed="8"/>
      <name val="Times New Roman"/>
      <family val="1"/>
      <charset val="186"/>
    </font>
    <font>
      <i/>
      <sz val="11"/>
      <color theme="1"/>
      <name val="Times New Roman"/>
      <family val="1"/>
      <charset val="186"/>
    </font>
  </fonts>
  <fills count="9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theme="5" tint="0.79998168889431442"/>
        <bgColor indexed="64"/>
      </patternFill>
    </fill>
    <fill>
      <patternFill patternType="solid">
        <fgColor indexed="31"/>
        <bgColor indexed="22"/>
      </patternFill>
    </fill>
    <fill>
      <patternFill patternType="solid">
        <fgColor indexed="31"/>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rgb="FFFFCC99"/>
        <bgColor rgb="FFFFCC99"/>
      </patternFill>
    </fill>
    <fill>
      <patternFill patternType="solid">
        <fgColor indexed="43"/>
        <bgColor indexed="26"/>
      </patternFill>
    </fill>
    <fill>
      <patternFill patternType="solid">
        <fgColor indexed="26"/>
        <bgColor indexed="9"/>
      </patternFill>
    </fill>
    <fill>
      <patternFill patternType="solid">
        <fgColor indexed="2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8" tint="0.59999389629810485"/>
        <bgColor indexed="64"/>
      </patternFill>
    </fill>
    <fill>
      <patternFill patternType="solid">
        <fgColor rgb="FFCCC3A4"/>
        <bgColor indexed="64"/>
      </patternFill>
    </fill>
    <fill>
      <patternFill patternType="solid">
        <fgColor theme="7" tint="0.59999389629810485"/>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5569">
    <xf numFmtId="0" fontId="0" fillId="0" borderId="0"/>
    <xf numFmtId="0" fontId="3" fillId="0" borderId="0"/>
    <xf numFmtId="0" fontId="3" fillId="0" borderId="0"/>
    <xf numFmtId="0" fontId="3" fillId="0" borderId="0"/>
    <xf numFmtId="0" fontId="10" fillId="0" borderId="0"/>
    <xf numFmtId="0" fontId="3" fillId="0" borderId="0"/>
    <xf numFmtId="0" fontId="10" fillId="0" borderId="0"/>
    <xf numFmtId="0" fontId="3" fillId="0" borderId="0"/>
    <xf numFmtId="0" fontId="3" fillId="0" borderId="0"/>
    <xf numFmtId="0" fontId="14" fillId="37" borderId="0" applyNumberFormat="0" applyBorder="0" applyAlignment="0" applyProtection="0"/>
    <xf numFmtId="0" fontId="10" fillId="10" borderId="0" applyNumberFormat="0" applyBorder="0" applyAlignment="0" applyProtection="0"/>
    <xf numFmtId="0" fontId="14" fillId="38"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4" fillId="37"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4" fillId="39" borderId="0" applyNumberFormat="0" applyBorder="0" applyAlignment="0" applyProtection="0"/>
    <xf numFmtId="0" fontId="10" fillId="14" borderId="0" applyNumberFormat="0" applyBorder="0" applyAlignment="0" applyProtection="0"/>
    <xf numFmtId="0" fontId="14" fillId="40"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4" fillId="39"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4" fillId="41" borderId="0" applyNumberFormat="0" applyBorder="0" applyAlignment="0" applyProtection="0"/>
    <xf numFmtId="0" fontId="10" fillId="18" borderId="0" applyNumberFormat="0" applyBorder="0" applyAlignment="0" applyProtection="0"/>
    <xf numFmtId="0" fontId="14" fillId="42"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4" fillId="41"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4" fillId="43" borderId="0" applyNumberFormat="0" applyBorder="0" applyAlignment="0" applyProtection="0"/>
    <xf numFmtId="0" fontId="10" fillId="22"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4" fillId="43"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4" fillId="45" borderId="0" applyNumberFormat="0" applyBorder="0" applyAlignment="0" applyProtection="0"/>
    <xf numFmtId="0" fontId="10" fillId="26" borderId="0" applyNumberFormat="0" applyBorder="0" applyAlignment="0" applyProtection="0"/>
    <xf numFmtId="0" fontId="14" fillId="46"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4" fillId="45"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4" fillId="47" borderId="0" applyNumberFormat="0" applyBorder="0" applyAlignment="0" applyProtection="0"/>
    <xf numFmtId="0" fontId="10" fillId="30" borderId="0" applyNumberFormat="0" applyBorder="0" applyAlignment="0" applyProtection="0"/>
    <xf numFmtId="0" fontId="14" fillId="48"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4" fillId="47"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4" fillId="49" borderId="0" applyNumberFormat="0" applyBorder="0" applyAlignment="0" applyProtection="0"/>
    <xf numFmtId="0" fontId="10" fillId="11"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4" fillId="49"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4" fillId="51" borderId="0" applyNumberFormat="0" applyBorder="0" applyAlignment="0" applyProtection="0"/>
    <xf numFmtId="0" fontId="10" fillId="15" borderId="0" applyNumberFormat="0" applyBorder="0" applyAlignment="0" applyProtection="0"/>
    <xf numFmtId="0" fontId="14" fillId="52"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4" fillId="5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4" fillId="53" borderId="0" applyNumberFormat="0" applyBorder="0" applyAlignment="0" applyProtection="0"/>
    <xf numFmtId="0" fontId="10" fillId="19" borderId="0" applyNumberFormat="0" applyBorder="0" applyAlignment="0" applyProtection="0"/>
    <xf numFmtId="0" fontId="14" fillId="54"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4" fillId="53"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4" fillId="43" borderId="0" applyNumberFormat="0" applyBorder="0" applyAlignment="0" applyProtection="0"/>
    <xf numFmtId="0" fontId="10" fillId="23"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4" fillId="4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4" fillId="49" borderId="0" applyNumberFormat="0" applyBorder="0" applyAlignment="0" applyProtection="0"/>
    <xf numFmtId="0" fontId="10" fillId="27"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4" fillId="49"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4" fillId="55" borderId="0" applyNumberFormat="0" applyBorder="0" applyAlignment="0" applyProtection="0"/>
    <xf numFmtId="0" fontId="10" fillId="31" borderId="0" applyNumberFormat="0" applyBorder="0" applyAlignment="0" applyProtection="0"/>
    <xf numFmtId="0" fontId="14" fillId="56"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4" fillId="55"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5" fillId="57" borderId="0" applyNumberFormat="0" applyBorder="0" applyAlignment="0" applyProtection="0"/>
    <xf numFmtId="0" fontId="16" fillId="12"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5" fillId="57" borderId="0" applyNumberFormat="0" applyBorder="0" applyAlignment="0" applyProtection="0"/>
    <xf numFmtId="0" fontId="15" fillId="51" borderId="0" applyNumberFormat="0" applyBorder="0" applyAlignment="0" applyProtection="0"/>
    <xf numFmtId="0" fontId="16" fillId="16" borderId="0" applyNumberFormat="0" applyBorder="0" applyAlignment="0" applyProtection="0"/>
    <xf numFmtId="0" fontId="15" fillId="51" borderId="0" applyNumberFormat="0" applyBorder="0" applyAlignment="0" applyProtection="0"/>
    <xf numFmtId="0" fontId="15" fillId="51"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5" fillId="51" borderId="0" applyNumberFormat="0" applyBorder="0" applyAlignment="0" applyProtection="0"/>
    <xf numFmtId="0" fontId="15" fillId="53" borderId="0" applyNumberFormat="0" applyBorder="0" applyAlignment="0" applyProtection="0"/>
    <xf numFmtId="0" fontId="16" fillId="20"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5" fillId="53" borderId="0" applyNumberFormat="0" applyBorder="0" applyAlignment="0" applyProtection="0"/>
    <xf numFmtId="0" fontId="15" fillId="58" borderId="0" applyNumberFormat="0" applyBorder="0" applyAlignment="0" applyProtection="0"/>
    <xf numFmtId="0" fontId="16" fillId="24"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6" fillId="2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6" fillId="32"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6" fillId="9"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6" fillId="13"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6" fillId="17"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5" fillId="63" borderId="0" applyNumberFormat="0" applyBorder="0" applyAlignment="0" applyProtection="0"/>
    <xf numFmtId="0" fontId="15" fillId="58" borderId="0" applyNumberFormat="0" applyBorder="0" applyAlignment="0" applyProtection="0"/>
    <xf numFmtId="0" fontId="16" fillId="21"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6" fillId="25"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5" fillId="59" borderId="0" applyNumberFormat="0" applyBorder="0" applyAlignment="0" applyProtection="0"/>
    <xf numFmtId="0" fontId="15" fillId="64" borderId="0" applyNumberFormat="0" applyBorder="0" applyAlignment="0" applyProtection="0"/>
    <xf numFmtId="0" fontId="16" fillId="29"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5" fillId="64"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9" fillId="6" borderId="4" applyNumberFormat="0" applyAlignment="0" applyProtection="0"/>
    <xf numFmtId="0" fontId="20" fillId="65" borderId="12" applyNumberFormat="0" applyAlignment="0" applyProtection="0"/>
    <xf numFmtId="0" fontId="19" fillId="6" borderId="4" applyNumberFormat="0" applyAlignment="0" applyProtection="0"/>
    <xf numFmtId="0" fontId="19" fillId="6" borderId="4" applyNumberFormat="0" applyAlignment="0" applyProtection="0"/>
    <xf numFmtId="0" fontId="20" fillId="65" borderId="12" applyNumberFormat="0" applyAlignment="0" applyProtection="0"/>
    <xf numFmtId="0" fontId="21" fillId="65" borderId="12" applyNumberFormat="0" applyAlignment="0" applyProtection="0"/>
    <xf numFmtId="0" fontId="20" fillId="65" borderId="12" applyNumberFormat="0" applyAlignment="0" applyProtection="0"/>
    <xf numFmtId="0" fontId="20" fillId="65" borderId="12" applyNumberFormat="0" applyAlignment="0" applyProtection="0"/>
    <xf numFmtId="0" fontId="20" fillId="65" borderId="12" applyNumberFormat="0" applyAlignment="0" applyProtection="0"/>
    <xf numFmtId="0" fontId="22" fillId="6" borderId="4" applyNumberFormat="0" applyAlignment="0" applyProtection="0"/>
    <xf numFmtId="0" fontId="19" fillId="6" borderId="4" applyNumberFormat="0" applyAlignment="0" applyProtection="0"/>
    <xf numFmtId="0" fontId="21" fillId="65" borderId="12" applyNumberFormat="0" applyAlignment="0" applyProtection="0"/>
    <xf numFmtId="0" fontId="19" fillId="6" borderId="4" applyNumberFormat="0" applyAlignment="0" applyProtection="0"/>
    <xf numFmtId="0" fontId="23" fillId="66" borderId="13" applyNumberFormat="0" applyAlignment="0" applyProtection="0"/>
    <xf numFmtId="0" fontId="24" fillId="7" borderId="7" applyNumberFormat="0" applyAlignment="0" applyProtection="0"/>
    <xf numFmtId="0" fontId="23" fillId="66" borderId="13" applyNumberFormat="0" applyAlignment="0" applyProtection="0"/>
    <xf numFmtId="0" fontId="23" fillId="66" borderId="13" applyNumberFormat="0" applyAlignment="0" applyProtection="0"/>
    <xf numFmtId="0" fontId="24" fillId="7" borderId="7" applyNumberFormat="0" applyAlignment="0" applyProtection="0"/>
    <xf numFmtId="0" fontId="24" fillId="7" borderId="7" applyNumberFormat="0" applyAlignment="0" applyProtection="0"/>
    <xf numFmtId="0" fontId="24" fillId="7" borderId="7" applyNumberFormat="0" applyAlignment="0" applyProtection="0"/>
    <xf numFmtId="0" fontId="23" fillId="66" borderId="13" applyNumberFormat="0" applyAlignment="0" applyProtection="0"/>
    <xf numFmtId="43" fontId="3" fillId="0" borderId="0" applyFont="0" applyFill="0" applyBorder="0" applyAlignment="0" applyProtection="0"/>
    <xf numFmtId="168" fontId="25"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9"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5" fillId="0" borderId="0" applyFont="0" applyFill="0" applyBorder="0" applyAlignment="0" applyProtection="0"/>
    <xf numFmtId="44" fontId="26" fillId="0" borderId="0" applyFont="0" applyFill="0" applyBorder="0" applyAlignment="0" applyProtection="0"/>
    <xf numFmtId="44" fontId="3" fillId="0" borderId="0" applyFont="0" applyFill="0" applyBorder="0" applyAlignment="0" applyProtection="0"/>
    <xf numFmtId="170" fontId="3" fillId="0" borderId="0" applyFill="0" applyBorder="0" applyAlignment="0" applyProtection="0"/>
    <xf numFmtId="170" fontId="3" fillId="0" borderId="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0" fontId="3" fillId="0" borderId="0" applyFill="0" applyBorder="0" applyAlignment="0" applyProtection="0"/>
    <xf numFmtId="170" fontId="3" fillId="0" borderId="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4" fontId="25"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9" fillId="41" borderId="0" applyNumberFormat="0" applyBorder="0" applyAlignment="0" applyProtection="0"/>
    <xf numFmtId="0" fontId="30" fillId="2"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29" fillId="41" borderId="0" applyNumberFormat="0" applyBorder="0" applyAlignment="0" applyProtection="0"/>
    <xf numFmtId="0" fontId="31" fillId="0" borderId="14" applyNumberFormat="0" applyFill="0" applyAlignment="0" applyProtection="0"/>
    <xf numFmtId="0" fontId="32" fillId="0" borderId="1" applyNumberFormat="0" applyFill="0" applyAlignment="0" applyProtection="0"/>
    <xf numFmtId="0" fontId="31" fillId="0" borderId="14" applyNumberFormat="0" applyFill="0" applyAlignment="0" applyProtection="0"/>
    <xf numFmtId="0" fontId="32" fillId="0" borderId="1" applyNumberFormat="0" applyFill="0" applyAlignment="0" applyProtection="0"/>
    <xf numFmtId="0" fontId="32" fillId="0" borderId="1" applyNumberFormat="0" applyFill="0" applyAlignment="0" applyProtection="0"/>
    <xf numFmtId="0" fontId="32" fillId="0" borderId="1" applyNumberFormat="0" applyFill="0" applyAlignment="0" applyProtection="0"/>
    <xf numFmtId="0" fontId="31" fillId="0" borderId="14" applyNumberFormat="0" applyFill="0" applyAlignment="0" applyProtection="0"/>
    <xf numFmtId="0" fontId="33" fillId="0" borderId="15" applyNumberFormat="0" applyFill="0" applyAlignment="0" applyProtection="0"/>
    <xf numFmtId="0" fontId="34" fillId="0" borderId="2" applyNumberFormat="0" applyFill="0" applyAlignment="0" applyProtection="0"/>
    <xf numFmtId="0" fontId="33" fillId="0" borderId="15" applyNumberFormat="0" applyFill="0" applyAlignment="0" applyProtection="0"/>
    <xf numFmtId="0" fontId="34" fillId="0" borderId="2" applyNumberFormat="0" applyFill="0" applyAlignment="0" applyProtection="0"/>
    <xf numFmtId="0" fontId="34" fillId="0" borderId="2" applyNumberFormat="0" applyFill="0" applyAlignment="0" applyProtection="0"/>
    <xf numFmtId="0" fontId="34" fillId="0" borderId="2" applyNumberFormat="0" applyFill="0" applyAlignment="0" applyProtection="0"/>
    <xf numFmtId="0" fontId="33" fillId="0" borderId="15" applyNumberFormat="0" applyFill="0" applyAlignment="0" applyProtection="0"/>
    <xf numFmtId="0" fontId="35" fillId="0" borderId="16" applyNumberFormat="0" applyFill="0" applyAlignment="0" applyProtection="0"/>
    <xf numFmtId="0" fontId="36" fillId="0" borderId="3" applyNumberFormat="0" applyFill="0" applyAlignment="0" applyProtection="0"/>
    <xf numFmtId="0" fontId="35" fillId="0" borderId="16" applyNumberFormat="0" applyFill="0" applyAlignment="0" applyProtection="0"/>
    <xf numFmtId="0" fontId="36" fillId="0" borderId="3" applyNumberFormat="0" applyFill="0" applyAlignment="0" applyProtection="0"/>
    <xf numFmtId="0" fontId="36" fillId="0" borderId="3" applyNumberFormat="0" applyFill="0" applyAlignment="0" applyProtection="0"/>
    <xf numFmtId="0" fontId="36" fillId="0" borderId="3" applyNumberFormat="0" applyFill="0" applyAlignment="0" applyProtection="0"/>
    <xf numFmtId="0" fontId="35" fillId="0" borderId="16"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47" borderId="12" applyNumberFormat="0" applyAlignment="0" applyProtection="0"/>
    <xf numFmtId="0" fontId="39" fillId="5" borderId="4" applyNumberFormat="0" applyAlignment="0" applyProtection="0"/>
    <xf numFmtId="0" fontId="38" fillId="47" borderId="12" applyNumberFormat="0" applyAlignment="0" applyProtection="0"/>
    <xf numFmtId="0" fontId="38" fillId="47" borderId="12" applyNumberFormat="0" applyAlignment="0" applyProtection="0"/>
    <xf numFmtId="0" fontId="39" fillId="5" borderId="4" applyNumberFormat="0" applyAlignment="0" applyProtection="0"/>
    <xf numFmtId="0" fontId="39" fillId="5" borderId="4" applyNumberFormat="0" applyAlignment="0" applyProtection="0"/>
    <xf numFmtId="0" fontId="39" fillId="5" borderId="4" applyNumberFormat="0" applyAlignment="0" applyProtection="0"/>
    <xf numFmtId="0" fontId="38" fillId="47" borderId="12" applyNumberFormat="0" applyAlignment="0" applyProtection="0"/>
    <xf numFmtId="0" fontId="40" fillId="5" borderId="4" applyNumberFormat="0" applyAlignment="0" applyProtection="0"/>
    <xf numFmtId="0" fontId="40" fillId="5" borderId="4" applyNumberFormat="0" applyAlignment="0" applyProtection="0"/>
    <xf numFmtId="0" fontId="41" fillId="67" borderId="4" applyNumberFormat="0" applyAlignment="0" applyProtection="0"/>
    <xf numFmtId="0" fontId="42" fillId="0" borderId="17" applyNumberFormat="0" applyFill="0" applyAlignment="0" applyProtection="0"/>
    <xf numFmtId="0" fontId="43" fillId="0" borderId="6" applyNumberFormat="0" applyFill="0" applyAlignment="0" applyProtection="0"/>
    <xf numFmtId="0" fontId="42" fillId="0" borderId="17" applyNumberFormat="0" applyFill="0" applyAlignment="0" applyProtection="0"/>
    <xf numFmtId="0" fontId="43" fillId="0" borderId="6" applyNumberFormat="0" applyFill="0" applyAlignment="0" applyProtection="0"/>
    <xf numFmtId="0" fontId="43" fillId="0" borderId="6" applyNumberFormat="0" applyFill="0" applyAlignment="0" applyProtection="0"/>
    <xf numFmtId="0" fontId="43" fillId="0" borderId="6" applyNumberFormat="0" applyFill="0" applyAlignment="0" applyProtection="0"/>
    <xf numFmtId="0" fontId="42" fillId="0" borderId="17" applyNumberFormat="0" applyFill="0" applyAlignment="0" applyProtection="0"/>
    <xf numFmtId="0" fontId="44" fillId="68" borderId="0" applyNumberFormat="0" applyBorder="0" applyAlignment="0" applyProtection="0"/>
    <xf numFmtId="0" fontId="45" fillId="4" borderId="0" applyNumberFormat="0" applyBorder="0" applyAlignment="0" applyProtection="0"/>
    <xf numFmtId="0" fontId="44" fillId="68" borderId="0" applyNumberFormat="0" applyBorder="0" applyAlignment="0" applyProtection="0"/>
    <xf numFmtId="0" fontId="44" fillId="68"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4" fillId="68" borderId="0" applyNumberFormat="0" applyBorder="0" applyAlignment="0" applyProtection="0"/>
    <xf numFmtId="0" fontId="46" fillId="4" borderId="0" applyNumberFormat="0" applyBorder="0" applyAlignment="0" applyProtection="0"/>
    <xf numFmtId="0" fontId="3" fillId="0" borderId="0"/>
    <xf numFmtId="0" fontId="3" fillId="0" borderId="0"/>
    <xf numFmtId="0" fontId="26" fillId="0" borderId="0"/>
    <xf numFmtId="0" fontId="26" fillId="0" borderId="0"/>
    <xf numFmtId="0" fontId="3" fillId="0" borderId="0"/>
    <xf numFmtId="0" fontId="25" fillId="0" borderId="0"/>
    <xf numFmtId="0" fontId="3" fillId="0" borderId="0"/>
    <xf numFmtId="0" fontId="26" fillId="0" borderId="0"/>
    <xf numFmtId="0" fontId="26" fillId="0" borderId="0"/>
    <xf numFmtId="0" fontId="26" fillId="0" borderId="0"/>
    <xf numFmtId="0" fontId="26" fillId="0" borderId="0"/>
    <xf numFmtId="0" fontId="26" fillId="0" borderId="0"/>
    <xf numFmtId="0" fontId="3" fillId="0" borderId="0"/>
    <xf numFmtId="0" fontId="3" fillId="0" borderId="0"/>
    <xf numFmtId="0" fontId="3" fillId="0" borderId="0"/>
    <xf numFmtId="0" fontId="26" fillId="0" borderId="0"/>
    <xf numFmtId="0" fontId="26" fillId="0" borderId="0"/>
    <xf numFmtId="0" fontId="26" fillId="0" borderId="0"/>
    <xf numFmtId="0" fontId="3" fillId="0" borderId="0"/>
    <xf numFmtId="0" fontId="47" fillId="0" borderId="0"/>
    <xf numFmtId="0" fontId="26" fillId="0" borderId="0"/>
    <xf numFmtId="0" fontId="26" fillId="0" borderId="0"/>
    <xf numFmtId="0" fontId="26" fillId="0" borderId="0"/>
    <xf numFmtId="0" fontId="26" fillId="0" borderId="0"/>
    <xf numFmtId="0" fontId="3" fillId="0" borderId="0"/>
    <xf numFmtId="0" fontId="3" fillId="0" borderId="0"/>
    <xf numFmtId="0" fontId="3" fillId="0" borderId="0"/>
    <xf numFmtId="0" fontId="26" fillId="0" borderId="0"/>
    <xf numFmtId="0" fontId="3" fillId="0" borderId="0"/>
    <xf numFmtId="0" fontId="26" fillId="0" borderId="0"/>
    <xf numFmtId="0" fontId="26" fillId="0" borderId="0"/>
    <xf numFmtId="0" fontId="25" fillId="0" borderId="0"/>
    <xf numFmtId="0" fontId="3" fillId="0" borderId="0"/>
    <xf numFmtId="0" fontId="3" fillId="0" borderId="0"/>
    <xf numFmtId="0" fontId="3" fillId="0" borderId="0"/>
    <xf numFmtId="0" fontId="25" fillId="0" borderId="0"/>
    <xf numFmtId="0" fontId="3" fillId="0" borderId="0"/>
    <xf numFmtId="0" fontId="3" fillId="0" borderId="0"/>
    <xf numFmtId="0" fontId="25" fillId="0" borderId="0"/>
    <xf numFmtId="0" fontId="25"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0" fillId="0" borderId="0"/>
    <xf numFmtId="0" fontId="3" fillId="0" borderId="0"/>
    <xf numFmtId="0" fontId="49" fillId="0" borderId="0"/>
    <xf numFmtId="0" fontId="10" fillId="0" borderId="0"/>
    <xf numFmtId="0" fontId="10" fillId="0" borderId="0"/>
    <xf numFmtId="0" fontId="48" fillId="0" borderId="0" applyNumberFormat="0" applyFont="0" applyBorder="0" applyProtection="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25" fillId="0" borderId="0"/>
    <xf numFmtId="0" fontId="10" fillId="0" borderId="0"/>
    <xf numFmtId="0" fontId="10" fillId="0" borderId="0"/>
    <xf numFmtId="0" fontId="25" fillId="0" borderId="0"/>
    <xf numFmtId="0" fontId="3"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0" fillId="0" borderId="0" applyNumberFormat="0" applyBorder="0" applyProtection="0"/>
    <xf numFmtId="0" fontId="10" fillId="0" borderId="0"/>
    <xf numFmtId="0" fontId="26" fillId="0" borderId="0"/>
    <xf numFmtId="0" fontId="10" fillId="0" borderId="0"/>
    <xf numFmtId="0" fontId="10" fillId="0" borderId="0"/>
    <xf numFmtId="0" fontId="10" fillId="0" borderId="0"/>
    <xf numFmtId="0" fontId="51" fillId="0" borderId="0" applyNumberFormat="0" applyBorder="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0" fontId="49" fillId="0" borderId="0"/>
    <xf numFmtId="0" fontId="3" fillId="0" borderId="0"/>
    <xf numFmtId="0" fontId="49"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2" fillId="0" borderId="0"/>
    <xf numFmtId="0" fontId="53" fillId="0" borderId="0" applyNumberFormat="0" applyFill="0" applyBorder="0" applyAlignment="0" applyProtection="0"/>
    <xf numFmtId="0" fontId="49" fillId="0" borderId="0"/>
    <xf numFmtId="0" fontId="4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49" fillId="0" borderId="0"/>
    <xf numFmtId="0" fontId="10" fillId="0" borderId="0"/>
    <xf numFmtId="0" fontId="10" fillId="0" borderId="0"/>
    <xf numFmtId="0" fontId="10" fillId="0" borderId="0"/>
    <xf numFmtId="0" fontId="10" fillId="0" borderId="0"/>
    <xf numFmtId="0" fontId="49" fillId="0" borderId="0"/>
    <xf numFmtId="0" fontId="3"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48" fillId="0" borderId="0" applyNumberFormat="0" applyFont="0" applyBorder="0" applyProtection="0"/>
    <xf numFmtId="0" fontId="10" fillId="0" borderId="0"/>
    <xf numFmtId="0" fontId="10" fillId="0" borderId="0"/>
    <xf numFmtId="0" fontId="10" fillId="0" borderId="0"/>
    <xf numFmtId="0" fontId="54" fillId="0" borderId="0"/>
    <xf numFmtId="0" fontId="10" fillId="0" borderId="0"/>
    <xf numFmtId="0" fontId="48" fillId="0" borderId="0" applyNumberFormat="0" applyFont="0" applyBorder="0" applyProtection="0"/>
    <xf numFmtId="0" fontId="10" fillId="0" borderId="0"/>
    <xf numFmtId="0" fontId="10" fillId="0" borderId="0"/>
    <xf numFmtId="0" fontId="14" fillId="0" borderId="0"/>
    <xf numFmtId="0" fontId="49" fillId="0" borderId="0"/>
    <xf numFmtId="0" fontId="10" fillId="0" borderId="0"/>
    <xf numFmtId="0" fontId="4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9" fillId="0" borderId="0"/>
    <xf numFmtId="0" fontId="49" fillId="0" borderId="0"/>
    <xf numFmtId="0" fontId="10" fillId="0" borderId="0"/>
    <xf numFmtId="0" fontId="10" fillId="0" borderId="0"/>
    <xf numFmtId="0" fontId="10" fillId="0" borderId="0"/>
    <xf numFmtId="0" fontId="10" fillId="0" borderId="0"/>
    <xf numFmtId="0" fontId="25" fillId="0" borderId="0"/>
    <xf numFmtId="0" fontId="3" fillId="0" borderId="0"/>
    <xf numFmtId="0" fontId="49" fillId="0" borderId="0"/>
    <xf numFmtId="0" fontId="3" fillId="0" borderId="0"/>
    <xf numFmtId="0" fontId="3" fillId="0" borderId="0"/>
    <xf numFmtId="0" fontId="49" fillId="0" borderId="0"/>
    <xf numFmtId="0" fontId="25" fillId="0" borderId="0"/>
    <xf numFmtId="0" fontId="3" fillId="0" borderId="0"/>
    <xf numFmtId="0" fontId="52" fillId="0" borderId="0"/>
    <xf numFmtId="0" fontId="53" fillId="0" borderId="0" applyNumberFormat="0" applyFill="0" applyBorder="0" applyAlignment="0" applyProtection="0"/>
    <xf numFmtId="0" fontId="52" fillId="0" borderId="0"/>
    <xf numFmtId="0" fontId="3" fillId="0" borderId="0"/>
    <xf numFmtId="0" fontId="52" fillId="0" borderId="0"/>
    <xf numFmtId="0" fontId="3" fillId="0" borderId="0"/>
    <xf numFmtId="0" fontId="25" fillId="0" borderId="0"/>
    <xf numFmtId="0" fontId="3" fillId="0" borderId="0"/>
    <xf numFmtId="0" fontId="25" fillId="0" borderId="0"/>
    <xf numFmtId="0" fontId="49" fillId="0" borderId="0"/>
    <xf numFmtId="0" fontId="3" fillId="0" borderId="0"/>
    <xf numFmtId="0" fontId="3" fillId="0" borderId="0"/>
    <xf numFmtId="0" fontId="4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53" fillId="0" borderId="0" applyNumberFormat="0" applyFill="0" applyBorder="0" applyAlignment="0" applyProtection="0"/>
    <xf numFmtId="0" fontId="14" fillId="0" borderId="0"/>
    <xf numFmtId="0" fontId="26" fillId="0" borderId="0"/>
    <xf numFmtId="0" fontId="10" fillId="0" borderId="0"/>
    <xf numFmtId="0" fontId="10" fillId="0" borderId="0"/>
    <xf numFmtId="0" fontId="10" fillId="0" borderId="0"/>
    <xf numFmtId="0" fontId="10" fillId="0" borderId="0"/>
    <xf numFmtId="0" fontId="2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26" fillId="0" borderId="0"/>
    <xf numFmtId="0" fontId="3" fillId="0" borderId="0"/>
    <xf numFmtId="0" fontId="26" fillId="0" borderId="0"/>
    <xf numFmtId="0" fontId="26" fillId="0" borderId="0"/>
    <xf numFmtId="0" fontId="26" fillId="0" borderId="0"/>
    <xf numFmtId="0" fontId="26" fillId="0" borderId="0"/>
    <xf numFmtId="0" fontId="3" fillId="0" borderId="0"/>
    <xf numFmtId="0" fontId="26" fillId="0" borderId="0"/>
    <xf numFmtId="0" fontId="3" fillId="0" borderId="0"/>
    <xf numFmtId="0" fontId="3" fillId="0" borderId="0"/>
    <xf numFmtId="0" fontId="55" fillId="0" borderId="0"/>
    <xf numFmtId="0" fontId="26" fillId="0" borderId="0"/>
    <xf numFmtId="0" fontId="26" fillId="0" borderId="0"/>
    <xf numFmtId="0" fontId="26" fillId="0" borderId="0"/>
    <xf numFmtId="0" fontId="26" fillId="0" borderId="0"/>
    <xf numFmtId="0" fontId="3" fillId="0" borderId="0"/>
    <xf numFmtId="0" fontId="26" fillId="0" borderId="0"/>
    <xf numFmtId="0" fontId="55" fillId="0" borderId="0"/>
    <xf numFmtId="0" fontId="55" fillId="0" borderId="0"/>
    <xf numFmtId="0" fontId="26" fillId="0" borderId="0"/>
    <xf numFmtId="0" fontId="26" fillId="0" borderId="0"/>
    <xf numFmtId="0" fontId="50" fillId="0" borderId="0" applyNumberFormat="0" applyBorder="0" applyProtection="0"/>
    <xf numFmtId="0" fontId="26" fillId="0" borderId="0"/>
    <xf numFmtId="0" fontId="26" fillId="0" borderId="0"/>
    <xf numFmtId="0" fontId="50" fillId="0" borderId="0" applyNumberFormat="0" applyBorder="0" applyProtection="0"/>
    <xf numFmtId="0" fontId="50" fillId="0" borderId="0" applyNumberFormat="0" applyBorder="0" applyProtection="0"/>
    <xf numFmtId="0" fontId="26" fillId="0" borderId="0"/>
    <xf numFmtId="0" fontId="3" fillId="0" borderId="0"/>
    <xf numFmtId="0" fontId="3" fillId="0" borderId="0"/>
    <xf numFmtId="0" fontId="3" fillId="0" borderId="0"/>
    <xf numFmtId="0" fontId="26" fillId="0" borderId="0"/>
    <xf numFmtId="0" fontId="26" fillId="0" borderId="0"/>
    <xf numFmtId="0" fontId="26" fillId="0" borderId="0"/>
    <xf numFmtId="0" fontId="26" fillId="0" borderId="0"/>
    <xf numFmtId="0" fontId="26" fillId="0" borderId="0"/>
    <xf numFmtId="0" fontId="25" fillId="0" borderId="0"/>
    <xf numFmtId="0" fontId="3" fillId="0" borderId="0"/>
    <xf numFmtId="0" fontId="3" fillId="0" borderId="0"/>
    <xf numFmtId="0" fontId="3" fillId="0" borderId="0"/>
    <xf numFmtId="0" fontId="3" fillId="0" borderId="0"/>
    <xf numFmtId="0" fontId="56" fillId="0" borderId="0"/>
    <xf numFmtId="0" fontId="3" fillId="0" borderId="0"/>
    <xf numFmtId="0" fontId="56" fillId="0" borderId="0"/>
    <xf numFmtId="0" fontId="3" fillId="0" borderId="0"/>
    <xf numFmtId="0" fontId="3"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25" fillId="0" borderId="0"/>
    <xf numFmtId="0" fontId="26" fillId="0" borderId="0"/>
    <xf numFmtId="0" fontId="26"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47" fillId="0" borderId="0"/>
    <xf numFmtId="0" fontId="25" fillId="0" borderId="0"/>
    <xf numFmtId="0" fontId="25" fillId="0" borderId="0"/>
    <xf numFmtId="0" fontId="25" fillId="0" borderId="0"/>
    <xf numFmtId="0" fontId="53" fillId="0" borderId="0" applyNumberFormat="0" applyFill="0" applyBorder="0" applyAlignment="0" applyProtection="0"/>
    <xf numFmtId="0" fontId="53" fillId="0" borderId="0" applyNumberFormat="0" applyFill="0" applyBorder="0" applyAlignment="0" applyProtection="0"/>
    <xf numFmtId="0" fontId="55"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26" fillId="0" borderId="0"/>
    <xf numFmtId="0" fontId="1" fillId="0" borderId="0"/>
    <xf numFmtId="0" fontId="1" fillId="0" borderId="0"/>
    <xf numFmtId="0" fontId="1"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26" fillId="0" borderId="0"/>
    <xf numFmtId="0" fontId="53" fillId="0" borderId="0" applyNumberFormat="0" applyFill="0" applyBorder="0" applyAlignment="0" applyProtection="0"/>
    <xf numFmtId="0" fontId="53" fillId="0" borderId="0" applyNumberFormat="0" applyFill="0" applyBorder="0" applyAlignment="0" applyProtection="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applyNumberFormat="0" applyFill="0" applyBorder="0" applyAlignment="0" applyProtection="0"/>
    <xf numFmtId="0" fontId="1" fillId="0" borderId="0"/>
    <xf numFmtId="0" fontId="1" fillId="0" borderId="0"/>
    <xf numFmtId="0" fontId="1" fillId="0" borderId="0"/>
    <xf numFmtId="0" fontId="1" fillId="0" borderId="0"/>
    <xf numFmtId="0" fontId="5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69" borderId="18" applyNumberFormat="0" applyAlignment="0" applyProtection="0"/>
    <xf numFmtId="0" fontId="10" fillId="8" borderId="8" applyNumberFormat="0" applyFont="0" applyAlignment="0" applyProtection="0"/>
    <xf numFmtId="0" fontId="3" fillId="69" borderId="18" applyNumberFormat="0" applyAlignment="0" applyProtection="0"/>
    <xf numFmtId="0" fontId="3" fillId="69" borderId="18" applyNumberForma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3" fillId="69" borderId="18" applyNumberFormat="0" applyAlignment="0" applyProtection="0"/>
    <xf numFmtId="0" fontId="14" fillId="8" borderId="8" applyNumberFormat="0" applyFont="0" applyAlignment="0" applyProtection="0"/>
    <xf numFmtId="0" fontId="14" fillId="8" borderId="8" applyNumberFormat="0" applyFont="0" applyAlignment="0" applyProtection="0"/>
    <xf numFmtId="0" fontId="10" fillId="8" borderId="8" applyNumberFormat="0" applyFont="0" applyAlignment="0" applyProtection="0"/>
    <xf numFmtId="0" fontId="14"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25" fillId="69" borderId="18" applyNumberForma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25" fillId="69" borderId="18" applyNumberForma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57" fillId="65" borderId="19" applyNumberFormat="0" applyAlignment="0" applyProtection="0"/>
    <xf numFmtId="0" fontId="58" fillId="6" borderId="5" applyNumberFormat="0" applyAlignment="0" applyProtection="0"/>
    <xf numFmtId="0" fontId="57" fillId="65" borderId="19" applyNumberFormat="0" applyAlignment="0" applyProtection="0"/>
    <xf numFmtId="0" fontId="57" fillId="65" borderId="19" applyNumberFormat="0" applyAlignment="0" applyProtection="0"/>
    <xf numFmtId="0" fontId="58" fillId="6" borderId="5" applyNumberFormat="0" applyAlignment="0" applyProtection="0"/>
    <xf numFmtId="0" fontId="58" fillId="6" borderId="5" applyNumberFormat="0" applyAlignment="0" applyProtection="0"/>
    <xf numFmtId="0" fontId="58" fillId="6" borderId="5" applyNumberFormat="0" applyAlignment="0" applyProtection="0"/>
    <xf numFmtId="0" fontId="57" fillId="65" borderId="19" applyNumberFormat="0" applyAlignment="0" applyProtection="0"/>
    <xf numFmtId="0" fontId="59" fillId="0" borderId="0"/>
    <xf numFmtId="9" fontId="3"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60" fillId="0" borderId="0"/>
    <xf numFmtId="0" fontId="56" fillId="0" borderId="0"/>
    <xf numFmtId="0" fontId="56" fillId="0" borderId="0"/>
    <xf numFmtId="0" fontId="56" fillId="0" borderId="0"/>
    <xf numFmtId="0" fontId="56" fillId="0" borderId="0"/>
    <xf numFmtId="0" fontId="56" fillId="0" borderId="0"/>
    <xf numFmtId="0" fontId="56" fillId="0" borderId="0"/>
    <xf numFmtId="0" fontId="61" fillId="0" borderId="0" applyNumberFormat="0" applyFill="0" applyBorder="0" applyAlignment="0" applyProtection="0"/>
    <xf numFmtId="0" fontId="61" fillId="0" borderId="0" applyNumberFormat="0" applyFill="0" applyBorder="0" applyAlignment="0" applyProtection="0"/>
    <xf numFmtId="0" fontId="2" fillId="0" borderId="0" applyNumberFormat="0" applyFill="0" applyBorder="0" applyAlignment="0" applyProtection="0"/>
    <xf numFmtId="0" fontId="62" fillId="0" borderId="20" applyNumberFormat="0" applyFill="0" applyAlignment="0" applyProtection="0"/>
    <xf numFmtId="0" fontId="63" fillId="0" borderId="9" applyNumberFormat="0" applyFill="0" applyAlignment="0" applyProtection="0"/>
    <xf numFmtId="0" fontId="62" fillId="0" borderId="20"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2" fillId="0" borderId="20" applyNumberFormat="0" applyFill="0" applyAlignment="0" applyProtection="0"/>
    <xf numFmtId="171" fontId="64" fillId="70" borderId="0" applyBorder="0" applyProtection="0"/>
    <xf numFmtId="172" fontId="64" fillId="65" borderId="0" applyBorder="0" applyProtection="0"/>
    <xf numFmtId="172" fontId="64" fillId="65" borderId="0" applyBorder="0" applyProtection="0"/>
    <xf numFmtId="172" fontId="64" fillId="65" borderId="0" applyBorder="0" applyProtection="0"/>
    <xf numFmtId="172" fontId="64" fillId="65" borderId="0" applyBorder="0" applyProtection="0"/>
    <xf numFmtId="172" fontId="64" fillId="65" borderId="0" applyBorder="0" applyProtection="0"/>
    <xf numFmtId="0" fontId="65"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2" fillId="0" borderId="0" applyNumberFormat="0" applyFill="0" applyBorder="0" applyAlignment="0" applyProtection="0"/>
    <xf numFmtId="0" fontId="67" fillId="0" borderId="0"/>
    <xf numFmtId="169" fontId="67" fillId="0" borderId="0" applyFont="0" applyFill="0" applyBorder="0" applyAlignment="0" applyProtection="0"/>
    <xf numFmtId="0" fontId="67" fillId="0" borderId="0"/>
    <xf numFmtId="0" fontId="69" fillId="0" borderId="0"/>
    <xf numFmtId="0" fontId="3" fillId="0" borderId="0"/>
    <xf numFmtId="169" fontId="3" fillId="0" borderId="0" applyFont="0" applyFill="0" applyBorder="0" applyAlignment="0" applyProtection="0"/>
    <xf numFmtId="0" fontId="3" fillId="0" borderId="0"/>
    <xf numFmtId="0" fontId="14" fillId="37" borderId="0" applyNumberFormat="0" applyBorder="0" applyAlignment="0" applyProtection="0"/>
    <xf numFmtId="0" fontId="1" fillId="10" borderId="0" applyNumberFormat="0" applyBorder="0" applyAlignment="0" applyProtection="0"/>
    <xf numFmtId="0" fontId="14" fillId="39" borderId="0" applyNumberFormat="0" applyBorder="0" applyAlignment="0" applyProtection="0"/>
    <xf numFmtId="0" fontId="1" fillId="14" borderId="0" applyNumberFormat="0" applyBorder="0" applyAlignment="0" applyProtection="0"/>
    <xf numFmtId="0" fontId="14" fillId="41" borderId="0" applyNumberFormat="0" applyBorder="0" applyAlignment="0" applyProtection="0"/>
    <xf numFmtId="0" fontId="1" fillId="18" borderId="0" applyNumberFormat="0" applyBorder="0" applyAlignment="0" applyProtection="0"/>
    <xf numFmtId="0" fontId="14" fillId="43" borderId="0" applyNumberFormat="0" applyBorder="0" applyAlignment="0" applyProtection="0"/>
    <xf numFmtId="0" fontId="1" fillId="22" borderId="0" applyNumberFormat="0" applyBorder="0" applyAlignment="0" applyProtection="0"/>
    <xf numFmtId="0" fontId="14" fillId="45" borderId="0" applyNumberFormat="0" applyBorder="0" applyAlignment="0" applyProtection="0"/>
    <xf numFmtId="0" fontId="1" fillId="26" borderId="0" applyNumberFormat="0" applyBorder="0" applyAlignment="0" applyProtection="0"/>
    <xf numFmtId="0" fontId="14" fillId="47" borderId="0" applyNumberFormat="0" applyBorder="0" applyAlignment="0" applyProtection="0"/>
    <xf numFmtId="0" fontId="1" fillId="30" borderId="0" applyNumberFormat="0" applyBorder="0" applyAlignment="0" applyProtection="0"/>
    <xf numFmtId="0" fontId="14" fillId="49" borderId="0" applyNumberFormat="0" applyBorder="0" applyAlignment="0" applyProtection="0"/>
    <xf numFmtId="0" fontId="1" fillId="11" borderId="0" applyNumberFormat="0" applyBorder="0" applyAlignment="0" applyProtection="0"/>
    <xf numFmtId="0" fontId="14" fillId="51" borderId="0" applyNumberFormat="0" applyBorder="0" applyAlignment="0" applyProtection="0"/>
    <xf numFmtId="0" fontId="1" fillId="15" borderId="0" applyNumberFormat="0" applyBorder="0" applyAlignment="0" applyProtection="0"/>
    <xf numFmtId="0" fontId="14" fillId="53" borderId="0" applyNumberFormat="0" applyBorder="0" applyAlignment="0" applyProtection="0"/>
    <xf numFmtId="0" fontId="1" fillId="19" borderId="0" applyNumberFormat="0" applyBorder="0" applyAlignment="0" applyProtection="0"/>
    <xf numFmtId="0" fontId="14" fillId="43" borderId="0" applyNumberFormat="0" applyBorder="0" applyAlignment="0" applyProtection="0"/>
    <xf numFmtId="0" fontId="1" fillId="23" borderId="0" applyNumberFormat="0" applyBorder="0" applyAlignment="0" applyProtection="0"/>
    <xf numFmtId="0" fontId="14" fillId="49" borderId="0" applyNumberFormat="0" applyBorder="0" applyAlignment="0" applyProtection="0"/>
    <xf numFmtId="0" fontId="1" fillId="27" borderId="0" applyNumberFormat="0" applyBorder="0" applyAlignment="0" applyProtection="0"/>
    <xf numFmtId="0" fontId="14" fillId="55" borderId="0" applyNumberFormat="0" applyBorder="0" applyAlignment="0" applyProtection="0"/>
    <xf numFmtId="0" fontId="1" fillId="31" borderId="0" applyNumberFormat="0" applyBorder="0" applyAlignment="0" applyProtection="0"/>
    <xf numFmtId="0" fontId="15" fillId="57" borderId="0" applyNumberFormat="0" applyBorder="0" applyAlignment="0" applyProtection="0"/>
    <xf numFmtId="0" fontId="85" fillId="12" borderId="0" applyNumberFormat="0" applyBorder="0" applyAlignment="0" applyProtection="0"/>
    <xf numFmtId="0" fontId="15" fillId="51" borderId="0" applyNumberFormat="0" applyBorder="0" applyAlignment="0" applyProtection="0"/>
    <xf numFmtId="0" fontId="85" fillId="16" borderId="0" applyNumberFormat="0" applyBorder="0" applyAlignment="0" applyProtection="0"/>
    <xf numFmtId="0" fontId="15" fillId="53" borderId="0" applyNumberFormat="0" applyBorder="0" applyAlignment="0" applyProtection="0"/>
    <xf numFmtId="0" fontId="85" fillId="20" borderId="0" applyNumberFormat="0" applyBorder="0" applyAlignment="0" applyProtection="0"/>
    <xf numFmtId="0" fontId="15" fillId="58" borderId="0" applyNumberFormat="0" applyBorder="0" applyAlignment="0" applyProtection="0"/>
    <xf numFmtId="0" fontId="85" fillId="24" borderId="0" applyNumberFormat="0" applyBorder="0" applyAlignment="0" applyProtection="0"/>
    <xf numFmtId="0" fontId="15" fillId="59" borderId="0" applyNumberFormat="0" applyBorder="0" applyAlignment="0" applyProtection="0"/>
    <xf numFmtId="0" fontId="85" fillId="28" borderId="0" applyNumberFormat="0" applyBorder="0" applyAlignment="0" applyProtection="0"/>
    <xf numFmtId="0" fontId="15" fillId="60" borderId="0" applyNumberFormat="0" applyBorder="0" applyAlignment="0" applyProtection="0"/>
    <xf numFmtId="0" fontId="85" fillId="32" borderId="0" applyNumberFormat="0" applyBorder="0" applyAlignment="0" applyProtection="0"/>
    <xf numFmtId="0" fontId="15" fillId="61" borderId="0" applyNumberFormat="0" applyBorder="0" applyAlignment="0" applyProtection="0"/>
    <xf numFmtId="0" fontId="85" fillId="9" borderId="0" applyNumberFormat="0" applyBorder="0" applyAlignment="0" applyProtection="0"/>
    <xf numFmtId="0" fontId="15" fillId="62" borderId="0" applyNumberFormat="0" applyBorder="0" applyAlignment="0" applyProtection="0"/>
    <xf numFmtId="0" fontId="85" fillId="13" borderId="0" applyNumberFormat="0" applyBorder="0" applyAlignment="0" applyProtection="0"/>
    <xf numFmtId="0" fontId="15" fillId="63" borderId="0" applyNumberFormat="0" applyBorder="0" applyAlignment="0" applyProtection="0"/>
    <xf numFmtId="0" fontId="85" fillId="17" borderId="0" applyNumberFormat="0" applyBorder="0" applyAlignment="0" applyProtection="0"/>
    <xf numFmtId="0" fontId="15" fillId="58" borderId="0" applyNumberFormat="0" applyBorder="0" applyAlignment="0" applyProtection="0"/>
    <xf numFmtId="0" fontId="85" fillId="21" borderId="0" applyNumberFormat="0" applyBorder="0" applyAlignment="0" applyProtection="0"/>
    <xf numFmtId="0" fontId="15" fillId="59" borderId="0" applyNumberFormat="0" applyBorder="0" applyAlignment="0" applyProtection="0"/>
    <xf numFmtId="0" fontId="85" fillId="25" borderId="0" applyNumberFormat="0" applyBorder="0" applyAlignment="0" applyProtection="0"/>
    <xf numFmtId="0" fontId="15" fillId="64" borderId="0" applyNumberFormat="0" applyBorder="0" applyAlignment="0" applyProtection="0"/>
    <xf numFmtId="0" fontId="85" fillId="29" borderId="0" applyNumberFormat="0" applyBorder="0" applyAlignment="0" applyProtection="0"/>
    <xf numFmtId="0" fontId="75" fillId="3" borderId="0" applyNumberFormat="0" applyBorder="0" applyAlignment="0" applyProtection="0"/>
    <xf numFmtId="0" fontId="21" fillId="65" borderId="12" applyNumberFormat="0" applyAlignment="0" applyProtection="0"/>
    <xf numFmtId="0" fontId="79" fillId="6" borderId="4" applyNumberFormat="0" applyAlignment="0" applyProtection="0"/>
    <xf numFmtId="0" fontId="19" fillId="6" borderId="4" applyNumberFormat="0" applyAlignment="0" applyProtection="0"/>
    <xf numFmtId="0" fontId="23" fillId="66" borderId="13" applyNumberFormat="0" applyAlignment="0" applyProtection="0"/>
    <xf numFmtId="0" fontId="81" fillId="7" borderId="7" applyNumberFormat="0" applyAlignment="0" applyProtection="0"/>
    <xf numFmtId="0" fontId="27" fillId="0" borderId="0" applyNumberFormat="0" applyFill="0" applyBorder="0" applyAlignment="0" applyProtection="0"/>
    <xf numFmtId="0" fontId="83" fillId="0" borderId="0" applyNumberFormat="0" applyFill="0" applyBorder="0" applyAlignment="0" applyProtection="0"/>
    <xf numFmtId="0" fontId="29" fillId="41" borderId="0" applyNumberFormat="0" applyBorder="0" applyAlignment="0" applyProtection="0"/>
    <xf numFmtId="0" fontId="74" fillId="2" borderId="0" applyNumberFormat="0" applyBorder="0" applyAlignment="0" applyProtection="0"/>
    <xf numFmtId="0" fontId="31" fillId="0" borderId="14" applyNumberFormat="0" applyFill="0" applyAlignment="0" applyProtection="0"/>
    <xf numFmtId="0" fontId="71" fillId="0" borderId="1" applyNumberFormat="0" applyFill="0" applyAlignment="0" applyProtection="0"/>
    <xf numFmtId="0" fontId="33" fillId="0" borderId="15" applyNumberFormat="0" applyFill="0" applyAlignment="0" applyProtection="0"/>
    <xf numFmtId="0" fontId="72" fillId="0" borderId="2" applyNumberFormat="0" applyFill="0" applyAlignment="0" applyProtection="0"/>
    <xf numFmtId="0" fontId="35" fillId="0" borderId="16" applyNumberFormat="0" applyFill="0" applyAlignment="0" applyProtection="0"/>
    <xf numFmtId="0" fontId="73" fillId="0" borderId="3" applyNumberFormat="0" applyFill="0" applyAlignment="0" applyProtection="0"/>
    <xf numFmtId="0" fontId="35" fillId="0" borderId="0" applyNumberFormat="0" applyFill="0" applyBorder="0" applyAlignment="0" applyProtection="0"/>
    <xf numFmtId="0" fontId="73" fillId="0" borderId="0" applyNumberFormat="0" applyFill="0" applyBorder="0" applyAlignment="0" applyProtection="0"/>
    <xf numFmtId="0" fontId="38" fillId="47" borderId="12" applyNumberFormat="0" applyAlignment="0" applyProtection="0"/>
    <xf numFmtId="0" fontId="77" fillId="5" borderId="4" applyNumberFormat="0" applyAlignment="0" applyProtection="0"/>
    <xf numFmtId="0" fontId="40" fillId="5" borderId="4" applyNumberFormat="0" applyAlignment="0" applyProtection="0"/>
    <xf numFmtId="0" fontId="42" fillId="0" borderId="17" applyNumberFormat="0" applyFill="0" applyAlignment="0" applyProtection="0"/>
    <xf numFmtId="0" fontId="80" fillId="0" borderId="6" applyNumberFormat="0" applyFill="0" applyAlignment="0" applyProtection="0"/>
    <xf numFmtId="0" fontId="44" fillId="68" borderId="0" applyNumberFormat="0" applyBorder="0" applyAlignment="0" applyProtection="0"/>
    <xf numFmtId="0" fontId="76" fillId="4" borderId="0" applyNumberFormat="0" applyBorder="0" applyAlignment="0" applyProtection="0"/>
    <xf numFmtId="0" fontId="3" fillId="0" borderId="0"/>
    <xf numFmtId="0" fontId="3" fillId="0" borderId="0"/>
    <xf numFmtId="0" fontId="26" fillId="0" borderId="0"/>
    <xf numFmtId="0" fontId="3" fillId="0" borderId="0"/>
    <xf numFmtId="0" fontId="47" fillId="0" borderId="0"/>
    <xf numFmtId="0" fontId="3" fillId="0" borderId="0"/>
    <xf numFmtId="0" fontId="10"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14" fillId="0" borderId="0"/>
    <xf numFmtId="0" fontId="10" fillId="0" borderId="0"/>
    <xf numFmtId="0" fontId="52" fillId="0" borderId="0"/>
    <xf numFmtId="0" fontId="10" fillId="0" borderId="0"/>
    <xf numFmtId="0" fontId="14" fillId="0" borderId="0"/>
    <xf numFmtId="0" fontId="10" fillId="0" borderId="0"/>
    <xf numFmtId="0" fontId="26" fillId="0" borderId="0"/>
    <xf numFmtId="0" fontId="56" fillId="0" borderId="0"/>
    <xf numFmtId="0" fontId="1" fillId="8" borderId="8" applyNumberFormat="0" applyFont="0" applyAlignment="0" applyProtection="0"/>
    <xf numFmtId="0" fontId="10" fillId="8" borderId="8" applyNumberFormat="0" applyFont="0" applyAlignment="0" applyProtection="0"/>
    <xf numFmtId="0" fontId="57" fillId="65" borderId="19" applyNumberFormat="0" applyAlignment="0" applyProtection="0"/>
    <xf numFmtId="0" fontId="78" fillId="6" borderId="5" applyNumberFormat="0" applyAlignment="0" applyProtection="0"/>
    <xf numFmtId="9" fontId="49" fillId="0" borderId="0" applyFont="0" applyFill="0" applyBorder="0" applyAlignment="0" applyProtection="0"/>
    <xf numFmtId="9" fontId="3" fillId="0" borderId="0" applyFont="0" applyFill="0" applyBorder="0" applyAlignment="0" applyProtection="0"/>
    <xf numFmtId="0" fontId="60" fillId="0" borderId="0"/>
    <xf numFmtId="0" fontId="62" fillId="0" borderId="20" applyNumberFormat="0" applyFill="0" applyAlignment="0" applyProtection="0"/>
    <xf numFmtId="0" fontId="84" fillId="0" borderId="9" applyNumberFormat="0" applyFill="0" applyAlignment="0" applyProtection="0"/>
    <xf numFmtId="171" fontId="64" fillId="70" borderId="0" applyBorder="0" applyProtection="0"/>
    <xf numFmtId="0" fontId="65" fillId="0" borderId="0" applyNumberFormat="0" applyFill="0" applyBorder="0" applyAlignment="0" applyProtection="0"/>
    <xf numFmtId="0" fontId="82" fillId="0" borderId="0" applyNumberFormat="0" applyFill="0" applyBorder="0" applyAlignment="0" applyProtection="0"/>
    <xf numFmtId="0" fontId="86" fillId="0" borderId="0"/>
    <xf numFmtId="0" fontId="10" fillId="0" borderId="0"/>
    <xf numFmtId="0" fontId="90" fillId="0" borderId="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5" fillId="0" borderId="0"/>
    <xf numFmtId="0" fontId="1" fillId="0" borderId="0"/>
    <xf numFmtId="0" fontId="53" fillId="0" borderId="0" pivotButton="1"/>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3"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0" fillId="0" borderId="0"/>
    <xf numFmtId="0" fontId="10" fillId="0" borderId="0"/>
    <xf numFmtId="0" fontId="10" fillId="0" borderId="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5" fillId="83" borderId="0" applyNumberFormat="0" applyBorder="0" applyAlignment="0" applyProtection="0"/>
    <xf numFmtId="0" fontId="15" fillId="52" borderId="0" applyNumberFormat="0" applyBorder="0" applyAlignment="0" applyProtection="0"/>
    <xf numFmtId="0" fontId="15" fillId="54" borderId="0" applyNumberFormat="0" applyBorder="0" applyAlignment="0" applyProtection="0"/>
    <xf numFmtId="0" fontId="15" fillId="84" borderId="0" applyNumberFormat="0" applyBorder="0" applyAlignment="0" applyProtection="0"/>
    <xf numFmtId="0" fontId="15" fillId="85" borderId="0" applyNumberFormat="0" applyBorder="0" applyAlignment="0" applyProtection="0"/>
    <xf numFmtId="0" fontId="15" fillId="86" borderId="0" applyNumberFormat="0" applyBorder="0" applyAlignment="0" applyProtection="0"/>
    <xf numFmtId="0" fontId="15" fillId="87" borderId="0" applyNumberFormat="0" applyBorder="0" applyAlignment="0" applyProtection="0"/>
    <xf numFmtId="0" fontId="15" fillId="88" borderId="0" applyNumberFormat="0" applyBorder="0" applyAlignment="0" applyProtection="0"/>
    <xf numFmtId="0" fontId="15" fillId="89" borderId="0" applyNumberFormat="0" applyBorder="0" applyAlignment="0" applyProtection="0"/>
    <xf numFmtId="0" fontId="15" fillId="84" borderId="0" applyNumberFormat="0" applyBorder="0" applyAlignment="0" applyProtection="0"/>
    <xf numFmtId="0" fontId="15" fillId="85" borderId="0" applyNumberFormat="0" applyBorder="0" applyAlignment="0" applyProtection="0"/>
    <xf numFmtId="0" fontId="15" fillId="90" borderId="0" applyNumberFormat="0" applyBorder="0" applyAlignment="0" applyProtection="0"/>
    <xf numFmtId="0" fontId="18" fillId="40" borderId="0" applyNumberFormat="0" applyBorder="0" applyAlignment="0" applyProtection="0"/>
    <xf numFmtId="0" fontId="21" fillId="91" borderId="12" applyNumberFormat="0" applyAlignment="0" applyProtection="0"/>
    <xf numFmtId="0" fontId="23" fillId="92" borderId="1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9" fillId="42" borderId="0" applyNumberFormat="0" applyBorder="0" applyAlignment="0" applyProtection="0"/>
    <xf numFmtId="0" fontId="38" fillId="48" borderId="12" applyNumberFormat="0" applyAlignment="0" applyProtection="0"/>
    <xf numFmtId="0" fontId="44" fillId="9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3" fillId="94" borderId="18" applyNumberFormat="0" applyFont="0" applyAlignment="0" applyProtection="0"/>
    <xf numFmtId="0" fontId="3" fillId="94" borderId="1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10" fillId="8" borderId="8" applyNumberFormat="0" applyFont="0" applyAlignment="0" applyProtection="0"/>
    <xf numFmtId="0" fontId="57" fillId="91" borderId="19" applyNumberFormat="0" applyAlignment="0" applyProtection="0"/>
  </cellStyleXfs>
  <cellXfs count="441">
    <xf numFmtId="0" fontId="0" fillId="0" borderId="0" xfId="0"/>
    <xf numFmtId="0" fontId="4" fillId="0" borderId="0" xfId="1" applyFont="1" applyAlignment="1">
      <alignment horizontal="right"/>
    </xf>
    <xf numFmtId="0" fontId="5" fillId="0" borderId="0" xfId="2" applyFont="1"/>
    <xf numFmtId="0" fontId="5" fillId="0" borderId="0" xfId="1" applyFont="1" applyAlignment="1"/>
    <xf numFmtId="0" fontId="5" fillId="0" borderId="0" xfId="1" applyFont="1" applyBorder="1"/>
    <xf numFmtId="0" fontId="4" fillId="0" borderId="0" xfId="1" applyFont="1"/>
    <xf numFmtId="0" fontId="6" fillId="0" borderId="0" xfId="2" applyFont="1"/>
    <xf numFmtId="0" fontId="4" fillId="0" borderId="0" xfId="1" applyFont="1" applyBorder="1"/>
    <xf numFmtId="0" fontId="7" fillId="0" borderId="10" xfId="1" applyFont="1" applyBorder="1" applyAlignment="1">
      <alignment horizontal="right" textRotation="90"/>
    </xf>
    <xf numFmtId="0" fontId="8" fillId="0" borderId="0" xfId="1" applyFont="1"/>
    <xf numFmtId="165" fontId="4" fillId="0" borderId="10" xfId="1" applyNumberFormat="1" applyFont="1" applyFill="1" applyBorder="1"/>
    <xf numFmtId="0" fontId="4" fillId="0" borderId="10" xfId="1" applyFont="1" applyBorder="1" applyAlignment="1">
      <alignment horizontal="left" wrapText="1"/>
    </xf>
    <xf numFmtId="0" fontId="4" fillId="0" borderId="10" xfId="1" applyFont="1" applyBorder="1" applyAlignment="1">
      <alignment wrapText="1"/>
    </xf>
    <xf numFmtId="0" fontId="4" fillId="0" borderId="10" xfId="1" applyFont="1" applyBorder="1"/>
    <xf numFmtId="0" fontId="9" fillId="33" borderId="10" xfId="1" applyNumberFormat="1" applyFont="1" applyFill="1" applyBorder="1" applyAlignment="1"/>
    <xf numFmtId="165" fontId="9" fillId="33" borderId="10" xfId="1" applyNumberFormat="1" applyFont="1" applyFill="1" applyBorder="1"/>
    <xf numFmtId="0" fontId="4" fillId="33" borderId="10" xfId="1" applyFont="1" applyFill="1" applyBorder="1"/>
    <xf numFmtId="0" fontId="4" fillId="0" borderId="0" xfId="1" applyFont="1" applyBorder="1" applyAlignment="1">
      <alignment horizontal="right"/>
    </xf>
    <xf numFmtId="0" fontId="8" fillId="0" borderId="0" xfId="1" applyNumberFormat="1" applyFont="1" applyFill="1" applyBorder="1" applyAlignment="1">
      <alignment horizontal="left" vertical="center" wrapText="1" indent="4"/>
    </xf>
    <xf numFmtId="0" fontId="8" fillId="0" borderId="0" xfId="1" applyNumberFormat="1" applyFont="1" applyFill="1" applyBorder="1" applyAlignment="1">
      <alignment horizontal="left" vertical="center" wrapText="1" indent="3"/>
    </xf>
    <xf numFmtId="0" fontId="8" fillId="0" borderId="0" xfId="1" applyNumberFormat="1" applyFont="1" applyFill="1" applyBorder="1" applyAlignment="1">
      <alignment horizontal="left" vertical="center" wrapText="1" indent="2"/>
    </xf>
    <xf numFmtId="0" fontId="7" fillId="0" borderId="0" xfId="1" applyNumberFormat="1" applyFont="1" applyFill="1" applyBorder="1" applyAlignment="1">
      <alignment horizontal="left" vertical="center" wrapText="1" indent="1"/>
    </xf>
    <xf numFmtId="0" fontId="7" fillId="0" borderId="0" xfId="1" applyNumberFormat="1" applyFont="1" applyFill="1" applyBorder="1" applyAlignment="1">
      <alignment horizontal="left" vertical="center" wrapText="1" indent="2"/>
    </xf>
    <xf numFmtId="0" fontId="8" fillId="0" borderId="0" xfId="1" applyNumberFormat="1" applyFont="1" applyFill="1" applyBorder="1" applyAlignment="1">
      <alignment horizontal="left" vertical="center" wrapText="1" indent="5"/>
    </xf>
    <xf numFmtId="0" fontId="8" fillId="0" borderId="0" xfId="1" applyNumberFormat="1" applyFont="1" applyFill="1" applyBorder="1" applyAlignment="1">
      <alignment horizontal="left" vertical="center" wrapText="1" indent="6"/>
    </xf>
    <xf numFmtId="0" fontId="8" fillId="0" borderId="0" xfId="1" applyFont="1" applyBorder="1"/>
    <xf numFmtId="0" fontId="9" fillId="0" borderId="10" xfId="2" applyFont="1" applyBorder="1" applyAlignment="1">
      <alignment horizontal="center" vertical="center" wrapText="1"/>
    </xf>
    <xf numFmtId="164" fontId="4" fillId="33" borderId="10" xfId="2" applyNumberFormat="1" applyFont="1" applyFill="1" applyBorder="1" applyAlignment="1">
      <alignment horizontal="center" wrapText="1"/>
    </xf>
    <xf numFmtId="0" fontId="11" fillId="0" borderId="0" xfId="6" applyFont="1" applyAlignment="1">
      <alignment horizontal="left"/>
    </xf>
    <xf numFmtId="0" fontId="13" fillId="0" borderId="10" xfId="6" applyFont="1" applyBorder="1" applyAlignment="1">
      <alignment horizontal="right"/>
    </xf>
    <xf numFmtId="49" fontId="9" fillId="0" borderId="10" xfId="7" applyNumberFormat="1" applyFont="1" applyBorder="1" applyAlignment="1">
      <alignment horizontal="center" wrapText="1"/>
    </xf>
    <xf numFmtId="0" fontId="9" fillId="0" borderId="10" xfId="8" applyFont="1" applyBorder="1" applyAlignment="1">
      <alignment wrapText="1"/>
    </xf>
    <xf numFmtId="0" fontId="7" fillId="0" borderId="10" xfId="7" applyNumberFormat="1" applyFont="1" applyFill="1" applyBorder="1" applyAlignment="1">
      <alignment horizontal="right" wrapText="1"/>
    </xf>
    <xf numFmtId="0" fontId="9" fillId="0" borderId="10" xfId="1" applyNumberFormat="1" applyFont="1" applyFill="1" applyBorder="1" applyAlignment="1"/>
    <xf numFmtId="0" fontId="9" fillId="0" borderId="10" xfId="1" applyFont="1" applyBorder="1" applyAlignment="1">
      <alignment horizontal="center" vertical="center" wrapText="1"/>
    </xf>
    <xf numFmtId="3" fontId="4" fillId="0" borderId="10" xfId="1" applyNumberFormat="1" applyFont="1" applyBorder="1" applyAlignment="1">
      <alignment horizontal="right" wrapText="1"/>
    </xf>
    <xf numFmtId="49" fontId="9" fillId="0" borderId="10" xfId="884" applyNumberFormat="1" applyFont="1" applyBorder="1" applyAlignment="1">
      <alignment horizontal="center" wrapText="1"/>
    </xf>
    <xf numFmtId="0" fontId="9" fillId="0" borderId="11" xfId="726" applyFont="1" applyBorder="1" applyAlignment="1">
      <alignment wrapText="1"/>
    </xf>
    <xf numFmtId="49" fontId="9" fillId="0" borderId="10" xfId="884" applyNumberFormat="1" applyFont="1" applyBorder="1" applyAlignment="1">
      <alignment horizontal="center" wrapText="1"/>
    </xf>
    <xf numFmtId="0" fontId="7" fillId="0" borderId="10" xfId="884" applyNumberFormat="1" applyFont="1" applyFill="1" applyBorder="1" applyAlignment="1">
      <alignment horizontal="right" wrapText="1"/>
    </xf>
    <xf numFmtId="0" fontId="9" fillId="33" borderId="10" xfId="1" applyNumberFormat="1" applyFont="1" applyFill="1" applyBorder="1" applyAlignment="1">
      <alignment horizontal="right"/>
    </xf>
    <xf numFmtId="0" fontId="6" fillId="71" borderId="10" xfId="1" applyFont="1" applyFill="1" applyBorder="1" applyAlignment="1">
      <alignment horizontal="center" vertical="center" wrapText="1"/>
    </xf>
    <xf numFmtId="0" fontId="7" fillId="71" borderId="10" xfId="1" applyFont="1" applyFill="1" applyBorder="1" applyAlignment="1">
      <alignment horizontal="right" textRotation="90"/>
    </xf>
    <xf numFmtId="0" fontId="4" fillId="73" borderId="10" xfId="1" applyFont="1" applyFill="1" applyBorder="1"/>
    <xf numFmtId="0" fontId="6" fillId="73" borderId="10" xfId="2" applyFont="1" applyFill="1" applyBorder="1" applyAlignment="1">
      <alignment horizontal="center" vertical="center" wrapText="1"/>
    </xf>
    <xf numFmtId="0" fontId="4" fillId="73" borderId="10" xfId="1" applyFont="1" applyFill="1" applyBorder="1" applyAlignment="1">
      <alignment horizontal="right"/>
    </xf>
    <xf numFmtId="165" fontId="9" fillId="0" borderId="10" xfId="1" applyNumberFormat="1" applyFont="1" applyBorder="1"/>
    <xf numFmtId="0" fontId="8" fillId="0" borderId="10" xfId="1" applyNumberFormat="1" applyFont="1" applyFill="1" applyBorder="1" applyAlignment="1">
      <alignment horizontal="left" vertical="center" wrapText="1" indent="4"/>
    </xf>
    <xf numFmtId="0" fontId="4" fillId="0" borderId="10" xfId="1" applyFont="1" applyBorder="1" applyAlignment="1">
      <alignment horizontal="right"/>
    </xf>
    <xf numFmtId="3" fontId="4" fillId="0" borderId="10" xfId="2" applyNumberFormat="1" applyFont="1" applyBorder="1" applyAlignment="1">
      <alignment horizontal="right" wrapText="1"/>
    </xf>
    <xf numFmtId="0" fontId="9" fillId="0" borderId="0" xfId="1" applyFont="1"/>
    <xf numFmtId="49" fontId="9" fillId="0" borderId="10" xfId="7" applyNumberFormat="1" applyFont="1" applyBorder="1" applyAlignment="1">
      <alignment horizontal="center" wrapText="1"/>
    </xf>
    <xf numFmtId="0" fontId="9" fillId="0" borderId="11" xfId="8" applyFont="1" applyBorder="1" applyAlignment="1">
      <alignment wrapText="1"/>
    </xf>
    <xf numFmtId="164" fontId="9" fillId="0" borderId="10" xfId="802" applyNumberFormat="1" applyFont="1" applyFill="1" applyBorder="1" applyAlignment="1">
      <alignment horizontal="center" wrapText="1"/>
    </xf>
    <xf numFmtId="165" fontId="8" fillId="0" borderId="10" xfId="1" applyNumberFormat="1" applyFont="1" applyBorder="1"/>
    <xf numFmtId="164" fontId="9" fillId="0" borderId="10" xfId="802" applyNumberFormat="1" applyFont="1" applyBorder="1" applyAlignment="1">
      <alignment horizontal="center" wrapText="1"/>
    </xf>
    <xf numFmtId="0" fontId="68" fillId="33" borderId="10" xfId="1" applyFont="1" applyFill="1" applyBorder="1" applyAlignment="1">
      <alignment wrapText="1"/>
    </xf>
    <xf numFmtId="164" fontId="9" fillId="33" borderId="10" xfId="1" applyNumberFormat="1" applyFont="1" applyFill="1" applyBorder="1" applyAlignment="1">
      <alignment horizontal="center" wrapText="1"/>
    </xf>
    <xf numFmtId="3" fontId="9" fillId="0" borderId="10" xfId="2" applyNumberFormat="1" applyFont="1" applyBorder="1" applyAlignment="1">
      <alignment horizontal="right" wrapText="1"/>
    </xf>
    <xf numFmtId="165" fontId="9" fillId="0" borderId="10" xfId="2" applyNumberFormat="1" applyFont="1" applyBorder="1" applyAlignment="1"/>
    <xf numFmtId="164" fontId="9" fillId="74" borderId="10" xfId="2" applyNumberFormat="1" applyFont="1" applyFill="1" applyBorder="1" applyAlignment="1">
      <alignment horizontal="center" wrapText="1"/>
    </xf>
    <xf numFmtId="3" fontId="4" fillId="74" borderId="10" xfId="2" applyNumberFormat="1" applyFont="1" applyFill="1" applyBorder="1" applyAlignment="1">
      <alignment horizontal="right" wrapText="1"/>
    </xf>
    <xf numFmtId="165" fontId="4" fillId="74" borderId="10" xfId="2" applyNumberFormat="1" applyFont="1" applyFill="1" applyBorder="1" applyAlignment="1"/>
    <xf numFmtId="3" fontId="9" fillId="0" borderId="10" xfId="1" applyNumberFormat="1" applyFont="1" applyBorder="1" applyAlignment="1">
      <alignment horizontal="right" wrapText="1"/>
    </xf>
    <xf numFmtId="164" fontId="4" fillId="74" borderId="10" xfId="2" applyNumberFormat="1" applyFont="1" applyFill="1" applyBorder="1" applyAlignment="1">
      <alignment horizontal="center" wrapText="1"/>
    </xf>
    <xf numFmtId="0" fontId="12" fillId="0" borderId="22" xfId="6" applyFont="1" applyBorder="1" applyAlignment="1">
      <alignment horizontal="center"/>
    </xf>
    <xf numFmtId="0" fontId="12" fillId="0" borderId="22" xfId="6" applyFont="1" applyBorder="1"/>
    <xf numFmtId="4" fontId="12" fillId="0" borderId="22" xfId="6" applyNumberFormat="1" applyFont="1" applyFill="1" applyBorder="1"/>
    <xf numFmtId="0" fontId="12" fillId="0" borderId="23" xfId="6" applyFont="1" applyBorder="1"/>
    <xf numFmtId="0" fontId="13" fillId="0" borderId="23" xfId="6" applyFont="1" applyBorder="1" applyAlignment="1">
      <alignment horizontal="right"/>
    </xf>
    <xf numFmtId="0" fontId="13" fillId="0" borderId="22" xfId="6" applyFont="1" applyBorder="1" applyAlignment="1">
      <alignment horizontal="right"/>
    </xf>
    <xf numFmtId="4" fontId="13" fillId="0" borderId="22" xfId="6" applyNumberFormat="1" applyFont="1" applyFill="1" applyBorder="1"/>
    <xf numFmtId="0" fontId="12" fillId="0" borderId="23" xfId="6" applyFont="1" applyBorder="1" applyAlignment="1">
      <alignment horizontal="center"/>
    </xf>
    <xf numFmtId="4" fontId="12" fillId="0" borderId="23" xfId="6" applyNumberFormat="1" applyFont="1" applyFill="1" applyBorder="1"/>
    <xf numFmtId="0" fontId="13" fillId="36" borderId="10" xfId="6" applyFont="1" applyFill="1" applyBorder="1" applyAlignment="1">
      <alignment horizontal="right"/>
    </xf>
    <xf numFmtId="167" fontId="13" fillId="36" borderId="10" xfId="6" applyNumberFormat="1" applyFont="1" applyFill="1" applyBorder="1"/>
    <xf numFmtId="165" fontId="4" fillId="0" borderId="0" xfId="1" applyNumberFormat="1" applyFont="1"/>
    <xf numFmtId="0" fontId="12" fillId="0" borderId="22" xfId="6" applyFont="1" applyBorder="1" applyAlignment="1">
      <alignment wrapText="1"/>
    </xf>
    <xf numFmtId="0" fontId="12" fillId="0" borderId="23" xfId="6" applyFont="1" applyBorder="1" applyAlignment="1">
      <alignment wrapText="1"/>
    </xf>
    <xf numFmtId="0" fontId="9" fillId="0" borderId="10" xfId="0" applyFont="1" applyBorder="1" applyAlignment="1">
      <alignment wrapText="1"/>
    </xf>
    <xf numFmtId="0" fontId="4" fillId="0" borderId="0" xfId="1" applyFont="1" applyAlignment="1">
      <alignment horizontal="right"/>
    </xf>
    <xf numFmtId="0" fontId="5" fillId="0" borderId="0" xfId="2" applyFont="1"/>
    <xf numFmtId="0" fontId="5" fillId="0" borderId="0" xfId="1" applyFont="1" applyAlignment="1"/>
    <xf numFmtId="0" fontId="5" fillId="0" borderId="0" xfId="1" applyFont="1" applyBorder="1"/>
    <xf numFmtId="0" fontId="4" fillId="0" borderId="0" xfId="1" applyFont="1"/>
    <xf numFmtId="0" fontId="6" fillId="0" borderId="0" xfId="2" applyFont="1"/>
    <xf numFmtId="0" fontId="4" fillId="0" borderId="0" xfId="1" applyFont="1" applyBorder="1"/>
    <xf numFmtId="0" fontId="8" fillId="0" borderId="0" xfId="1" applyFont="1"/>
    <xf numFmtId="165" fontId="4" fillId="0" borderId="10" xfId="1" applyNumberFormat="1" applyFont="1" applyFill="1" applyBorder="1"/>
    <xf numFmtId="0" fontId="4" fillId="0" borderId="10" xfId="1" applyFont="1" applyBorder="1" applyAlignment="1">
      <alignment horizontal="left" wrapText="1"/>
    </xf>
    <xf numFmtId="165" fontId="4" fillId="0" borderId="10" xfId="1" applyNumberFormat="1" applyFont="1" applyBorder="1"/>
    <xf numFmtId="0" fontId="4" fillId="0" borderId="10" xfId="1" applyFont="1" applyBorder="1" applyAlignment="1">
      <alignment wrapText="1"/>
    </xf>
    <xf numFmtId="0" fontId="4" fillId="0" borderId="10" xfId="1" applyFont="1" applyBorder="1"/>
    <xf numFmtId="0" fontId="9" fillId="33" borderId="10" xfId="1" applyNumberFormat="1" applyFont="1" applyFill="1" applyBorder="1" applyAlignment="1"/>
    <xf numFmtId="165" fontId="9" fillId="33" borderId="10" xfId="1" applyNumberFormat="1" applyFont="1" applyFill="1" applyBorder="1"/>
    <xf numFmtId="0" fontId="4" fillId="33" borderId="10" xfId="1" applyFont="1" applyFill="1" applyBorder="1"/>
    <xf numFmtId="0" fontId="4" fillId="0" borderId="0" xfId="1" applyFont="1" applyBorder="1" applyAlignment="1">
      <alignment horizontal="right"/>
    </xf>
    <xf numFmtId="0" fontId="8" fillId="0" borderId="0" xfId="1" applyNumberFormat="1" applyFont="1" applyFill="1" applyBorder="1" applyAlignment="1">
      <alignment horizontal="left" vertical="center" wrapText="1" indent="4"/>
    </xf>
    <xf numFmtId="0" fontId="8" fillId="0" borderId="0" xfId="1" applyNumberFormat="1" applyFont="1" applyFill="1" applyBorder="1" applyAlignment="1">
      <alignment horizontal="left" vertical="center" wrapText="1" indent="3"/>
    </xf>
    <xf numFmtId="0" fontId="7" fillId="0" borderId="0" xfId="1" applyNumberFormat="1" applyFont="1" applyFill="1" applyBorder="1" applyAlignment="1">
      <alignment horizontal="left" vertical="center" wrapText="1" indent="1"/>
    </xf>
    <xf numFmtId="0" fontId="7" fillId="0" borderId="0" xfId="1" applyNumberFormat="1" applyFont="1" applyFill="1" applyBorder="1" applyAlignment="1">
      <alignment horizontal="left" vertical="center" wrapText="1" indent="2"/>
    </xf>
    <xf numFmtId="0" fontId="8" fillId="0" borderId="0" xfId="1" applyNumberFormat="1" applyFont="1" applyFill="1" applyBorder="1" applyAlignment="1">
      <alignment horizontal="left" vertical="center" wrapText="1" indent="5"/>
    </xf>
    <xf numFmtId="0" fontId="8" fillId="0" borderId="0" xfId="1" applyFont="1" applyBorder="1"/>
    <xf numFmtId="164" fontId="9" fillId="0" borderId="10" xfId="2" applyNumberFormat="1" applyFont="1" applyBorder="1" applyAlignment="1">
      <alignment horizontal="center" wrapText="1"/>
    </xf>
    <xf numFmtId="0" fontId="4" fillId="0" borderId="10" xfId="4" applyFont="1" applyBorder="1" applyAlignment="1">
      <alignment horizontal="left" wrapText="1"/>
    </xf>
    <xf numFmtId="165" fontId="9" fillId="33" borderId="10" xfId="2" applyNumberFormat="1" applyFont="1" applyFill="1" applyBorder="1" applyAlignment="1"/>
    <xf numFmtId="165" fontId="4" fillId="0" borderId="10" xfId="2" applyNumberFormat="1" applyFont="1" applyBorder="1" applyAlignment="1"/>
    <xf numFmtId="164" fontId="4" fillId="34" borderId="10" xfId="2" applyNumberFormat="1" applyFont="1" applyFill="1" applyBorder="1" applyAlignment="1">
      <alignment horizontal="center" wrapText="1"/>
    </xf>
    <xf numFmtId="0" fontId="4" fillId="0" borderId="10" xfId="2" applyFont="1" applyBorder="1" applyAlignment="1">
      <alignment wrapText="1"/>
    </xf>
    <xf numFmtId="164" fontId="8" fillId="34" borderId="10" xfId="2" applyNumberFormat="1" applyFont="1" applyFill="1" applyBorder="1" applyAlignment="1">
      <alignment horizontal="left" wrapText="1"/>
    </xf>
    <xf numFmtId="165" fontId="9" fillId="34" borderId="10" xfId="2" applyNumberFormat="1" applyFont="1" applyFill="1" applyBorder="1" applyAlignment="1"/>
    <xf numFmtId="164" fontId="9" fillId="0" borderId="10" xfId="1" applyNumberFormat="1" applyFont="1" applyBorder="1" applyAlignment="1">
      <alignment horizontal="center" wrapText="1"/>
    </xf>
    <xf numFmtId="0" fontId="7" fillId="0" borderId="10" xfId="1" applyNumberFormat="1" applyFont="1" applyFill="1" applyBorder="1" applyAlignment="1">
      <alignment horizontal="left" wrapText="1"/>
    </xf>
    <xf numFmtId="165" fontId="4" fillId="0" borderId="10" xfId="1" applyNumberFormat="1" applyFont="1" applyBorder="1" applyAlignment="1">
      <alignment horizontal="center"/>
    </xf>
    <xf numFmtId="166" fontId="9" fillId="33" borderId="10" xfId="2" applyNumberFormat="1" applyFont="1" applyFill="1" applyBorder="1" applyAlignment="1">
      <alignment horizontal="center" wrapText="1"/>
    </xf>
    <xf numFmtId="0" fontId="9" fillId="33" borderId="10" xfId="2" applyNumberFormat="1" applyFont="1" applyFill="1" applyBorder="1" applyAlignment="1">
      <alignment horizontal="right" wrapText="1"/>
    </xf>
    <xf numFmtId="4" fontId="13" fillId="36" borderId="10" xfId="6" applyNumberFormat="1" applyFont="1" applyFill="1" applyBorder="1"/>
    <xf numFmtId="0" fontId="12" fillId="0" borderId="10" xfId="6" applyFont="1" applyBorder="1" applyAlignment="1">
      <alignment wrapText="1"/>
    </xf>
    <xf numFmtId="0" fontId="9" fillId="0" borderId="0" xfId="0" applyFont="1" applyAlignment="1">
      <alignment wrapText="1"/>
    </xf>
    <xf numFmtId="49" fontId="9" fillId="0" borderId="10" xfId="884" applyNumberFormat="1" applyFont="1" applyBorder="1" applyAlignment="1">
      <alignment horizontal="center" wrapText="1"/>
    </xf>
    <xf numFmtId="0" fontId="9" fillId="0" borderId="11" xfId="726" applyFont="1" applyBorder="1" applyAlignment="1">
      <alignment wrapText="1"/>
    </xf>
    <xf numFmtId="0" fontId="7" fillId="71" borderId="10" xfId="1" applyFont="1" applyFill="1" applyBorder="1" applyAlignment="1">
      <alignment horizontal="center" vertical="center" wrapText="1"/>
    </xf>
    <xf numFmtId="164" fontId="9" fillId="0" borderId="10" xfId="3" applyNumberFormat="1" applyFont="1" applyFill="1" applyBorder="1" applyAlignment="1">
      <alignment wrapText="1"/>
    </xf>
    <xf numFmtId="164" fontId="9" fillId="0" borderId="10" xfId="3" applyNumberFormat="1" applyFont="1" applyBorder="1" applyAlignment="1">
      <alignment horizontal="center" wrapText="1"/>
    </xf>
    <xf numFmtId="0" fontId="70" fillId="0" borderId="10" xfId="1" applyFont="1" applyBorder="1" applyAlignment="1">
      <alignment wrapText="1"/>
    </xf>
    <xf numFmtId="0" fontId="4" fillId="33" borderId="10" xfId="1" applyFont="1" applyFill="1" applyBorder="1" applyAlignment="1">
      <alignment horizontal="right"/>
    </xf>
    <xf numFmtId="0" fontId="12" fillId="0" borderId="0" xfId="6" applyFont="1"/>
    <xf numFmtId="0" fontId="12" fillId="0" borderId="10" xfId="6" applyFont="1" applyBorder="1" applyAlignment="1">
      <alignment horizontal="center"/>
    </xf>
    <xf numFmtId="4" fontId="12" fillId="0" borderId="10" xfId="6" applyNumberFormat="1" applyFont="1" applyBorder="1"/>
    <xf numFmtId="4" fontId="12" fillId="0" borderId="10" xfId="6" applyNumberFormat="1" applyFont="1" applyFill="1" applyBorder="1"/>
    <xf numFmtId="0" fontId="12" fillId="0" borderId="10" xfId="6" applyFont="1" applyFill="1" applyBorder="1" applyAlignment="1">
      <alignment wrapText="1"/>
    </xf>
    <xf numFmtId="0" fontId="12" fillId="0" borderId="10" xfId="6" applyFont="1" applyBorder="1"/>
    <xf numFmtId="165" fontId="4" fillId="0" borderId="0" xfId="1" applyNumberFormat="1" applyFont="1" applyBorder="1"/>
    <xf numFmtId="49" fontId="9" fillId="0" borderId="10" xfId="884" applyNumberFormat="1" applyFont="1" applyBorder="1" applyAlignment="1">
      <alignment horizontal="center" wrapText="1"/>
    </xf>
    <xf numFmtId="0" fontId="7" fillId="0" borderId="10" xfId="884" applyNumberFormat="1" applyFont="1" applyFill="1" applyBorder="1" applyAlignment="1">
      <alignment horizontal="right" wrapText="1"/>
    </xf>
    <xf numFmtId="0" fontId="70" fillId="33" borderId="10" xfId="1" applyFont="1" applyFill="1" applyBorder="1"/>
    <xf numFmtId="0" fontId="4" fillId="0" borderId="10" xfId="1360" applyFont="1" applyBorder="1" applyAlignment="1">
      <alignment horizontal="left" wrapText="1"/>
    </xf>
    <xf numFmtId="0" fontId="6" fillId="75" borderId="10" xfId="2" applyFont="1" applyFill="1" applyBorder="1" applyAlignment="1">
      <alignment horizontal="center" vertical="center" wrapText="1"/>
    </xf>
    <xf numFmtId="0" fontId="7" fillId="75" borderId="10" xfId="1" applyFont="1" applyFill="1" applyBorder="1" applyAlignment="1">
      <alignment horizontal="center" vertical="center" wrapText="1"/>
    </xf>
    <xf numFmtId="0" fontId="4" fillId="75" borderId="10" xfId="1" applyFont="1" applyFill="1" applyBorder="1" applyAlignment="1">
      <alignment horizontal="right"/>
    </xf>
    <xf numFmtId="0" fontId="70" fillId="0" borderId="10" xfId="4" applyFont="1" applyBorder="1" applyAlignment="1">
      <alignment horizontal="left" wrapText="1"/>
    </xf>
    <xf numFmtId="49" fontId="9" fillId="0" borderId="10" xfId="3" applyNumberFormat="1" applyFont="1" applyBorder="1" applyAlignment="1">
      <alignment horizontal="center" wrapText="1"/>
    </xf>
    <xf numFmtId="0" fontId="7" fillId="71" borderId="10" xfId="1" applyFont="1" applyFill="1" applyBorder="1" applyAlignment="1">
      <alignment horizontal="center" vertical="center" wrapText="1"/>
    </xf>
    <xf numFmtId="0" fontId="9" fillId="0" borderId="10" xfId="802" applyNumberFormat="1" applyFont="1" applyFill="1" applyBorder="1" applyAlignment="1">
      <alignment horizontal="center" wrapText="1"/>
    </xf>
    <xf numFmtId="164" fontId="9" fillId="0" borderId="10" xfId="3" applyNumberFormat="1" applyFont="1" applyFill="1" applyBorder="1" applyAlignment="1">
      <alignment wrapText="1"/>
    </xf>
    <xf numFmtId="164" fontId="9" fillId="0" borderId="10" xfId="3" applyNumberFormat="1" applyFont="1" applyBorder="1" applyAlignment="1">
      <alignment horizontal="center" wrapText="1"/>
    </xf>
    <xf numFmtId="167" fontId="13" fillId="36" borderId="23" xfId="6" applyNumberFormat="1" applyFont="1" applyFill="1" applyBorder="1"/>
    <xf numFmtId="0" fontId="88" fillId="0" borderId="10" xfId="3" applyFont="1" applyBorder="1" applyAlignment="1">
      <alignment wrapText="1"/>
    </xf>
    <xf numFmtId="49" fontId="13" fillId="0" borderId="10" xfId="6" applyNumberFormat="1" applyFont="1" applyBorder="1" applyAlignment="1">
      <alignment horizontal="center"/>
    </xf>
    <xf numFmtId="0" fontId="13" fillId="0" borderId="10" xfId="6" applyFont="1" applyBorder="1" applyAlignment="1">
      <alignment horizontal="center"/>
    </xf>
    <xf numFmtId="0" fontId="13" fillId="0" borderId="10" xfId="6" applyFont="1" applyBorder="1"/>
    <xf numFmtId="165" fontId="87" fillId="33" borderId="10" xfId="2" applyNumberFormat="1" applyFont="1" applyFill="1" applyBorder="1" applyAlignment="1"/>
    <xf numFmtId="165" fontId="70" fillId="0" borderId="10" xfId="5" applyNumberFormat="1" applyFont="1" applyBorder="1" applyAlignment="1"/>
    <xf numFmtId="0" fontId="70" fillId="33" borderId="10" xfId="4" applyFont="1" applyFill="1" applyBorder="1" applyAlignment="1">
      <alignment vertical="center" wrapText="1"/>
    </xf>
    <xf numFmtId="0" fontId="70" fillId="0" borderId="10" xfId="5" applyFont="1" applyBorder="1" applyAlignment="1">
      <alignment horizontal="left" wrapText="1"/>
    </xf>
    <xf numFmtId="0" fontId="70" fillId="33" borderId="10" xfId="5" applyFont="1" applyFill="1" applyBorder="1" applyAlignment="1">
      <alignment horizontal="left" wrapText="1"/>
    </xf>
    <xf numFmtId="0" fontId="4" fillId="71" borderId="10" xfId="3" applyNumberFormat="1" applyFont="1" applyFill="1" applyBorder="1" applyAlignment="1" applyProtection="1">
      <alignment horizontal="center" vertical="center" wrapText="1"/>
    </xf>
    <xf numFmtId="0" fontId="13" fillId="0" borderId="0" xfId="728" applyFont="1"/>
    <xf numFmtId="0" fontId="12" fillId="0" borderId="0" xfId="728" applyFont="1"/>
    <xf numFmtId="0" fontId="12" fillId="0" borderId="0" xfId="728" applyFont="1" applyAlignment="1">
      <alignment horizontal="center"/>
    </xf>
    <xf numFmtId="0" fontId="12" fillId="0" borderId="0" xfId="728" applyFont="1" applyAlignment="1">
      <alignment horizontal="center" wrapText="1"/>
    </xf>
    <xf numFmtId="0" fontId="13" fillId="0" borderId="0" xfId="728" applyFont="1" applyAlignment="1">
      <alignment horizontal="center"/>
    </xf>
    <xf numFmtId="0" fontId="13" fillId="0" borderId="10" xfId="728" applyFont="1" applyBorder="1" applyAlignment="1">
      <alignment horizontal="center" vertical="center"/>
    </xf>
    <xf numFmtId="0" fontId="13" fillId="0" borderId="10" xfId="728" applyFont="1" applyBorder="1" applyAlignment="1">
      <alignment horizontal="center" vertical="center" wrapText="1"/>
    </xf>
    <xf numFmtId="0" fontId="12" fillId="0" borderId="0" xfId="728" applyFont="1" applyAlignment="1">
      <alignment vertical="center"/>
    </xf>
    <xf numFmtId="0" fontId="12" fillId="0" borderId="10" xfId="728" applyFont="1" applyFill="1" applyBorder="1" applyAlignment="1">
      <alignment horizontal="center"/>
    </xf>
    <xf numFmtId="0" fontId="12" fillId="0" borderId="10" xfId="728" applyFont="1" applyBorder="1" applyAlignment="1">
      <alignment horizontal="left" wrapText="1"/>
    </xf>
    <xf numFmtId="3" fontId="12" fillId="0" borderId="10" xfId="728" applyNumberFormat="1" applyFont="1" applyBorder="1" applyAlignment="1">
      <alignment horizontal="center"/>
    </xf>
    <xf numFmtId="167" fontId="12" fillId="0" borderId="10" xfId="728" applyNumberFormat="1" applyFont="1" applyBorder="1" applyAlignment="1">
      <alignment horizontal="center"/>
    </xf>
    <xf numFmtId="3" fontId="13" fillId="36" borderId="10" xfId="728" applyNumberFormat="1" applyFont="1" applyFill="1" applyBorder="1" applyAlignment="1">
      <alignment horizontal="center"/>
    </xf>
    <xf numFmtId="3" fontId="12" fillId="0" borderId="0" xfId="728" applyNumberFormat="1" applyFont="1"/>
    <xf numFmtId="0" fontId="12" fillId="0" borderId="10" xfId="728" applyFont="1" applyBorder="1" applyAlignment="1">
      <alignment horizontal="justify"/>
    </xf>
    <xf numFmtId="3" fontId="13" fillId="36" borderId="10" xfId="3" applyNumberFormat="1" applyFont="1" applyFill="1" applyBorder="1" applyAlignment="1">
      <alignment horizontal="center"/>
    </xf>
    <xf numFmtId="4" fontId="12" fillId="0" borderId="0" xfId="728" applyNumberFormat="1" applyFont="1"/>
    <xf numFmtId="167" fontId="12" fillId="79" borderId="10" xfId="728" applyNumberFormat="1" applyFont="1" applyFill="1" applyBorder="1" applyAlignment="1">
      <alignment horizontal="center"/>
    </xf>
    <xf numFmtId="0" fontId="13" fillId="80" borderId="10" xfId="728" applyFont="1" applyFill="1" applyBorder="1" applyAlignment="1">
      <alignment horizontal="center"/>
    </xf>
    <xf numFmtId="0" fontId="12" fillId="80" borderId="10" xfId="728" applyFont="1" applyFill="1" applyBorder="1" applyAlignment="1">
      <alignment horizontal="justify"/>
    </xf>
    <xf numFmtId="3" fontId="12" fillId="80" borderId="10" xfId="728" applyNumberFormat="1" applyFont="1" applyFill="1" applyBorder="1" applyAlignment="1">
      <alignment horizontal="center"/>
    </xf>
    <xf numFmtId="167" fontId="12" fillId="80" borderId="10" xfId="728" applyNumberFormat="1" applyFont="1" applyFill="1" applyBorder="1" applyAlignment="1">
      <alignment horizontal="center"/>
    </xf>
    <xf numFmtId="3" fontId="13" fillId="80" borderId="10" xfId="728" applyNumberFormat="1" applyFont="1" applyFill="1" applyBorder="1" applyAlignment="1">
      <alignment horizontal="center"/>
    </xf>
    <xf numFmtId="167" fontId="12" fillId="72" borderId="10" xfId="728" applyNumberFormat="1" applyFont="1" applyFill="1" applyBorder="1" applyAlignment="1">
      <alignment horizontal="center"/>
    </xf>
    <xf numFmtId="0" fontId="12" fillId="80" borderId="10" xfId="728" applyFont="1" applyFill="1" applyBorder="1" applyAlignment="1">
      <alignment horizontal="center"/>
    </xf>
    <xf numFmtId="0" fontId="12" fillId="80" borderId="10" xfId="728" applyFont="1" applyFill="1" applyBorder="1" applyAlignment="1">
      <alignment wrapText="1"/>
    </xf>
    <xf numFmtId="3" fontId="88" fillId="0" borderId="10" xfId="728" applyNumberFormat="1" applyFont="1" applyBorder="1" applyAlignment="1">
      <alignment horizontal="center"/>
    </xf>
    <xf numFmtId="0" fontId="12" fillId="81" borderId="10" xfId="728" applyFont="1" applyFill="1" applyBorder="1" applyAlignment="1">
      <alignment horizontal="center"/>
    </xf>
    <xf numFmtId="0" fontId="12" fillId="81" borderId="10" xfId="728" applyFont="1" applyFill="1" applyBorder="1" applyAlignment="1">
      <alignment horizontal="justify"/>
    </xf>
    <xf numFmtId="3" fontId="88" fillId="81" borderId="10" xfId="728" applyNumberFormat="1" applyFont="1" applyFill="1" applyBorder="1" applyAlignment="1">
      <alignment horizontal="center"/>
    </xf>
    <xf numFmtId="167" fontId="12" fillId="81" borderId="10" xfId="728" applyNumberFormat="1" applyFont="1" applyFill="1" applyBorder="1" applyAlignment="1">
      <alignment horizontal="center"/>
    </xf>
    <xf numFmtId="3" fontId="13" fillId="81" borderId="10" xfId="728" applyNumberFormat="1" applyFont="1" applyFill="1" applyBorder="1" applyAlignment="1">
      <alignment horizontal="center"/>
    </xf>
    <xf numFmtId="0" fontId="12" fillId="0" borderId="10" xfId="728" applyFont="1" applyFill="1" applyBorder="1" applyAlignment="1">
      <alignment horizontal="justify"/>
    </xf>
    <xf numFmtId="3" fontId="12" fillId="0" borderId="10" xfId="728" applyNumberFormat="1" applyFont="1" applyFill="1" applyBorder="1" applyAlignment="1">
      <alignment horizontal="center"/>
    </xf>
    <xf numFmtId="167" fontId="12" fillId="0" borderId="10" xfId="728" applyNumberFormat="1" applyFont="1" applyFill="1" applyBorder="1" applyAlignment="1">
      <alignment horizontal="center"/>
    </xf>
    <xf numFmtId="3" fontId="13" fillId="0" borderId="10" xfId="728" applyNumberFormat="1" applyFont="1" applyFill="1" applyBorder="1" applyAlignment="1">
      <alignment horizontal="center"/>
    </xf>
    <xf numFmtId="0" fontId="12" fillId="0" borderId="0" xfId="728" applyFont="1" applyFill="1"/>
    <xf numFmtId="0" fontId="12" fillId="0" borderId="10" xfId="728" applyFont="1" applyFill="1" applyBorder="1"/>
    <xf numFmtId="0" fontId="13" fillId="0" borderId="10" xfId="728" applyFont="1" applyBorder="1" applyAlignment="1">
      <alignment horizontal="right"/>
    </xf>
    <xf numFmtId="3" fontId="13" fillId="0" borderId="10" xfId="728" applyNumberFormat="1" applyFont="1" applyBorder="1" applyAlignment="1">
      <alignment horizontal="center"/>
    </xf>
    <xf numFmtId="0" fontId="12" fillId="0" borderId="10" xfId="728" applyFont="1" applyBorder="1" applyAlignment="1">
      <alignment horizontal="center"/>
    </xf>
    <xf numFmtId="0" fontId="12" fillId="0" borderId="10" xfId="728" applyFont="1" applyBorder="1" applyAlignment="1">
      <alignment horizontal="center" wrapText="1"/>
    </xf>
    <xf numFmtId="3" fontId="13" fillId="0" borderId="0" xfId="728" applyNumberFormat="1" applyFont="1" applyAlignment="1">
      <alignment horizontal="center"/>
    </xf>
    <xf numFmtId="0" fontId="87" fillId="0" borderId="0" xfId="1" applyFont="1"/>
    <xf numFmtId="165" fontId="9" fillId="0" borderId="10" xfId="2" applyNumberFormat="1" applyFont="1" applyFill="1" applyBorder="1" applyAlignment="1"/>
    <xf numFmtId="164" fontId="9" fillId="0" borderId="10" xfId="2" applyNumberFormat="1" applyFont="1" applyFill="1" applyBorder="1" applyAlignment="1">
      <alignment horizontal="center" wrapText="1"/>
    </xf>
    <xf numFmtId="3" fontId="9" fillId="0" borderId="10" xfId="2" applyNumberFormat="1" applyFont="1" applyFill="1" applyBorder="1" applyAlignment="1">
      <alignment horizontal="right" wrapText="1"/>
    </xf>
    <xf numFmtId="164" fontId="4" fillId="0" borderId="10" xfId="2" applyNumberFormat="1" applyFont="1" applyFill="1" applyBorder="1" applyAlignment="1">
      <alignment horizontal="center" wrapText="1"/>
    </xf>
    <xf numFmtId="164" fontId="8" fillId="0" borderId="10" xfId="2" applyNumberFormat="1" applyFont="1" applyFill="1" applyBorder="1" applyAlignment="1">
      <alignment horizontal="left" wrapText="1"/>
    </xf>
    <xf numFmtId="49" fontId="9" fillId="0" borderId="10" xfId="3" applyNumberFormat="1" applyFont="1" applyFill="1" applyBorder="1" applyAlignment="1">
      <alignment horizontal="center" wrapText="1"/>
    </xf>
    <xf numFmtId="165" fontId="4" fillId="0" borderId="10" xfId="5" applyNumberFormat="1" applyFont="1" applyFill="1" applyBorder="1" applyAlignment="1"/>
    <xf numFmtId="164" fontId="9" fillId="0" borderId="10" xfId="1" applyNumberFormat="1" applyFont="1" applyFill="1" applyBorder="1" applyAlignment="1">
      <alignment horizontal="center" wrapText="1"/>
    </xf>
    <xf numFmtId="165" fontId="9" fillId="0" borderId="10" xfId="1" applyNumberFormat="1" applyFont="1" applyFill="1" applyBorder="1" applyAlignment="1">
      <alignment horizontal="right"/>
    </xf>
    <xf numFmtId="3" fontId="9" fillId="0" borderId="10" xfId="1" applyNumberFormat="1" applyFont="1" applyFill="1" applyBorder="1" applyAlignment="1">
      <alignment horizontal="right" wrapText="1"/>
    </xf>
    <xf numFmtId="0" fontId="5" fillId="0" borderId="0" xfId="1" applyFont="1" applyBorder="1" applyAlignment="1">
      <alignment vertical="center"/>
    </xf>
    <xf numFmtId="0" fontId="4" fillId="0" borderId="0" xfId="1" applyFont="1" applyBorder="1" applyAlignment="1">
      <alignment vertical="center"/>
    </xf>
    <xf numFmtId="165" fontId="4" fillId="0" borderId="10" xfId="1" applyNumberFormat="1" applyFont="1" applyBorder="1" applyAlignment="1"/>
    <xf numFmtId="165" fontId="4" fillId="0" borderId="10" xfId="1" applyNumberFormat="1" applyFont="1" applyFill="1" applyBorder="1" applyAlignment="1"/>
    <xf numFmtId="0" fontId="9" fillId="0" borderId="10" xfId="1" applyNumberFormat="1" applyFont="1" applyFill="1" applyBorder="1" applyAlignment="1" applyProtection="1">
      <alignment wrapText="1"/>
    </xf>
    <xf numFmtId="0" fontId="4" fillId="33" borderId="10" xfId="1" applyFont="1" applyFill="1" applyBorder="1" applyAlignment="1"/>
    <xf numFmtId="0" fontId="6" fillId="75" borderId="10" xfId="2" applyFont="1" applyFill="1" applyBorder="1" applyAlignment="1">
      <alignment horizontal="center" wrapText="1"/>
    </xf>
    <xf numFmtId="0" fontId="7" fillId="75" borderId="10" xfId="1" applyFont="1" applyFill="1" applyBorder="1" applyAlignment="1">
      <alignment horizontal="center" wrapText="1"/>
    </xf>
    <xf numFmtId="0" fontId="8" fillId="0" borderId="10" xfId="1" applyNumberFormat="1" applyFont="1" applyFill="1" applyBorder="1" applyAlignment="1">
      <alignment horizontal="left" wrapText="1"/>
    </xf>
    <xf numFmtId="165" fontId="9" fillId="0" borderId="10" xfId="1" applyNumberFormat="1" applyFont="1" applyBorder="1" applyAlignment="1"/>
    <xf numFmtId="0" fontId="8" fillId="33" borderId="10" xfId="1" applyNumberFormat="1" applyFont="1" applyFill="1" applyBorder="1" applyAlignment="1">
      <alignment horizontal="left" wrapText="1"/>
    </xf>
    <xf numFmtId="0" fontId="12" fillId="0" borderId="10" xfId="728" applyFont="1" applyBorder="1" applyAlignment="1">
      <alignment horizontal="center" vertical="center" wrapText="1"/>
    </xf>
    <xf numFmtId="0" fontId="12" fillId="0" borderId="10" xfId="728" applyFont="1" applyBorder="1" applyAlignment="1">
      <alignment horizontal="center" vertical="center"/>
    </xf>
    <xf numFmtId="0" fontId="12" fillId="0" borderId="10" xfId="728" applyFont="1" applyBorder="1" applyAlignment="1">
      <alignment vertical="center"/>
    </xf>
    <xf numFmtId="0" fontId="12" fillId="0" borderId="10" xfId="728" applyFont="1" applyBorder="1" applyAlignment="1">
      <alignment vertical="center" wrapText="1"/>
    </xf>
    <xf numFmtId="0" fontId="12" fillId="0" borderId="10" xfId="728" applyFont="1" applyBorder="1"/>
    <xf numFmtId="0" fontId="12" fillId="78" borderId="10" xfId="728" applyFont="1" applyFill="1" applyBorder="1" applyAlignment="1">
      <alignment wrapText="1"/>
    </xf>
    <xf numFmtId="0" fontId="12" fillId="33" borderId="10" xfId="728" applyFont="1" applyFill="1" applyBorder="1"/>
    <xf numFmtId="0" fontId="12" fillId="79" borderId="10" xfId="728" applyFont="1" applyFill="1" applyBorder="1" applyAlignment="1">
      <alignment wrapText="1"/>
    </xf>
    <xf numFmtId="2" fontId="12" fillId="0" borderId="10" xfId="728" applyNumberFormat="1" applyFont="1" applyBorder="1"/>
    <xf numFmtId="0" fontId="12" fillId="80" borderId="10" xfId="728" applyFont="1" applyFill="1" applyBorder="1" applyAlignment="1">
      <alignment horizontal="center" wrapText="1"/>
    </xf>
    <xf numFmtId="0" fontId="12" fillId="80" borderId="10" xfId="728" applyFont="1" applyFill="1" applyBorder="1"/>
    <xf numFmtId="14" fontId="12" fillId="0" borderId="10" xfId="728" applyNumberFormat="1" applyFont="1" applyBorder="1" applyAlignment="1">
      <alignment horizontal="center"/>
    </xf>
    <xf numFmtId="0" fontId="13" fillId="0" borderId="10" xfId="728" applyFont="1" applyBorder="1" applyAlignment="1">
      <alignment horizontal="center"/>
    </xf>
    <xf numFmtId="2" fontId="13" fillId="0" borderId="10" xfId="728" applyNumberFormat="1" applyFont="1" applyBorder="1" applyAlignment="1">
      <alignment horizontal="center"/>
    </xf>
    <xf numFmtId="2" fontId="12" fillId="80" borderId="10" xfId="728" applyNumberFormat="1" applyFont="1" applyFill="1" applyBorder="1" applyAlignment="1">
      <alignment horizontal="center"/>
    </xf>
    <xf numFmtId="0" fontId="12" fillId="81" borderId="10" xfId="728" applyFont="1" applyFill="1" applyBorder="1" applyAlignment="1">
      <alignment horizontal="center" wrapText="1"/>
    </xf>
    <xf numFmtId="0" fontId="13" fillId="81" borderId="10" xfId="728" applyFont="1" applyFill="1" applyBorder="1" applyAlignment="1">
      <alignment horizontal="center"/>
    </xf>
    <xf numFmtId="0" fontId="12" fillId="81" borderId="10" xfId="728" applyFont="1" applyFill="1" applyBorder="1"/>
    <xf numFmtId="0" fontId="12" fillId="0" borderId="10" xfId="728" applyFont="1" applyFill="1" applyBorder="1" applyAlignment="1">
      <alignment horizontal="center" wrapText="1"/>
    </xf>
    <xf numFmtId="0" fontId="13" fillId="0" borderId="10" xfId="728" applyFont="1" applyFill="1" applyBorder="1" applyAlignment="1">
      <alignment horizontal="center"/>
    </xf>
    <xf numFmtId="0" fontId="12" fillId="0" borderId="10" xfId="728" applyFont="1" applyBorder="1" applyAlignment="1">
      <alignment horizontal="right"/>
    </xf>
    <xf numFmtId="0" fontId="13" fillId="33" borderId="10" xfId="728" applyFont="1" applyFill="1" applyBorder="1"/>
    <xf numFmtId="0" fontId="93" fillId="0" borderId="10" xfId="728" applyFont="1" applyBorder="1" applyAlignment="1">
      <alignment wrapText="1"/>
    </xf>
    <xf numFmtId="4" fontId="13" fillId="0" borderId="10" xfId="728" applyNumberFormat="1" applyFont="1" applyBorder="1" applyAlignment="1">
      <alignment horizontal="center"/>
    </xf>
    <xf numFmtId="167" fontId="13" fillId="0" borderId="10" xfId="728" applyNumberFormat="1" applyFont="1" applyBorder="1" applyAlignment="1">
      <alignment horizontal="center"/>
    </xf>
    <xf numFmtId="167" fontId="12" fillId="0" borderId="10" xfId="728" applyNumberFormat="1" applyFont="1" applyBorder="1"/>
    <xf numFmtId="165" fontId="4" fillId="0" borderId="10" xfId="5" applyNumberFormat="1" applyFont="1" applyBorder="1" applyAlignment="1"/>
    <xf numFmtId="165" fontId="70" fillId="0" borderId="10" xfId="5" applyNumberFormat="1" applyFont="1" applyFill="1" applyBorder="1" applyAlignment="1"/>
    <xf numFmtId="165" fontId="4" fillId="35" borderId="10" xfId="1" applyNumberFormat="1" applyFont="1" applyFill="1" applyBorder="1" applyAlignment="1"/>
    <xf numFmtId="165" fontId="9" fillId="0" borderId="10" xfId="5" applyNumberFormat="1" applyFont="1" applyFill="1" applyBorder="1" applyAlignment="1"/>
    <xf numFmtId="165" fontId="9" fillId="0" borderId="10" xfId="1" applyNumberFormat="1" applyFont="1" applyFill="1" applyBorder="1" applyAlignment="1"/>
    <xf numFmtId="0" fontId="68" fillId="0" borderId="10" xfId="1" applyFont="1" applyBorder="1" applyAlignment="1"/>
    <xf numFmtId="0" fontId="89" fillId="35" borderId="10" xfId="1" applyFont="1" applyFill="1" applyBorder="1" applyAlignment="1">
      <alignment wrapText="1"/>
    </xf>
    <xf numFmtId="49" fontId="91" fillId="0" borderId="10" xfId="3" applyNumberFormat="1" applyFont="1" applyBorder="1" applyAlignment="1">
      <alignment horizontal="center" wrapText="1"/>
    </xf>
    <xf numFmtId="165" fontId="4" fillId="0" borderId="22" xfId="1" applyNumberFormat="1" applyFont="1" applyBorder="1"/>
    <xf numFmtId="0" fontId="4" fillId="0" borderId="23" xfId="1" applyFont="1" applyBorder="1"/>
    <xf numFmtId="165" fontId="4" fillId="0" borderId="23" xfId="1" applyNumberFormat="1" applyFont="1" applyBorder="1"/>
    <xf numFmtId="165" fontId="91" fillId="0" borderId="10" xfId="1" applyNumberFormat="1" applyFont="1" applyBorder="1"/>
    <xf numFmtId="165" fontId="91" fillId="33" borderId="10" xfId="1" applyNumberFormat="1" applyFont="1" applyFill="1" applyBorder="1"/>
    <xf numFmtId="165" fontId="91" fillId="0" borderId="21" xfId="1" applyNumberFormat="1" applyFont="1" applyBorder="1"/>
    <xf numFmtId="0" fontId="4" fillId="71" borderId="0" xfId="1" applyFont="1" applyFill="1"/>
    <xf numFmtId="49" fontId="91" fillId="71" borderId="10" xfId="3" applyNumberFormat="1" applyFont="1" applyFill="1" applyBorder="1" applyAlignment="1">
      <alignment horizontal="center" wrapText="1"/>
    </xf>
    <xf numFmtId="165" fontId="91" fillId="71" borderId="10" xfId="1" applyNumberFormat="1" applyFont="1" applyFill="1" applyBorder="1"/>
    <xf numFmtId="165" fontId="4" fillId="71" borderId="10" xfId="1" applyNumberFormat="1" applyFont="1" applyFill="1" applyBorder="1"/>
    <xf numFmtId="0" fontId="4" fillId="71" borderId="23" xfId="1" applyFont="1" applyFill="1" applyBorder="1"/>
    <xf numFmtId="165" fontId="4" fillId="71" borderId="22" xfId="1" applyNumberFormat="1" applyFont="1" applyFill="1" applyBorder="1"/>
    <xf numFmtId="165" fontId="9" fillId="71" borderId="10" xfId="1" applyNumberFormat="1" applyFont="1" applyFill="1" applyBorder="1"/>
    <xf numFmtId="49" fontId="91" fillId="71" borderId="11" xfId="3" applyNumberFormat="1" applyFont="1" applyFill="1" applyBorder="1" applyAlignment="1">
      <alignment horizontal="center" wrapText="1"/>
    </xf>
    <xf numFmtId="165" fontId="91" fillId="71" borderId="11" xfId="1" applyNumberFormat="1" applyFont="1" applyFill="1" applyBorder="1"/>
    <xf numFmtId="165" fontId="4" fillId="71" borderId="11" xfId="1" applyNumberFormat="1" applyFont="1" applyFill="1" applyBorder="1"/>
    <xf numFmtId="165" fontId="4" fillId="71" borderId="25" xfId="1" applyNumberFormat="1" applyFont="1" applyFill="1" applyBorder="1"/>
    <xf numFmtId="165" fontId="4" fillId="71" borderId="26" xfId="1" applyNumberFormat="1" applyFont="1" applyFill="1" applyBorder="1"/>
    <xf numFmtId="165" fontId="4" fillId="71" borderId="23" xfId="1" applyNumberFormat="1" applyFont="1" applyFill="1" applyBorder="1"/>
    <xf numFmtId="49" fontId="9" fillId="79" borderId="10" xfId="3" applyNumberFormat="1" applyFont="1" applyFill="1" applyBorder="1" applyAlignment="1">
      <alignment horizontal="center" wrapText="1"/>
    </xf>
    <xf numFmtId="49" fontId="91" fillId="79" borderId="10" xfId="3" applyNumberFormat="1" applyFont="1" applyFill="1" applyBorder="1" applyAlignment="1">
      <alignment horizontal="center" wrapText="1"/>
    </xf>
    <xf numFmtId="165" fontId="91" fillId="0" borderId="27" xfId="1" applyNumberFormat="1" applyFont="1" applyBorder="1"/>
    <xf numFmtId="165" fontId="8" fillId="0" borderId="27" xfId="1" applyNumberFormat="1" applyFont="1" applyBorder="1"/>
    <xf numFmtId="3" fontId="9" fillId="33" borderId="10" xfId="2" applyNumberFormat="1" applyFont="1" applyFill="1" applyBorder="1" applyAlignment="1">
      <alignment horizontal="right" wrapText="1"/>
    </xf>
    <xf numFmtId="165" fontId="9" fillId="33" borderId="10" xfId="1" applyNumberFormat="1" applyFont="1" applyFill="1" applyBorder="1" applyAlignment="1"/>
    <xf numFmtId="165" fontId="9" fillId="33" borderId="10" xfId="5" applyNumberFormat="1" applyFont="1" applyFill="1" applyBorder="1" applyAlignment="1"/>
    <xf numFmtId="49" fontId="9" fillId="33" borderId="10" xfId="3" applyNumberFormat="1" applyFont="1" applyFill="1" applyBorder="1" applyAlignment="1">
      <alignment horizontal="center" wrapText="1"/>
    </xf>
    <xf numFmtId="165" fontId="87" fillId="34" borderId="10" xfId="2" applyNumberFormat="1" applyFont="1" applyFill="1" applyBorder="1" applyAlignment="1">
      <alignment wrapText="1"/>
    </xf>
    <xf numFmtId="0" fontId="70" fillId="0" borderId="10" xfId="1360" applyFont="1" applyBorder="1" applyAlignment="1">
      <alignment horizontal="left" wrapText="1"/>
    </xf>
    <xf numFmtId="0" fontId="70" fillId="0" borderId="10" xfId="1" applyFont="1" applyBorder="1" applyAlignment="1"/>
    <xf numFmtId="0" fontId="70" fillId="0" borderId="10" xfId="1360" applyFont="1" applyFill="1" applyBorder="1" applyAlignment="1">
      <alignment vertical="center" wrapText="1"/>
    </xf>
    <xf numFmtId="0" fontId="70" fillId="0" borderId="10" xfId="1360" applyFont="1" applyFill="1" applyBorder="1" applyAlignment="1">
      <alignment horizontal="left" wrapText="1"/>
    </xf>
    <xf numFmtId="0" fontId="70" fillId="0" borderId="10" xfId="2" applyFont="1" applyFill="1" applyBorder="1" applyAlignment="1">
      <alignment wrapText="1"/>
    </xf>
    <xf numFmtId="165" fontId="87" fillId="0" borderId="10" xfId="2" applyNumberFormat="1" applyFont="1" applyFill="1" applyBorder="1" applyAlignment="1"/>
    <xf numFmtId="0" fontId="70" fillId="0" borderId="10" xfId="5" applyFont="1" applyFill="1" applyBorder="1" applyAlignment="1">
      <alignment wrapText="1"/>
    </xf>
    <xf numFmtId="0" fontId="70" fillId="0" borderId="10" xfId="5" applyFont="1" applyFill="1" applyBorder="1" applyAlignment="1">
      <alignment vertical="center" wrapText="1"/>
    </xf>
    <xf numFmtId="165" fontId="87" fillId="0" borderId="10" xfId="2" applyNumberFormat="1" applyFont="1" applyFill="1" applyBorder="1" applyAlignment="1">
      <alignment wrapText="1"/>
    </xf>
    <xf numFmtId="0" fontId="70" fillId="74" borderId="10" xfId="1360" applyFont="1" applyFill="1" applyBorder="1" applyAlignment="1">
      <alignment vertical="center" wrapText="1"/>
    </xf>
    <xf numFmtId="0" fontId="70" fillId="74" borderId="10" xfId="1360" applyFont="1" applyFill="1" applyBorder="1" applyAlignment="1">
      <alignment wrapText="1"/>
    </xf>
    <xf numFmtId="0" fontId="70" fillId="74" borderId="10" xfId="1360" applyFont="1" applyFill="1" applyBorder="1" applyAlignment="1">
      <alignment horizontal="left" wrapText="1"/>
    </xf>
    <xf numFmtId="0" fontId="70" fillId="35" borderId="10" xfId="4" applyFont="1" applyFill="1" applyBorder="1" applyAlignment="1">
      <alignment horizontal="left" wrapText="1"/>
    </xf>
    <xf numFmtId="0" fontId="70" fillId="35" borderId="10" xfId="1" quotePrefix="1" applyFont="1" applyFill="1" applyBorder="1" applyAlignment="1">
      <alignment wrapText="1"/>
    </xf>
    <xf numFmtId="0" fontId="94" fillId="0" borderId="0" xfId="6" applyFont="1"/>
    <xf numFmtId="0" fontId="4" fillId="0" borderId="10" xfId="1360" applyFont="1" applyFill="1" applyBorder="1" applyAlignment="1">
      <alignment horizontal="left" wrapText="1"/>
    </xf>
    <xf numFmtId="164" fontId="8" fillId="35" borderId="10" xfId="2" applyNumberFormat="1" applyFont="1" applyFill="1" applyBorder="1" applyAlignment="1">
      <alignment horizontal="left" wrapText="1"/>
    </xf>
    <xf numFmtId="165" fontId="9" fillId="35" borderId="10" xfId="2" applyNumberFormat="1" applyFont="1" applyFill="1" applyBorder="1" applyAlignment="1"/>
    <xf numFmtId="165" fontId="87" fillId="35" borderId="10" xfId="2" applyNumberFormat="1" applyFont="1" applyFill="1" applyBorder="1" applyAlignment="1"/>
    <xf numFmtId="165" fontId="4" fillId="33" borderId="10" xfId="2" applyNumberFormat="1" applyFont="1" applyFill="1" applyBorder="1" applyAlignment="1">
      <alignment wrapText="1"/>
    </xf>
    <xf numFmtId="0" fontId="4" fillId="0" borderId="10" xfId="1360" applyFont="1" applyBorder="1" applyAlignment="1">
      <alignment horizontal="left" vertical="center" wrapText="1"/>
    </xf>
    <xf numFmtId="0" fontId="4" fillId="74" borderId="10" xfId="1360" applyFont="1" applyFill="1" applyBorder="1" applyAlignment="1">
      <alignment vertical="center" wrapText="1"/>
    </xf>
    <xf numFmtId="0" fontId="4" fillId="74" borderId="10" xfId="1360" applyFont="1" applyFill="1" applyBorder="1" applyAlignment="1">
      <alignment horizontal="left" wrapText="1"/>
    </xf>
    <xf numFmtId="165" fontId="4" fillId="0" borderId="10" xfId="2" applyNumberFormat="1" applyFont="1" applyFill="1" applyBorder="1" applyAlignment="1">
      <alignment horizontal="left" wrapText="1"/>
    </xf>
    <xf numFmtId="0" fontId="4" fillId="0" borderId="10" xfId="1360" applyFont="1" applyFill="1" applyBorder="1" applyAlignment="1">
      <alignment horizontal="left" vertical="top" wrapText="1"/>
    </xf>
    <xf numFmtId="0" fontId="4" fillId="74" borderId="10" xfId="5" applyFont="1" applyFill="1" applyBorder="1" applyAlignment="1">
      <alignment vertical="center" wrapText="1"/>
    </xf>
    <xf numFmtId="0" fontId="70" fillId="0" borderId="22" xfId="5" applyFont="1" applyFill="1" applyBorder="1" applyAlignment="1">
      <alignment vertical="center" wrapText="1"/>
    </xf>
    <xf numFmtId="165" fontId="4" fillId="74" borderId="10" xfId="2" applyNumberFormat="1" applyFont="1" applyFill="1" applyBorder="1" applyAlignment="1">
      <alignment horizontal="right" wrapText="1"/>
    </xf>
    <xf numFmtId="165" fontId="4" fillId="33" borderId="10" xfId="2" applyNumberFormat="1" applyFont="1" applyFill="1" applyBorder="1" applyAlignment="1">
      <alignment horizontal="left" vertical="top" wrapText="1"/>
    </xf>
    <xf numFmtId="0" fontId="4" fillId="0" borderId="0" xfId="1361" applyFont="1" applyAlignment="1">
      <alignment vertical="center"/>
    </xf>
    <xf numFmtId="0" fontId="4" fillId="71" borderId="10" xfId="1361" applyNumberFormat="1" applyFont="1" applyFill="1" applyBorder="1" applyAlignment="1" applyProtection="1">
      <alignment horizontal="center" vertical="center" wrapText="1"/>
    </xf>
    <xf numFmtId="0" fontId="4" fillId="0" borderId="0" xfId="1361" applyFont="1" applyAlignment="1">
      <alignment horizontal="center" vertical="center"/>
    </xf>
    <xf numFmtId="0" fontId="4" fillId="76" borderId="10" xfId="1361" applyNumberFormat="1" applyFont="1" applyFill="1" applyBorder="1" applyAlignment="1" applyProtection="1">
      <alignment horizontal="left" wrapText="1"/>
    </xf>
    <xf numFmtId="165" fontId="4" fillId="76" borderId="10" xfId="1361" applyNumberFormat="1" applyFont="1" applyFill="1" applyBorder="1" applyAlignment="1" applyProtection="1">
      <alignment horizontal="right" wrapText="1"/>
    </xf>
    <xf numFmtId="165" fontId="4" fillId="76" borderId="10" xfId="1361" applyNumberFormat="1" applyFont="1" applyFill="1" applyBorder="1" applyAlignment="1"/>
    <xf numFmtId="0" fontId="4" fillId="76" borderId="10" xfId="1361" applyFont="1" applyFill="1" applyBorder="1" applyAlignment="1"/>
    <xf numFmtId="0" fontId="9" fillId="76" borderId="10" xfId="1361" applyNumberFormat="1" applyFont="1" applyFill="1" applyBorder="1" applyAlignment="1" applyProtection="1">
      <alignment horizontal="left" wrapText="1"/>
    </xf>
    <xf numFmtId="0" fontId="91" fillId="76" borderId="10" xfId="1955" applyNumberFormat="1" applyFont="1" applyFill="1" applyBorder="1" applyAlignment="1" applyProtection="1">
      <alignment horizontal="right" wrapText="1"/>
    </xf>
    <xf numFmtId="165" fontId="9" fillId="76" borderId="10" xfId="1361" applyNumberFormat="1" applyFont="1" applyFill="1" applyBorder="1" applyAlignment="1" applyProtection="1">
      <alignment horizontal="right" wrapText="1"/>
    </xf>
    <xf numFmtId="165" fontId="9" fillId="76" borderId="10" xfId="1361" applyNumberFormat="1" applyFont="1" applyFill="1" applyBorder="1" applyAlignment="1"/>
    <xf numFmtId="0" fontId="9" fillId="76" borderId="10" xfId="1361" applyFont="1" applyFill="1" applyBorder="1" applyAlignment="1"/>
    <xf numFmtId="0" fontId="9" fillId="0" borderId="0" xfId="1361" applyFont="1" applyAlignment="1">
      <alignment vertical="center"/>
    </xf>
    <xf numFmtId="0" fontId="4" fillId="73" borderId="10" xfId="1361" applyNumberFormat="1" applyFont="1" applyFill="1" applyBorder="1" applyAlignment="1" applyProtection="1">
      <alignment horizontal="left" wrapText="1"/>
    </xf>
    <xf numFmtId="165" fontId="4" fillId="73" borderId="10" xfId="1361" applyNumberFormat="1" applyFont="1" applyFill="1" applyBorder="1" applyAlignment="1" applyProtection="1">
      <alignment horizontal="right" wrapText="1"/>
    </xf>
    <xf numFmtId="165" fontId="4" fillId="73" borderId="10" xfId="1361" applyNumberFormat="1" applyFont="1" applyFill="1" applyBorder="1" applyAlignment="1"/>
    <xf numFmtId="0" fontId="4" fillId="73" borderId="10" xfId="1361" applyFont="1" applyFill="1" applyBorder="1" applyAlignment="1"/>
    <xf numFmtId="0" fontId="9" fillId="73" borderId="10" xfId="1361" applyNumberFormat="1" applyFont="1" applyFill="1" applyBorder="1" applyAlignment="1" applyProtection="1">
      <alignment horizontal="left" wrapText="1"/>
    </xf>
    <xf numFmtId="0" fontId="91" fillId="73" borderId="10" xfId="1955" applyNumberFormat="1" applyFont="1" applyFill="1" applyBorder="1" applyAlignment="1" applyProtection="1">
      <alignment horizontal="right" wrapText="1"/>
    </xf>
    <xf numFmtId="165" fontId="9" fillId="73" borderId="10" xfId="1361" applyNumberFormat="1" applyFont="1" applyFill="1" applyBorder="1" applyAlignment="1" applyProtection="1">
      <alignment horizontal="right" wrapText="1"/>
    </xf>
    <xf numFmtId="165" fontId="9" fillId="73" borderId="10" xfId="1361" applyNumberFormat="1" applyFont="1" applyFill="1" applyBorder="1" applyAlignment="1"/>
    <xf numFmtId="0" fontId="9" fillId="73" borderId="10" xfId="1361" applyFont="1" applyFill="1" applyBorder="1" applyAlignment="1"/>
    <xf numFmtId="0" fontId="4" fillId="36" borderId="10" xfId="1361" applyNumberFormat="1" applyFont="1" applyFill="1" applyBorder="1" applyAlignment="1" applyProtection="1">
      <alignment horizontal="left" wrapText="1"/>
    </xf>
    <xf numFmtId="165" fontId="4" fillId="36" borderId="10" xfId="1361" applyNumberFormat="1" applyFont="1" applyFill="1" applyBorder="1" applyAlignment="1" applyProtection="1">
      <alignment horizontal="right" wrapText="1"/>
    </xf>
    <xf numFmtId="165" fontId="4" fillId="36" borderId="10" xfId="1361" applyNumberFormat="1" applyFont="1" applyFill="1" applyBorder="1" applyAlignment="1"/>
    <xf numFmtId="0" fontId="4" fillId="36" borderId="10" xfId="1361" applyFont="1" applyFill="1" applyBorder="1" applyAlignment="1"/>
    <xf numFmtId="0" fontId="9" fillId="36" borderId="10" xfId="1361" applyNumberFormat="1" applyFont="1" applyFill="1" applyBorder="1" applyAlignment="1" applyProtection="1">
      <alignment horizontal="left" wrapText="1"/>
    </xf>
    <xf numFmtId="0" fontId="91" fillId="36" borderId="10" xfId="1955" applyNumberFormat="1" applyFont="1" applyFill="1" applyBorder="1" applyAlignment="1" applyProtection="1">
      <alignment horizontal="right" wrapText="1"/>
    </xf>
    <xf numFmtId="165" fontId="9" fillId="36" borderId="10" xfId="1361" applyNumberFormat="1" applyFont="1" applyFill="1" applyBorder="1" applyAlignment="1" applyProtection="1">
      <alignment horizontal="right" wrapText="1"/>
    </xf>
    <xf numFmtId="165" fontId="9" fillId="36" borderId="10" xfId="1361" applyNumberFormat="1" applyFont="1" applyFill="1" applyBorder="1" applyAlignment="1"/>
    <xf numFmtId="0" fontId="9" fillId="36" borderId="10" xfId="1361" applyFont="1" applyFill="1" applyBorder="1" applyAlignment="1"/>
    <xf numFmtId="0" fontId="4" fillId="77" borderId="10" xfId="1361" applyNumberFormat="1" applyFont="1" applyFill="1" applyBorder="1" applyAlignment="1" applyProtection="1">
      <alignment horizontal="left" wrapText="1"/>
    </xf>
    <xf numFmtId="165" fontId="4" fillId="77" borderId="10" xfId="1361" applyNumberFormat="1" applyFont="1" applyFill="1" applyBorder="1" applyAlignment="1" applyProtection="1">
      <alignment horizontal="right" wrapText="1"/>
    </xf>
    <xf numFmtId="165" fontId="4" fillId="77" borderId="10" xfId="1361" applyNumberFormat="1" applyFont="1" applyFill="1" applyBorder="1" applyAlignment="1"/>
    <xf numFmtId="0" fontId="4" fillId="77" borderId="10" xfId="1361" applyFont="1" applyFill="1" applyBorder="1" applyAlignment="1"/>
    <xf numFmtId="0" fontId="4" fillId="77" borderId="10" xfId="1361" applyFont="1" applyFill="1" applyBorder="1" applyAlignment="1">
      <alignment wrapText="1"/>
    </xf>
    <xf numFmtId="0" fontId="9" fillId="77" borderId="10" xfId="1361" applyNumberFormat="1" applyFont="1" applyFill="1" applyBorder="1" applyAlignment="1" applyProtection="1">
      <alignment horizontal="left" wrapText="1"/>
    </xf>
    <xf numFmtId="0" fontId="91" fillId="77" borderId="10" xfId="1955" applyNumberFormat="1" applyFont="1" applyFill="1" applyBorder="1" applyAlignment="1" applyProtection="1">
      <alignment horizontal="right" wrapText="1"/>
    </xf>
    <xf numFmtId="165" fontId="9" fillId="77" borderId="10" xfId="1361" applyNumberFormat="1" applyFont="1" applyFill="1" applyBorder="1" applyAlignment="1" applyProtection="1">
      <alignment horizontal="right" wrapText="1"/>
    </xf>
    <xf numFmtId="165" fontId="9" fillId="77" borderId="10" xfId="1361" applyNumberFormat="1" applyFont="1" applyFill="1" applyBorder="1" applyAlignment="1"/>
    <xf numFmtId="0" fontId="9" fillId="77" borderId="10" xfId="1361" applyFont="1" applyFill="1" applyBorder="1" applyAlignment="1"/>
    <xf numFmtId="0" fontId="4" fillId="82" borderId="10" xfId="1361" applyNumberFormat="1" applyFont="1" applyFill="1" applyBorder="1" applyAlignment="1" applyProtection="1">
      <alignment horizontal="left" wrapText="1"/>
    </xf>
    <xf numFmtId="165" fontId="4" fillId="82" borderId="10" xfId="1361" applyNumberFormat="1" applyFont="1" applyFill="1" applyBorder="1" applyAlignment="1" applyProtection="1">
      <alignment horizontal="right" wrapText="1"/>
    </xf>
    <xf numFmtId="165" fontId="4" fillId="82" borderId="10" xfId="1361" applyNumberFormat="1" applyFont="1" applyFill="1" applyBorder="1" applyAlignment="1"/>
    <xf numFmtId="0" fontId="4" fillId="82" borderId="10" xfId="1361" applyFont="1" applyFill="1" applyBorder="1" applyAlignment="1"/>
    <xf numFmtId="0" fontId="4" fillId="82" borderId="10" xfId="1361" applyFont="1" applyFill="1" applyBorder="1" applyAlignment="1">
      <alignment wrapText="1"/>
    </xf>
    <xf numFmtId="0" fontId="9" fillId="82" borderId="10" xfId="1361" applyNumberFormat="1" applyFont="1" applyFill="1" applyBorder="1" applyAlignment="1" applyProtection="1">
      <alignment horizontal="left" wrapText="1"/>
    </xf>
    <xf numFmtId="0" fontId="91" fillId="82" borderId="10" xfId="1955" applyNumberFormat="1" applyFont="1" applyFill="1" applyBorder="1" applyAlignment="1" applyProtection="1">
      <alignment horizontal="right" wrapText="1"/>
    </xf>
    <xf numFmtId="165" fontId="9" fillId="82" borderId="10" xfId="1361" applyNumberFormat="1" applyFont="1" applyFill="1" applyBorder="1" applyAlignment="1" applyProtection="1">
      <alignment horizontal="right" wrapText="1"/>
    </xf>
    <xf numFmtId="165" fontId="9" fillId="82" borderId="10" xfId="1361" applyNumberFormat="1" applyFont="1" applyFill="1" applyBorder="1" applyAlignment="1"/>
    <xf numFmtId="0" fontId="9" fillId="82" borderId="10" xfId="1361" applyFont="1" applyFill="1" applyBorder="1" applyAlignment="1"/>
    <xf numFmtId="0" fontId="9" fillId="0" borderId="10" xfId="1361" applyFont="1" applyBorder="1" applyAlignment="1"/>
    <xf numFmtId="0" fontId="4" fillId="0" borderId="10" xfId="1361" applyNumberFormat="1" applyFont="1" applyFill="1" applyBorder="1" applyAlignment="1" applyProtection="1">
      <alignment horizontal="left" wrapText="1"/>
    </xf>
    <xf numFmtId="165" fontId="4" fillId="0" borderId="10" xfId="1361" applyNumberFormat="1" applyFont="1" applyFill="1" applyBorder="1" applyAlignment="1" applyProtection="1">
      <alignment horizontal="right" wrapText="1"/>
    </xf>
    <xf numFmtId="165" fontId="4" fillId="0" borderId="10" xfId="1361" applyNumberFormat="1" applyFont="1" applyBorder="1" applyAlignment="1"/>
    <xf numFmtId="0" fontId="4" fillId="0" borderId="10" xfId="1361" applyFont="1" applyBorder="1" applyAlignment="1">
      <alignment wrapText="1"/>
    </xf>
    <xf numFmtId="0" fontId="9" fillId="0" borderId="10" xfId="1361" applyNumberFormat="1" applyFont="1" applyFill="1" applyBorder="1" applyAlignment="1" applyProtection="1">
      <alignment horizontal="left" wrapText="1"/>
    </xf>
    <xf numFmtId="165" fontId="9" fillId="0" borderId="10" xfId="1361" applyNumberFormat="1" applyFont="1" applyFill="1" applyBorder="1" applyAlignment="1" applyProtection="1">
      <alignment horizontal="right" wrapText="1"/>
    </xf>
    <xf numFmtId="0" fontId="9" fillId="33" borderId="10" xfId="1" applyFont="1" applyFill="1" applyBorder="1" applyAlignment="1">
      <alignment wrapText="1"/>
    </xf>
    <xf numFmtId="0" fontId="9" fillId="33" borderId="10" xfId="1" applyFont="1" applyFill="1" applyBorder="1"/>
    <xf numFmtId="165" fontId="5" fillId="0" borderId="0" xfId="1" applyNumberFormat="1" applyFont="1" applyAlignment="1"/>
    <xf numFmtId="165" fontId="7" fillId="71" borderId="10" xfId="1" applyNumberFormat="1" applyFont="1" applyFill="1" applyBorder="1" applyAlignment="1">
      <alignment horizontal="center" vertical="center" wrapText="1"/>
    </xf>
    <xf numFmtId="165" fontId="7" fillId="75" borderId="10" xfId="1" applyNumberFormat="1" applyFont="1" applyFill="1" applyBorder="1" applyAlignment="1">
      <alignment horizontal="center" wrapText="1"/>
    </xf>
    <xf numFmtId="165" fontId="4" fillId="33" borderId="10" xfId="2" applyNumberFormat="1" applyFont="1" applyFill="1" applyBorder="1" applyAlignment="1">
      <alignment horizontal="left" wrapText="1"/>
    </xf>
    <xf numFmtId="49" fontId="4" fillId="0" borderId="10" xfId="1008" applyNumberFormat="1" applyFont="1" applyFill="1" applyBorder="1" applyAlignment="1" applyProtection="1">
      <alignment horizontal="left" wrapText="1"/>
      <protection locked="0"/>
    </xf>
    <xf numFmtId="0" fontId="4" fillId="0" borderId="10" xfId="5" applyFont="1" applyBorder="1" applyAlignment="1">
      <alignment wrapText="1"/>
    </xf>
    <xf numFmtId="0" fontId="4" fillId="0" borderId="10" xfId="2094" applyFont="1" applyBorder="1" applyAlignment="1">
      <alignment horizontal="left" wrapText="1"/>
    </xf>
    <xf numFmtId="0" fontId="4" fillId="0" borderId="10" xfId="2095" applyFont="1" applyBorder="1" applyAlignment="1">
      <alignment horizontal="left" wrapText="1"/>
    </xf>
    <xf numFmtId="0" fontId="4" fillId="0" borderId="10" xfId="2096" applyFont="1" applyBorder="1" applyAlignment="1">
      <alignment horizontal="left" wrapText="1"/>
    </xf>
    <xf numFmtId="165" fontId="12" fillId="35" borderId="10" xfId="1" applyNumberFormat="1" applyFont="1" applyFill="1" applyBorder="1" applyAlignment="1"/>
    <xf numFmtId="0" fontId="4" fillId="0" borderId="10" xfId="4" applyFont="1" applyBorder="1" applyAlignment="1">
      <alignment vertical="center" wrapText="1"/>
    </xf>
    <xf numFmtId="0" fontId="4" fillId="0" borderId="10" xfId="1" applyFont="1" applyBorder="1" applyAlignment="1">
      <alignment vertical="center" wrapText="1"/>
    </xf>
    <xf numFmtId="0" fontId="4" fillId="0" borderId="10" xfId="4" applyFont="1" applyBorder="1" applyAlignment="1">
      <alignment wrapText="1"/>
    </xf>
    <xf numFmtId="0" fontId="4" fillId="0" borderId="10" xfId="5" applyFont="1" applyBorder="1" applyAlignment="1">
      <alignment horizontal="left" wrapText="1"/>
    </xf>
    <xf numFmtId="0" fontId="4" fillId="35" borderId="10" xfId="1" applyFont="1" applyFill="1" applyBorder="1" applyAlignment="1">
      <alignment wrapText="1"/>
    </xf>
    <xf numFmtId="0" fontId="4" fillId="35" borderId="10" xfId="4" applyFont="1" applyFill="1" applyBorder="1" applyAlignment="1">
      <alignment horizontal="left" wrapText="1"/>
    </xf>
    <xf numFmtId="165" fontId="4" fillId="0" borderId="10" xfId="1" applyNumberFormat="1" applyFont="1" applyBorder="1"/>
    <xf numFmtId="165" fontId="4" fillId="0" borderId="10" xfId="2" applyNumberFormat="1" applyFont="1" applyBorder="1" applyAlignment="1"/>
    <xf numFmtId="3" fontId="4" fillId="0" borderId="10" xfId="2" applyNumberFormat="1" applyFont="1" applyBorder="1" applyAlignment="1">
      <alignment horizontal="right" wrapText="1"/>
    </xf>
    <xf numFmtId="0" fontId="4" fillId="0" borderId="10" xfId="4" applyFont="1" applyBorder="1" applyAlignment="1">
      <alignment horizontal="left" wrapText="1"/>
    </xf>
    <xf numFmtId="0" fontId="4" fillId="0" borderId="10" xfId="4" applyFont="1" applyBorder="1" applyAlignment="1">
      <alignment horizontal="left" wrapText="1"/>
    </xf>
    <xf numFmtId="0" fontId="4" fillId="0" borderId="10" xfId="4" applyFont="1" applyBorder="1" applyAlignment="1">
      <alignment horizontal="left" wrapText="1"/>
    </xf>
    <xf numFmtId="0" fontId="4" fillId="0" borderId="10" xfId="4" applyFont="1" applyBorder="1" applyAlignment="1">
      <alignment horizontal="left" wrapText="1"/>
    </xf>
    <xf numFmtId="0" fontId="4" fillId="0" borderId="10" xfId="1" applyFont="1" applyBorder="1"/>
    <xf numFmtId="0" fontId="4" fillId="0" borderId="10" xfId="4" applyFont="1" applyBorder="1" applyAlignment="1">
      <alignment horizontal="left" wrapText="1"/>
    </xf>
    <xf numFmtId="0" fontId="4" fillId="0" borderId="10" xfId="4" applyFont="1" applyBorder="1" applyAlignment="1">
      <alignment horizontal="left" wrapText="1"/>
    </xf>
    <xf numFmtId="0" fontId="4" fillId="0" borderId="10" xfId="5" applyFont="1" applyBorder="1" applyAlignment="1">
      <alignment wrapText="1"/>
    </xf>
    <xf numFmtId="0" fontId="4" fillId="0" borderId="10" xfId="1" applyFont="1" applyBorder="1"/>
    <xf numFmtId="0" fontId="4" fillId="0" borderId="10" xfId="4" applyFont="1" applyBorder="1" applyAlignment="1">
      <alignment horizontal="left" wrapText="1"/>
    </xf>
    <xf numFmtId="0" fontId="4" fillId="0" borderId="10" xfId="4" applyFont="1" applyBorder="1" applyAlignment="1">
      <alignment horizontal="left" wrapText="1"/>
    </xf>
    <xf numFmtId="0" fontId="4" fillId="0" borderId="10" xfId="4" applyFont="1" applyBorder="1" applyAlignment="1">
      <alignment horizontal="left" wrapText="1"/>
    </xf>
    <xf numFmtId="0" fontId="4" fillId="0" borderId="0" xfId="1" applyFont="1"/>
    <xf numFmtId="0" fontId="4" fillId="71" borderId="0" xfId="1" applyFont="1" applyFill="1"/>
    <xf numFmtId="164" fontId="9" fillId="0" borderId="10" xfId="1" applyNumberFormat="1" applyFont="1" applyBorder="1" applyAlignment="1">
      <alignment horizontal="center" wrapText="1"/>
    </xf>
    <xf numFmtId="0" fontId="4" fillId="0" borderId="10" xfId="4" applyFont="1" applyBorder="1" applyAlignment="1">
      <alignment horizontal="left" wrapText="1"/>
    </xf>
    <xf numFmtId="3" fontId="4" fillId="0" borderId="10" xfId="1" applyNumberFormat="1" applyFont="1" applyBorder="1" applyAlignment="1">
      <alignment horizontal="right" wrapText="1"/>
    </xf>
    <xf numFmtId="165" fontId="4" fillId="0" borderId="10" xfId="5" applyNumberFormat="1" applyFont="1" applyBorder="1" applyAlignment="1"/>
    <xf numFmtId="3" fontId="4" fillId="0" borderId="10" xfId="1" applyNumberFormat="1" applyFont="1" applyBorder="1" applyAlignment="1">
      <alignment horizontal="right" wrapText="1"/>
    </xf>
    <xf numFmtId="0" fontId="4" fillId="0" borderId="10" xfId="5" applyFont="1" applyBorder="1" applyAlignment="1">
      <alignment horizontal="left" wrapText="1"/>
    </xf>
    <xf numFmtId="0" fontId="4" fillId="0" borderId="21" xfId="5" applyFont="1" applyFill="1" applyBorder="1" applyAlignment="1">
      <alignment horizontal="left" vertical="center" wrapText="1"/>
    </xf>
    <xf numFmtId="0" fontId="4" fillId="0" borderId="22" xfId="5" applyFont="1" applyFill="1" applyBorder="1" applyAlignment="1">
      <alignment horizontal="left" vertical="center" wrapText="1"/>
    </xf>
    <xf numFmtId="0" fontId="4" fillId="0" borderId="21" xfId="1" applyFont="1" applyBorder="1" applyAlignment="1">
      <alignment horizontal="center" wrapText="1"/>
    </xf>
    <xf numFmtId="0" fontId="4" fillId="0" borderId="24" xfId="1" applyFont="1" applyBorder="1" applyAlignment="1">
      <alignment horizontal="center"/>
    </xf>
    <xf numFmtId="0" fontId="4" fillId="0" borderId="22" xfId="1" applyFont="1" applyBorder="1" applyAlignment="1">
      <alignment horizontal="center"/>
    </xf>
    <xf numFmtId="0" fontId="4" fillId="74" borderId="21" xfId="1360" applyFont="1" applyFill="1" applyBorder="1" applyAlignment="1">
      <alignment horizontal="left" vertical="center" wrapText="1"/>
    </xf>
    <xf numFmtId="0" fontId="4" fillId="74" borderId="24" xfId="1360" applyFont="1" applyFill="1" applyBorder="1" applyAlignment="1">
      <alignment horizontal="left" vertical="center" wrapText="1"/>
    </xf>
    <xf numFmtId="0" fontId="4" fillId="74" borderId="22" xfId="1360" applyFont="1" applyFill="1" applyBorder="1" applyAlignment="1">
      <alignment horizontal="left" vertical="center" wrapText="1"/>
    </xf>
    <xf numFmtId="165" fontId="4" fillId="74" borderId="21" xfId="2" applyNumberFormat="1" applyFont="1" applyFill="1" applyBorder="1" applyAlignment="1">
      <alignment horizontal="right"/>
    </xf>
    <xf numFmtId="165" fontId="4" fillId="74" borderId="24" xfId="2" applyNumberFormat="1" applyFont="1" applyFill="1" applyBorder="1" applyAlignment="1">
      <alignment horizontal="right"/>
    </xf>
    <xf numFmtId="165" fontId="4" fillId="74" borderId="22" xfId="2" applyNumberFormat="1" applyFont="1" applyFill="1" applyBorder="1" applyAlignment="1">
      <alignment horizontal="right"/>
    </xf>
    <xf numFmtId="0" fontId="4" fillId="0" borderId="21" xfId="1360" applyFont="1" applyBorder="1" applyAlignment="1">
      <alignment horizontal="left" vertical="center" wrapText="1"/>
    </xf>
    <xf numFmtId="0" fontId="4" fillId="0" borderId="24" xfId="1360" applyFont="1" applyBorder="1" applyAlignment="1">
      <alignment horizontal="left" vertical="center" wrapText="1"/>
    </xf>
    <xf numFmtId="0" fontId="4" fillId="0" borderId="22" xfId="1360" applyFont="1" applyBorder="1" applyAlignment="1">
      <alignment horizontal="left" vertical="center" wrapText="1"/>
    </xf>
    <xf numFmtId="0" fontId="4" fillId="0" borderId="21" xfId="1" applyFont="1" applyBorder="1" applyAlignment="1">
      <alignment horizontal="left" vertical="center" wrapText="1"/>
    </xf>
    <xf numFmtId="0" fontId="4" fillId="0" borderId="24" xfId="1" applyFont="1" applyBorder="1" applyAlignment="1">
      <alignment horizontal="left" vertical="center" wrapText="1"/>
    </xf>
    <xf numFmtId="0" fontId="4" fillId="0" borderId="22" xfId="1" applyFont="1" applyBorder="1" applyAlignment="1">
      <alignment horizontal="left" vertical="center" wrapText="1"/>
    </xf>
    <xf numFmtId="0" fontId="4" fillId="0" borderId="21" xfId="1360" applyFont="1" applyBorder="1" applyAlignment="1">
      <alignment horizontal="left" vertical="top" wrapText="1"/>
    </xf>
    <xf numFmtId="0" fontId="4" fillId="0" borderId="22" xfId="1360" applyFont="1" applyBorder="1" applyAlignment="1">
      <alignment horizontal="left" vertical="top" wrapText="1"/>
    </xf>
    <xf numFmtId="0" fontId="70" fillId="0" borderId="22" xfId="5" applyFont="1" applyFill="1" applyBorder="1" applyAlignment="1">
      <alignment horizontal="left" vertical="center" wrapText="1"/>
    </xf>
    <xf numFmtId="0" fontId="4" fillId="74" borderId="21" xfId="1360" applyFont="1" applyFill="1" applyBorder="1" applyAlignment="1">
      <alignment horizontal="left" wrapText="1"/>
    </xf>
    <xf numFmtId="0" fontId="4" fillId="74" borderId="22" xfId="1360" applyFont="1" applyFill="1" applyBorder="1" applyAlignment="1">
      <alignment horizontal="left" wrapText="1"/>
    </xf>
    <xf numFmtId="164" fontId="4" fillId="74" borderId="21" xfId="2" applyNumberFormat="1" applyFont="1" applyFill="1" applyBorder="1" applyAlignment="1">
      <alignment horizontal="left" vertical="center" wrapText="1"/>
    </xf>
    <xf numFmtId="164" fontId="4" fillId="74" borderId="24" xfId="2" applyNumberFormat="1" applyFont="1" applyFill="1" applyBorder="1" applyAlignment="1">
      <alignment horizontal="left" vertical="center" wrapText="1"/>
    </xf>
    <xf numFmtId="164" fontId="4" fillId="74" borderId="22" xfId="2" applyNumberFormat="1" applyFont="1" applyFill="1" applyBorder="1" applyAlignment="1">
      <alignment horizontal="left" vertical="center" wrapText="1"/>
    </xf>
    <xf numFmtId="0" fontId="4" fillId="0" borderId="21" xfId="4" applyFont="1" applyBorder="1" applyAlignment="1">
      <alignment horizontal="left" wrapText="1"/>
    </xf>
    <xf numFmtId="0" fontId="4" fillId="0" borderId="24" xfId="4" applyFont="1" applyBorder="1" applyAlignment="1">
      <alignment horizontal="left" wrapText="1"/>
    </xf>
    <xf numFmtId="0" fontId="4" fillId="0" borderId="22" xfId="4" applyFont="1" applyBorder="1" applyAlignment="1">
      <alignment horizontal="left" wrapText="1"/>
    </xf>
    <xf numFmtId="0" fontId="12" fillId="0" borderId="10" xfId="728" applyFont="1" applyFill="1" applyBorder="1" applyAlignment="1">
      <alignment horizontal="center" wrapText="1"/>
    </xf>
  </cellXfs>
  <cellStyles count="15569">
    <cellStyle name="20% - Accent1 2" xfId="9"/>
    <cellStyle name="20% - Accent1 2 2" xfId="10"/>
    <cellStyle name="20% - Accent1 2 2 10" xfId="1362"/>
    <cellStyle name="20% - Accent1 2 2 10 2" xfId="2097"/>
    <cellStyle name="20% - Accent1 2 2 10 2 2" xfId="2098"/>
    <cellStyle name="20% - Accent1 2 2 10 2 2 2" xfId="2099"/>
    <cellStyle name="20% - Accent1 2 2 10 2 3" xfId="2100"/>
    <cellStyle name="20% - Accent1 2 2 10 3" xfId="2101"/>
    <cellStyle name="20% - Accent1 2 2 10 3 2" xfId="2102"/>
    <cellStyle name="20% - Accent1 2 2 10 4" xfId="2103"/>
    <cellStyle name="20% - Accent1 2 2 10 4 2" xfId="2104"/>
    <cellStyle name="20% - Accent1 2 2 10 5" xfId="2105"/>
    <cellStyle name="20% - Accent1 2 2 10 5 2" xfId="2106"/>
    <cellStyle name="20% - Accent1 2 2 10 6" xfId="2107"/>
    <cellStyle name="20% - Accent1 2 2 10 6 2" xfId="2108"/>
    <cellStyle name="20% - Accent1 2 2 10 7" xfId="2109"/>
    <cellStyle name="20% - Accent1 2 2 11" xfId="1363"/>
    <cellStyle name="20% - Accent1 2 2 11 2" xfId="2110"/>
    <cellStyle name="20% - Accent1 2 2 11 2 2" xfId="2111"/>
    <cellStyle name="20% - Accent1 2 2 11 2 2 2" xfId="2112"/>
    <cellStyle name="20% - Accent1 2 2 11 2 3" xfId="2113"/>
    <cellStyle name="20% - Accent1 2 2 11 3" xfId="2114"/>
    <cellStyle name="20% - Accent1 2 2 11 3 2" xfId="2115"/>
    <cellStyle name="20% - Accent1 2 2 11 4" xfId="2116"/>
    <cellStyle name="20% - Accent1 2 2 11 4 2" xfId="2117"/>
    <cellStyle name="20% - Accent1 2 2 11 5" xfId="2118"/>
    <cellStyle name="20% - Accent1 2 2 11 5 2" xfId="2119"/>
    <cellStyle name="20% - Accent1 2 2 11 6" xfId="2120"/>
    <cellStyle name="20% - Accent1 2 2 11 6 2" xfId="2121"/>
    <cellStyle name="20% - Accent1 2 2 11 7" xfId="2122"/>
    <cellStyle name="20% - Accent1 2 2 12" xfId="1364"/>
    <cellStyle name="20% - Accent1 2 2 12 2" xfId="2123"/>
    <cellStyle name="20% - Accent1 2 2 12 2 2" xfId="2124"/>
    <cellStyle name="20% - Accent1 2 2 12 2 2 2" xfId="2125"/>
    <cellStyle name="20% - Accent1 2 2 12 2 3" xfId="2126"/>
    <cellStyle name="20% - Accent1 2 2 12 3" xfId="2127"/>
    <cellStyle name="20% - Accent1 2 2 12 3 2" xfId="2128"/>
    <cellStyle name="20% - Accent1 2 2 12 4" xfId="2129"/>
    <cellStyle name="20% - Accent1 2 2 12 4 2" xfId="2130"/>
    <cellStyle name="20% - Accent1 2 2 12 5" xfId="2131"/>
    <cellStyle name="20% - Accent1 2 2 12 5 2" xfId="2132"/>
    <cellStyle name="20% - Accent1 2 2 12 6" xfId="2133"/>
    <cellStyle name="20% - Accent1 2 2 12 6 2" xfId="2134"/>
    <cellStyle name="20% - Accent1 2 2 12 7" xfId="2135"/>
    <cellStyle name="20% - Accent1 2 2 13" xfId="2136"/>
    <cellStyle name="20% - Accent1 2 2 2" xfId="11"/>
    <cellStyle name="20% - Accent1 2 2 2 2" xfId="12"/>
    <cellStyle name="20% - Accent1 2 2 2 2 2" xfId="13"/>
    <cellStyle name="20% - Accent1 2 2 2 3" xfId="14"/>
    <cellStyle name="20% - Accent1 2 2 2 4" xfId="15"/>
    <cellStyle name="20% - Accent1 2 2 2 4 10" xfId="2137"/>
    <cellStyle name="20% - Accent1 2 2 2 4 10 2" xfId="2138"/>
    <cellStyle name="20% - Accent1 2 2 2 4 11" xfId="2139"/>
    <cellStyle name="20% - Accent1 2 2 2 4 11 2" xfId="2140"/>
    <cellStyle name="20% - Accent1 2 2 2 4 12" xfId="2141"/>
    <cellStyle name="20% - Accent1 2 2 2 4 12 2" xfId="2142"/>
    <cellStyle name="20% - Accent1 2 2 2 4 13" xfId="2143"/>
    <cellStyle name="20% - Accent1 2 2 2 4 2" xfId="16"/>
    <cellStyle name="20% - Accent1 2 2 2 4 2 2" xfId="1365"/>
    <cellStyle name="20% - Accent1 2 2 2 4 2 2 2" xfId="2144"/>
    <cellStyle name="20% - Accent1 2 2 2 4 2 2 2 2" xfId="2145"/>
    <cellStyle name="20% - Accent1 2 2 2 4 2 2 2 2 2" xfId="2146"/>
    <cellStyle name="20% - Accent1 2 2 2 4 2 2 2 3" xfId="2147"/>
    <cellStyle name="20% - Accent1 2 2 2 4 2 2 3" xfId="2148"/>
    <cellStyle name="20% - Accent1 2 2 2 4 2 2 3 2" xfId="2149"/>
    <cellStyle name="20% - Accent1 2 2 2 4 2 2 4" xfId="2150"/>
    <cellStyle name="20% - Accent1 2 2 2 4 2 2 4 2" xfId="2151"/>
    <cellStyle name="20% - Accent1 2 2 2 4 2 2 5" xfId="2152"/>
    <cellStyle name="20% - Accent1 2 2 2 4 2 2 5 2" xfId="2153"/>
    <cellStyle name="20% - Accent1 2 2 2 4 2 2 6" xfId="2154"/>
    <cellStyle name="20% - Accent1 2 2 2 4 2 2 6 2" xfId="2155"/>
    <cellStyle name="20% - Accent1 2 2 2 4 2 2 7" xfId="2156"/>
    <cellStyle name="20% - Accent1 2 2 2 4 2 3" xfId="2157"/>
    <cellStyle name="20% - Accent1 2 2 2 4 2 3 2" xfId="2158"/>
    <cellStyle name="20% - Accent1 2 2 2 4 2 3 2 2" xfId="2159"/>
    <cellStyle name="20% - Accent1 2 2 2 4 2 3 3" xfId="2160"/>
    <cellStyle name="20% - Accent1 2 2 2 4 2 4" xfId="2161"/>
    <cellStyle name="20% - Accent1 2 2 2 4 2 4 2" xfId="2162"/>
    <cellStyle name="20% - Accent1 2 2 2 4 2 5" xfId="2163"/>
    <cellStyle name="20% - Accent1 2 2 2 4 2 5 2" xfId="2164"/>
    <cellStyle name="20% - Accent1 2 2 2 4 2 6" xfId="2165"/>
    <cellStyle name="20% - Accent1 2 2 2 4 2 6 2" xfId="2166"/>
    <cellStyle name="20% - Accent1 2 2 2 4 2 7" xfId="2167"/>
    <cellStyle name="20% - Accent1 2 2 2 4 2 7 2" xfId="2168"/>
    <cellStyle name="20% - Accent1 2 2 2 4 2 8" xfId="2169"/>
    <cellStyle name="20% - Accent1 2 2 2 4 3" xfId="17"/>
    <cellStyle name="20% - Accent1 2 2 2 4 3 2" xfId="1366"/>
    <cellStyle name="20% - Accent1 2 2 2 4 3 2 2" xfId="2170"/>
    <cellStyle name="20% - Accent1 2 2 2 4 3 2 2 2" xfId="2171"/>
    <cellStyle name="20% - Accent1 2 2 2 4 3 2 2 2 2" xfId="2172"/>
    <cellStyle name="20% - Accent1 2 2 2 4 3 2 2 3" xfId="2173"/>
    <cellStyle name="20% - Accent1 2 2 2 4 3 2 3" xfId="2174"/>
    <cellStyle name="20% - Accent1 2 2 2 4 3 2 3 2" xfId="2175"/>
    <cellStyle name="20% - Accent1 2 2 2 4 3 2 4" xfId="2176"/>
    <cellStyle name="20% - Accent1 2 2 2 4 3 2 4 2" xfId="2177"/>
    <cellStyle name="20% - Accent1 2 2 2 4 3 2 5" xfId="2178"/>
    <cellStyle name="20% - Accent1 2 2 2 4 3 2 5 2" xfId="2179"/>
    <cellStyle name="20% - Accent1 2 2 2 4 3 2 6" xfId="2180"/>
    <cellStyle name="20% - Accent1 2 2 2 4 3 2 6 2" xfId="2181"/>
    <cellStyle name="20% - Accent1 2 2 2 4 3 2 7" xfId="2182"/>
    <cellStyle name="20% - Accent1 2 2 2 4 3 3" xfId="2183"/>
    <cellStyle name="20% - Accent1 2 2 2 4 3 3 2" xfId="2184"/>
    <cellStyle name="20% - Accent1 2 2 2 4 3 3 2 2" xfId="2185"/>
    <cellStyle name="20% - Accent1 2 2 2 4 3 3 3" xfId="2186"/>
    <cellStyle name="20% - Accent1 2 2 2 4 3 4" xfId="2187"/>
    <cellStyle name="20% - Accent1 2 2 2 4 3 4 2" xfId="2188"/>
    <cellStyle name="20% - Accent1 2 2 2 4 3 5" xfId="2189"/>
    <cellStyle name="20% - Accent1 2 2 2 4 3 5 2" xfId="2190"/>
    <cellStyle name="20% - Accent1 2 2 2 4 3 6" xfId="2191"/>
    <cellStyle name="20% - Accent1 2 2 2 4 3 6 2" xfId="2192"/>
    <cellStyle name="20% - Accent1 2 2 2 4 3 7" xfId="2193"/>
    <cellStyle name="20% - Accent1 2 2 2 4 3 7 2" xfId="2194"/>
    <cellStyle name="20% - Accent1 2 2 2 4 3 8" xfId="2195"/>
    <cellStyle name="20% - Accent1 2 2 2 4 4" xfId="18"/>
    <cellStyle name="20% - Accent1 2 2 2 4 4 2" xfId="1367"/>
    <cellStyle name="20% - Accent1 2 2 2 4 4 2 2" xfId="2196"/>
    <cellStyle name="20% - Accent1 2 2 2 4 4 2 2 2" xfId="2197"/>
    <cellStyle name="20% - Accent1 2 2 2 4 4 2 2 2 2" xfId="2198"/>
    <cellStyle name="20% - Accent1 2 2 2 4 4 2 2 3" xfId="2199"/>
    <cellStyle name="20% - Accent1 2 2 2 4 4 2 3" xfId="2200"/>
    <cellStyle name="20% - Accent1 2 2 2 4 4 2 3 2" xfId="2201"/>
    <cellStyle name="20% - Accent1 2 2 2 4 4 2 4" xfId="2202"/>
    <cellStyle name="20% - Accent1 2 2 2 4 4 2 4 2" xfId="2203"/>
    <cellStyle name="20% - Accent1 2 2 2 4 4 2 5" xfId="2204"/>
    <cellStyle name="20% - Accent1 2 2 2 4 4 2 5 2" xfId="2205"/>
    <cellStyle name="20% - Accent1 2 2 2 4 4 2 6" xfId="2206"/>
    <cellStyle name="20% - Accent1 2 2 2 4 4 2 6 2" xfId="2207"/>
    <cellStyle name="20% - Accent1 2 2 2 4 4 2 7" xfId="2208"/>
    <cellStyle name="20% - Accent1 2 2 2 4 4 3" xfId="2209"/>
    <cellStyle name="20% - Accent1 2 2 2 4 4 3 2" xfId="2210"/>
    <cellStyle name="20% - Accent1 2 2 2 4 4 3 2 2" xfId="2211"/>
    <cellStyle name="20% - Accent1 2 2 2 4 4 3 3" xfId="2212"/>
    <cellStyle name="20% - Accent1 2 2 2 4 4 4" xfId="2213"/>
    <cellStyle name="20% - Accent1 2 2 2 4 4 4 2" xfId="2214"/>
    <cellStyle name="20% - Accent1 2 2 2 4 4 5" xfId="2215"/>
    <cellStyle name="20% - Accent1 2 2 2 4 4 5 2" xfId="2216"/>
    <cellStyle name="20% - Accent1 2 2 2 4 4 6" xfId="2217"/>
    <cellStyle name="20% - Accent1 2 2 2 4 4 6 2" xfId="2218"/>
    <cellStyle name="20% - Accent1 2 2 2 4 4 7" xfId="2219"/>
    <cellStyle name="20% - Accent1 2 2 2 4 4 7 2" xfId="2220"/>
    <cellStyle name="20% - Accent1 2 2 2 4 4 8" xfId="2221"/>
    <cellStyle name="20% - Accent1 2 2 2 4 5" xfId="1368"/>
    <cellStyle name="20% - Accent1 2 2 2 4 5 2" xfId="2222"/>
    <cellStyle name="20% - Accent1 2 2 2 4 5 2 2" xfId="2223"/>
    <cellStyle name="20% - Accent1 2 2 2 4 5 2 2 2" xfId="2224"/>
    <cellStyle name="20% - Accent1 2 2 2 4 5 2 3" xfId="2225"/>
    <cellStyle name="20% - Accent1 2 2 2 4 5 3" xfId="2226"/>
    <cellStyle name="20% - Accent1 2 2 2 4 5 3 2" xfId="2227"/>
    <cellStyle name="20% - Accent1 2 2 2 4 5 4" xfId="2228"/>
    <cellStyle name="20% - Accent1 2 2 2 4 5 4 2" xfId="2229"/>
    <cellStyle name="20% - Accent1 2 2 2 4 5 5" xfId="2230"/>
    <cellStyle name="20% - Accent1 2 2 2 4 5 5 2" xfId="2231"/>
    <cellStyle name="20% - Accent1 2 2 2 4 5 6" xfId="2232"/>
    <cellStyle name="20% - Accent1 2 2 2 4 5 6 2" xfId="2233"/>
    <cellStyle name="20% - Accent1 2 2 2 4 5 7" xfId="2234"/>
    <cellStyle name="20% - Accent1 2 2 2 4 6" xfId="1369"/>
    <cellStyle name="20% - Accent1 2 2 2 4 6 2" xfId="2235"/>
    <cellStyle name="20% - Accent1 2 2 2 4 6 2 2" xfId="2236"/>
    <cellStyle name="20% - Accent1 2 2 2 4 6 2 2 2" xfId="2237"/>
    <cellStyle name="20% - Accent1 2 2 2 4 6 2 3" xfId="2238"/>
    <cellStyle name="20% - Accent1 2 2 2 4 6 3" xfId="2239"/>
    <cellStyle name="20% - Accent1 2 2 2 4 6 3 2" xfId="2240"/>
    <cellStyle name="20% - Accent1 2 2 2 4 6 4" xfId="2241"/>
    <cellStyle name="20% - Accent1 2 2 2 4 6 4 2" xfId="2242"/>
    <cellStyle name="20% - Accent1 2 2 2 4 6 5" xfId="2243"/>
    <cellStyle name="20% - Accent1 2 2 2 4 6 5 2" xfId="2244"/>
    <cellStyle name="20% - Accent1 2 2 2 4 6 6" xfId="2245"/>
    <cellStyle name="20% - Accent1 2 2 2 4 6 6 2" xfId="2246"/>
    <cellStyle name="20% - Accent1 2 2 2 4 6 7" xfId="2247"/>
    <cellStyle name="20% - Accent1 2 2 2 4 7" xfId="1370"/>
    <cellStyle name="20% - Accent1 2 2 2 4 7 2" xfId="2248"/>
    <cellStyle name="20% - Accent1 2 2 2 4 7 2 2" xfId="2249"/>
    <cellStyle name="20% - Accent1 2 2 2 4 7 2 2 2" xfId="2250"/>
    <cellStyle name="20% - Accent1 2 2 2 4 7 2 3" xfId="2251"/>
    <cellStyle name="20% - Accent1 2 2 2 4 7 3" xfId="2252"/>
    <cellStyle name="20% - Accent1 2 2 2 4 7 3 2" xfId="2253"/>
    <cellStyle name="20% - Accent1 2 2 2 4 7 4" xfId="2254"/>
    <cellStyle name="20% - Accent1 2 2 2 4 7 4 2" xfId="2255"/>
    <cellStyle name="20% - Accent1 2 2 2 4 7 5" xfId="2256"/>
    <cellStyle name="20% - Accent1 2 2 2 4 7 5 2" xfId="2257"/>
    <cellStyle name="20% - Accent1 2 2 2 4 7 6" xfId="2258"/>
    <cellStyle name="20% - Accent1 2 2 2 4 7 6 2" xfId="2259"/>
    <cellStyle name="20% - Accent1 2 2 2 4 7 7" xfId="2260"/>
    <cellStyle name="20% - Accent1 2 2 2 4 8" xfId="2261"/>
    <cellStyle name="20% - Accent1 2 2 2 4 8 2" xfId="2262"/>
    <cellStyle name="20% - Accent1 2 2 2 4 8 2 2" xfId="2263"/>
    <cellStyle name="20% - Accent1 2 2 2 4 8 3" xfId="2264"/>
    <cellStyle name="20% - Accent1 2 2 2 4 9" xfId="2265"/>
    <cellStyle name="20% - Accent1 2 2 2 4 9 2" xfId="2266"/>
    <cellStyle name="20% - Accent1 2 2 2 5" xfId="19"/>
    <cellStyle name="20% - Accent1 2 2 3" xfId="20"/>
    <cellStyle name="20% - Accent1 2 2 3 2" xfId="21"/>
    <cellStyle name="20% - Accent1 2 2 3 2 2" xfId="22"/>
    <cellStyle name="20% - Accent1 2 2 3 3" xfId="23"/>
    <cellStyle name="20% - Accent1 2 2 4" xfId="24"/>
    <cellStyle name="20% - Accent1 2 2 4 2" xfId="25"/>
    <cellStyle name="20% - Accent1 2 2 5" xfId="26"/>
    <cellStyle name="20% - Accent1 2 2 5 10" xfId="2267"/>
    <cellStyle name="20% - Accent1 2 2 5 10 2" xfId="2268"/>
    <cellStyle name="20% - Accent1 2 2 5 11" xfId="2269"/>
    <cellStyle name="20% - Accent1 2 2 5 11 2" xfId="2270"/>
    <cellStyle name="20% - Accent1 2 2 5 12" xfId="2271"/>
    <cellStyle name="20% - Accent1 2 2 5 12 2" xfId="2272"/>
    <cellStyle name="20% - Accent1 2 2 5 13" xfId="2273"/>
    <cellStyle name="20% - Accent1 2 2 5 2" xfId="27"/>
    <cellStyle name="20% - Accent1 2 2 5 2 2" xfId="1371"/>
    <cellStyle name="20% - Accent1 2 2 5 2 2 2" xfId="2274"/>
    <cellStyle name="20% - Accent1 2 2 5 2 2 2 2" xfId="2275"/>
    <cellStyle name="20% - Accent1 2 2 5 2 2 2 2 2" xfId="2276"/>
    <cellStyle name="20% - Accent1 2 2 5 2 2 2 3" xfId="2277"/>
    <cellStyle name="20% - Accent1 2 2 5 2 2 3" xfId="2278"/>
    <cellStyle name="20% - Accent1 2 2 5 2 2 3 2" xfId="2279"/>
    <cellStyle name="20% - Accent1 2 2 5 2 2 4" xfId="2280"/>
    <cellStyle name="20% - Accent1 2 2 5 2 2 4 2" xfId="2281"/>
    <cellStyle name="20% - Accent1 2 2 5 2 2 5" xfId="2282"/>
    <cellStyle name="20% - Accent1 2 2 5 2 2 5 2" xfId="2283"/>
    <cellStyle name="20% - Accent1 2 2 5 2 2 6" xfId="2284"/>
    <cellStyle name="20% - Accent1 2 2 5 2 2 6 2" xfId="2285"/>
    <cellStyle name="20% - Accent1 2 2 5 2 2 7" xfId="2286"/>
    <cellStyle name="20% - Accent1 2 2 5 2 3" xfId="2287"/>
    <cellStyle name="20% - Accent1 2 2 5 2 3 2" xfId="2288"/>
    <cellStyle name="20% - Accent1 2 2 5 2 3 2 2" xfId="2289"/>
    <cellStyle name="20% - Accent1 2 2 5 2 3 3" xfId="2290"/>
    <cellStyle name="20% - Accent1 2 2 5 2 4" xfId="2291"/>
    <cellStyle name="20% - Accent1 2 2 5 2 4 2" xfId="2292"/>
    <cellStyle name="20% - Accent1 2 2 5 2 5" xfId="2293"/>
    <cellStyle name="20% - Accent1 2 2 5 2 5 2" xfId="2294"/>
    <cellStyle name="20% - Accent1 2 2 5 2 6" xfId="2295"/>
    <cellStyle name="20% - Accent1 2 2 5 2 6 2" xfId="2296"/>
    <cellStyle name="20% - Accent1 2 2 5 2 7" xfId="2297"/>
    <cellStyle name="20% - Accent1 2 2 5 2 7 2" xfId="2298"/>
    <cellStyle name="20% - Accent1 2 2 5 2 8" xfId="2299"/>
    <cellStyle name="20% - Accent1 2 2 5 3" xfId="28"/>
    <cellStyle name="20% - Accent1 2 2 5 3 2" xfId="1372"/>
    <cellStyle name="20% - Accent1 2 2 5 3 2 2" xfId="2300"/>
    <cellStyle name="20% - Accent1 2 2 5 3 2 2 2" xfId="2301"/>
    <cellStyle name="20% - Accent1 2 2 5 3 2 2 2 2" xfId="2302"/>
    <cellStyle name="20% - Accent1 2 2 5 3 2 2 3" xfId="2303"/>
    <cellStyle name="20% - Accent1 2 2 5 3 2 3" xfId="2304"/>
    <cellStyle name="20% - Accent1 2 2 5 3 2 3 2" xfId="2305"/>
    <cellStyle name="20% - Accent1 2 2 5 3 2 4" xfId="2306"/>
    <cellStyle name="20% - Accent1 2 2 5 3 2 4 2" xfId="2307"/>
    <cellStyle name="20% - Accent1 2 2 5 3 2 5" xfId="2308"/>
    <cellStyle name="20% - Accent1 2 2 5 3 2 5 2" xfId="2309"/>
    <cellStyle name="20% - Accent1 2 2 5 3 2 6" xfId="2310"/>
    <cellStyle name="20% - Accent1 2 2 5 3 2 6 2" xfId="2311"/>
    <cellStyle name="20% - Accent1 2 2 5 3 2 7" xfId="2312"/>
    <cellStyle name="20% - Accent1 2 2 5 3 3" xfId="2313"/>
    <cellStyle name="20% - Accent1 2 2 5 3 3 2" xfId="2314"/>
    <cellStyle name="20% - Accent1 2 2 5 3 3 2 2" xfId="2315"/>
    <cellStyle name="20% - Accent1 2 2 5 3 3 3" xfId="2316"/>
    <cellStyle name="20% - Accent1 2 2 5 3 4" xfId="2317"/>
    <cellStyle name="20% - Accent1 2 2 5 3 4 2" xfId="2318"/>
    <cellStyle name="20% - Accent1 2 2 5 3 5" xfId="2319"/>
    <cellStyle name="20% - Accent1 2 2 5 3 5 2" xfId="2320"/>
    <cellStyle name="20% - Accent1 2 2 5 3 6" xfId="2321"/>
    <cellStyle name="20% - Accent1 2 2 5 3 6 2" xfId="2322"/>
    <cellStyle name="20% - Accent1 2 2 5 3 7" xfId="2323"/>
    <cellStyle name="20% - Accent1 2 2 5 3 7 2" xfId="2324"/>
    <cellStyle name="20% - Accent1 2 2 5 3 8" xfId="2325"/>
    <cellStyle name="20% - Accent1 2 2 5 4" xfId="29"/>
    <cellStyle name="20% - Accent1 2 2 5 4 2" xfId="1373"/>
    <cellStyle name="20% - Accent1 2 2 5 4 2 2" xfId="2326"/>
    <cellStyle name="20% - Accent1 2 2 5 4 2 2 2" xfId="2327"/>
    <cellStyle name="20% - Accent1 2 2 5 4 2 2 2 2" xfId="2328"/>
    <cellStyle name="20% - Accent1 2 2 5 4 2 2 3" xfId="2329"/>
    <cellStyle name="20% - Accent1 2 2 5 4 2 3" xfId="2330"/>
    <cellStyle name="20% - Accent1 2 2 5 4 2 3 2" xfId="2331"/>
    <cellStyle name="20% - Accent1 2 2 5 4 2 4" xfId="2332"/>
    <cellStyle name="20% - Accent1 2 2 5 4 2 4 2" xfId="2333"/>
    <cellStyle name="20% - Accent1 2 2 5 4 2 5" xfId="2334"/>
    <cellStyle name="20% - Accent1 2 2 5 4 2 5 2" xfId="2335"/>
    <cellStyle name="20% - Accent1 2 2 5 4 2 6" xfId="2336"/>
    <cellStyle name="20% - Accent1 2 2 5 4 2 6 2" xfId="2337"/>
    <cellStyle name="20% - Accent1 2 2 5 4 2 7" xfId="2338"/>
    <cellStyle name="20% - Accent1 2 2 5 4 3" xfId="2339"/>
    <cellStyle name="20% - Accent1 2 2 5 4 3 2" xfId="2340"/>
    <cellStyle name="20% - Accent1 2 2 5 4 3 2 2" xfId="2341"/>
    <cellStyle name="20% - Accent1 2 2 5 4 3 3" xfId="2342"/>
    <cellStyle name="20% - Accent1 2 2 5 4 4" xfId="2343"/>
    <cellStyle name="20% - Accent1 2 2 5 4 4 2" xfId="2344"/>
    <cellStyle name="20% - Accent1 2 2 5 4 5" xfId="2345"/>
    <cellStyle name="20% - Accent1 2 2 5 4 5 2" xfId="2346"/>
    <cellStyle name="20% - Accent1 2 2 5 4 6" xfId="2347"/>
    <cellStyle name="20% - Accent1 2 2 5 4 6 2" xfId="2348"/>
    <cellStyle name="20% - Accent1 2 2 5 4 7" xfId="2349"/>
    <cellStyle name="20% - Accent1 2 2 5 4 7 2" xfId="2350"/>
    <cellStyle name="20% - Accent1 2 2 5 4 8" xfId="2351"/>
    <cellStyle name="20% - Accent1 2 2 5 5" xfId="1374"/>
    <cellStyle name="20% - Accent1 2 2 5 5 2" xfId="2352"/>
    <cellStyle name="20% - Accent1 2 2 5 5 2 2" xfId="2353"/>
    <cellStyle name="20% - Accent1 2 2 5 5 2 2 2" xfId="2354"/>
    <cellStyle name="20% - Accent1 2 2 5 5 2 3" xfId="2355"/>
    <cellStyle name="20% - Accent1 2 2 5 5 3" xfId="2356"/>
    <cellStyle name="20% - Accent1 2 2 5 5 3 2" xfId="2357"/>
    <cellStyle name="20% - Accent1 2 2 5 5 4" xfId="2358"/>
    <cellStyle name="20% - Accent1 2 2 5 5 4 2" xfId="2359"/>
    <cellStyle name="20% - Accent1 2 2 5 5 5" xfId="2360"/>
    <cellStyle name="20% - Accent1 2 2 5 5 5 2" xfId="2361"/>
    <cellStyle name="20% - Accent1 2 2 5 5 6" xfId="2362"/>
    <cellStyle name="20% - Accent1 2 2 5 5 6 2" xfId="2363"/>
    <cellStyle name="20% - Accent1 2 2 5 5 7" xfId="2364"/>
    <cellStyle name="20% - Accent1 2 2 5 6" xfId="1375"/>
    <cellStyle name="20% - Accent1 2 2 5 6 2" xfId="2365"/>
    <cellStyle name="20% - Accent1 2 2 5 6 2 2" xfId="2366"/>
    <cellStyle name="20% - Accent1 2 2 5 6 2 2 2" xfId="2367"/>
    <cellStyle name="20% - Accent1 2 2 5 6 2 3" xfId="2368"/>
    <cellStyle name="20% - Accent1 2 2 5 6 3" xfId="2369"/>
    <cellStyle name="20% - Accent1 2 2 5 6 3 2" xfId="2370"/>
    <cellStyle name="20% - Accent1 2 2 5 6 4" xfId="2371"/>
    <cellStyle name="20% - Accent1 2 2 5 6 4 2" xfId="2372"/>
    <cellStyle name="20% - Accent1 2 2 5 6 5" xfId="2373"/>
    <cellStyle name="20% - Accent1 2 2 5 6 5 2" xfId="2374"/>
    <cellStyle name="20% - Accent1 2 2 5 6 6" xfId="2375"/>
    <cellStyle name="20% - Accent1 2 2 5 6 6 2" xfId="2376"/>
    <cellStyle name="20% - Accent1 2 2 5 6 7" xfId="2377"/>
    <cellStyle name="20% - Accent1 2 2 5 7" xfId="1376"/>
    <cellStyle name="20% - Accent1 2 2 5 7 2" xfId="2378"/>
    <cellStyle name="20% - Accent1 2 2 5 7 2 2" xfId="2379"/>
    <cellStyle name="20% - Accent1 2 2 5 7 2 2 2" xfId="2380"/>
    <cellStyle name="20% - Accent1 2 2 5 7 2 3" xfId="2381"/>
    <cellStyle name="20% - Accent1 2 2 5 7 3" xfId="2382"/>
    <cellStyle name="20% - Accent1 2 2 5 7 3 2" xfId="2383"/>
    <cellStyle name="20% - Accent1 2 2 5 7 4" xfId="2384"/>
    <cellStyle name="20% - Accent1 2 2 5 7 4 2" xfId="2385"/>
    <cellStyle name="20% - Accent1 2 2 5 7 5" xfId="2386"/>
    <cellStyle name="20% - Accent1 2 2 5 7 5 2" xfId="2387"/>
    <cellStyle name="20% - Accent1 2 2 5 7 6" xfId="2388"/>
    <cellStyle name="20% - Accent1 2 2 5 7 6 2" xfId="2389"/>
    <cellStyle name="20% - Accent1 2 2 5 7 7" xfId="2390"/>
    <cellStyle name="20% - Accent1 2 2 5 8" xfId="2391"/>
    <cellStyle name="20% - Accent1 2 2 5 8 2" xfId="2392"/>
    <cellStyle name="20% - Accent1 2 2 5 8 2 2" xfId="2393"/>
    <cellStyle name="20% - Accent1 2 2 5 8 3" xfId="2394"/>
    <cellStyle name="20% - Accent1 2 2 5 9" xfId="2395"/>
    <cellStyle name="20% - Accent1 2 2 5 9 2" xfId="2396"/>
    <cellStyle name="20% - Accent1 2 2 6" xfId="30"/>
    <cellStyle name="20% - Accent1 2 2 6 10" xfId="2397"/>
    <cellStyle name="20% - Accent1 2 2 6 10 2" xfId="2398"/>
    <cellStyle name="20% - Accent1 2 2 6 11" xfId="2399"/>
    <cellStyle name="20% - Accent1 2 2 6 11 2" xfId="2400"/>
    <cellStyle name="20% - Accent1 2 2 6 12" xfId="2401"/>
    <cellStyle name="20% - Accent1 2 2 6 12 2" xfId="2402"/>
    <cellStyle name="20% - Accent1 2 2 6 13" xfId="2403"/>
    <cellStyle name="20% - Accent1 2 2 6 2" xfId="31"/>
    <cellStyle name="20% - Accent1 2 2 6 2 2" xfId="1377"/>
    <cellStyle name="20% - Accent1 2 2 6 2 2 2" xfId="2404"/>
    <cellStyle name="20% - Accent1 2 2 6 2 2 2 2" xfId="2405"/>
    <cellStyle name="20% - Accent1 2 2 6 2 2 2 2 2" xfId="2406"/>
    <cellStyle name="20% - Accent1 2 2 6 2 2 2 3" xfId="2407"/>
    <cellStyle name="20% - Accent1 2 2 6 2 2 3" xfId="2408"/>
    <cellStyle name="20% - Accent1 2 2 6 2 2 3 2" xfId="2409"/>
    <cellStyle name="20% - Accent1 2 2 6 2 2 4" xfId="2410"/>
    <cellStyle name="20% - Accent1 2 2 6 2 2 4 2" xfId="2411"/>
    <cellStyle name="20% - Accent1 2 2 6 2 2 5" xfId="2412"/>
    <cellStyle name="20% - Accent1 2 2 6 2 2 5 2" xfId="2413"/>
    <cellStyle name="20% - Accent1 2 2 6 2 2 6" xfId="2414"/>
    <cellStyle name="20% - Accent1 2 2 6 2 2 6 2" xfId="2415"/>
    <cellStyle name="20% - Accent1 2 2 6 2 2 7" xfId="2416"/>
    <cellStyle name="20% - Accent1 2 2 6 2 3" xfId="2417"/>
    <cellStyle name="20% - Accent1 2 2 6 2 3 2" xfId="2418"/>
    <cellStyle name="20% - Accent1 2 2 6 2 3 2 2" xfId="2419"/>
    <cellStyle name="20% - Accent1 2 2 6 2 3 3" xfId="2420"/>
    <cellStyle name="20% - Accent1 2 2 6 2 4" xfId="2421"/>
    <cellStyle name="20% - Accent1 2 2 6 2 4 2" xfId="2422"/>
    <cellStyle name="20% - Accent1 2 2 6 2 5" xfId="2423"/>
    <cellStyle name="20% - Accent1 2 2 6 2 5 2" xfId="2424"/>
    <cellStyle name="20% - Accent1 2 2 6 2 6" xfId="2425"/>
    <cellStyle name="20% - Accent1 2 2 6 2 6 2" xfId="2426"/>
    <cellStyle name="20% - Accent1 2 2 6 2 7" xfId="2427"/>
    <cellStyle name="20% - Accent1 2 2 6 2 7 2" xfId="2428"/>
    <cellStyle name="20% - Accent1 2 2 6 2 8" xfId="2429"/>
    <cellStyle name="20% - Accent1 2 2 6 3" xfId="32"/>
    <cellStyle name="20% - Accent1 2 2 6 3 2" xfId="1378"/>
    <cellStyle name="20% - Accent1 2 2 6 3 2 2" xfId="2430"/>
    <cellStyle name="20% - Accent1 2 2 6 3 2 2 2" xfId="2431"/>
    <cellStyle name="20% - Accent1 2 2 6 3 2 2 2 2" xfId="2432"/>
    <cellStyle name="20% - Accent1 2 2 6 3 2 2 3" xfId="2433"/>
    <cellStyle name="20% - Accent1 2 2 6 3 2 3" xfId="2434"/>
    <cellStyle name="20% - Accent1 2 2 6 3 2 3 2" xfId="2435"/>
    <cellStyle name="20% - Accent1 2 2 6 3 2 4" xfId="2436"/>
    <cellStyle name="20% - Accent1 2 2 6 3 2 4 2" xfId="2437"/>
    <cellStyle name="20% - Accent1 2 2 6 3 2 5" xfId="2438"/>
    <cellStyle name="20% - Accent1 2 2 6 3 2 5 2" xfId="2439"/>
    <cellStyle name="20% - Accent1 2 2 6 3 2 6" xfId="2440"/>
    <cellStyle name="20% - Accent1 2 2 6 3 2 6 2" xfId="2441"/>
    <cellStyle name="20% - Accent1 2 2 6 3 2 7" xfId="2442"/>
    <cellStyle name="20% - Accent1 2 2 6 3 3" xfId="2443"/>
    <cellStyle name="20% - Accent1 2 2 6 3 3 2" xfId="2444"/>
    <cellStyle name="20% - Accent1 2 2 6 3 3 2 2" xfId="2445"/>
    <cellStyle name="20% - Accent1 2 2 6 3 3 3" xfId="2446"/>
    <cellStyle name="20% - Accent1 2 2 6 3 4" xfId="2447"/>
    <cellStyle name="20% - Accent1 2 2 6 3 4 2" xfId="2448"/>
    <cellStyle name="20% - Accent1 2 2 6 3 5" xfId="2449"/>
    <cellStyle name="20% - Accent1 2 2 6 3 5 2" xfId="2450"/>
    <cellStyle name="20% - Accent1 2 2 6 3 6" xfId="2451"/>
    <cellStyle name="20% - Accent1 2 2 6 3 6 2" xfId="2452"/>
    <cellStyle name="20% - Accent1 2 2 6 3 7" xfId="2453"/>
    <cellStyle name="20% - Accent1 2 2 6 3 7 2" xfId="2454"/>
    <cellStyle name="20% - Accent1 2 2 6 3 8" xfId="2455"/>
    <cellStyle name="20% - Accent1 2 2 6 4" xfId="33"/>
    <cellStyle name="20% - Accent1 2 2 6 4 2" xfId="1379"/>
    <cellStyle name="20% - Accent1 2 2 6 4 2 2" xfId="2456"/>
    <cellStyle name="20% - Accent1 2 2 6 4 2 2 2" xfId="2457"/>
    <cellStyle name="20% - Accent1 2 2 6 4 2 2 2 2" xfId="2458"/>
    <cellStyle name="20% - Accent1 2 2 6 4 2 2 3" xfId="2459"/>
    <cellStyle name="20% - Accent1 2 2 6 4 2 3" xfId="2460"/>
    <cellStyle name="20% - Accent1 2 2 6 4 2 3 2" xfId="2461"/>
    <cellStyle name="20% - Accent1 2 2 6 4 2 4" xfId="2462"/>
    <cellStyle name="20% - Accent1 2 2 6 4 2 4 2" xfId="2463"/>
    <cellStyle name="20% - Accent1 2 2 6 4 2 5" xfId="2464"/>
    <cellStyle name="20% - Accent1 2 2 6 4 2 5 2" xfId="2465"/>
    <cellStyle name="20% - Accent1 2 2 6 4 2 6" xfId="2466"/>
    <cellStyle name="20% - Accent1 2 2 6 4 2 6 2" xfId="2467"/>
    <cellStyle name="20% - Accent1 2 2 6 4 2 7" xfId="2468"/>
    <cellStyle name="20% - Accent1 2 2 6 4 3" xfId="2469"/>
    <cellStyle name="20% - Accent1 2 2 6 4 3 2" xfId="2470"/>
    <cellStyle name="20% - Accent1 2 2 6 4 3 2 2" xfId="2471"/>
    <cellStyle name="20% - Accent1 2 2 6 4 3 3" xfId="2472"/>
    <cellStyle name="20% - Accent1 2 2 6 4 4" xfId="2473"/>
    <cellStyle name="20% - Accent1 2 2 6 4 4 2" xfId="2474"/>
    <cellStyle name="20% - Accent1 2 2 6 4 5" xfId="2475"/>
    <cellStyle name="20% - Accent1 2 2 6 4 5 2" xfId="2476"/>
    <cellStyle name="20% - Accent1 2 2 6 4 6" xfId="2477"/>
    <cellStyle name="20% - Accent1 2 2 6 4 6 2" xfId="2478"/>
    <cellStyle name="20% - Accent1 2 2 6 4 7" xfId="2479"/>
    <cellStyle name="20% - Accent1 2 2 6 4 7 2" xfId="2480"/>
    <cellStyle name="20% - Accent1 2 2 6 4 8" xfId="2481"/>
    <cellStyle name="20% - Accent1 2 2 6 5" xfId="1380"/>
    <cellStyle name="20% - Accent1 2 2 6 5 2" xfId="2482"/>
    <cellStyle name="20% - Accent1 2 2 6 5 2 2" xfId="2483"/>
    <cellStyle name="20% - Accent1 2 2 6 5 2 2 2" xfId="2484"/>
    <cellStyle name="20% - Accent1 2 2 6 5 2 3" xfId="2485"/>
    <cellStyle name="20% - Accent1 2 2 6 5 3" xfId="2486"/>
    <cellStyle name="20% - Accent1 2 2 6 5 3 2" xfId="2487"/>
    <cellStyle name="20% - Accent1 2 2 6 5 4" xfId="2488"/>
    <cellStyle name="20% - Accent1 2 2 6 5 4 2" xfId="2489"/>
    <cellStyle name="20% - Accent1 2 2 6 5 5" xfId="2490"/>
    <cellStyle name="20% - Accent1 2 2 6 5 5 2" xfId="2491"/>
    <cellStyle name="20% - Accent1 2 2 6 5 6" xfId="2492"/>
    <cellStyle name="20% - Accent1 2 2 6 5 6 2" xfId="2493"/>
    <cellStyle name="20% - Accent1 2 2 6 5 7" xfId="2494"/>
    <cellStyle name="20% - Accent1 2 2 6 6" xfId="1381"/>
    <cellStyle name="20% - Accent1 2 2 6 6 2" xfId="2495"/>
    <cellStyle name="20% - Accent1 2 2 6 6 2 2" xfId="2496"/>
    <cellStyle name="20% - Accent1 2 2 6 6 2 2 2" xfId="2497"/>
    <cellStyle name="20% - Accent1 2 2 6 6 2 3" xfId="2498"/>
    <cellStyle name="20% - Accent1 2 2 6 6 3" xfId="2499"/>
    <cellStyle name="20% - Accent1 2 2 6 6 3 2" xfId="2500"/>
    <cellStyle name="20% - Accent1 2 2 6 6 4" xfId="2501"/>
    <cellStyle name="20% - Accent1 2 2 6 6 4 2" xfId="2502"/>
    <cellStyle name="20% - Accent1 2 2 6 6 5" xfId="2503"/>
    <cellStyle name="20% - Accent1 2 2 6 6 5 2" xfId="2504"/>
    <cellStyle name="20% - Accent1 2 2 6 6 6" xfId="2505"/>
    <cellStyle name="20% - Accent1 2 2 6 6 6 2" xfId="2506"/>
    <cellStyle name="20% - Accent1 2 2 6 6 7" xfId="2507"/>
    <cellStyle name="20% - Accent1 2 2 6 7" xfId="1382"/>
    <cellStyle name="20% - Accent1 2 2 6 7 2" xfId="2508"/>
    <cellStyle name="20% - Accent1 2 2 6 7 2 2" xfId="2509"/>
    <cellStyle name="20% - Accent1 2 2 6 7 2 2 2" xfId="2510"/>
    <cellStyle name="20% - Accent1 2 2 6 7 2 3" xfId="2511"/>
    <cellStyle name="20% - Accent1 2 2 6 7 3" xfId="2512"/>
    <cellStyle name="20% - Accent1 2 2 6 7 3 2" xfId="2513"/>
    <cellStyle name="20% - Accent1 2 2 6 7 4" xfId="2514"/>
    <cellStyle name="20% - Accent1 2 2 6 7 4 2" xfId="2515"/>
    <cellStyle name="20% - Accent1 2 2 6 7 5" xfId="2516"/>
    <cellStyle name="20% - Accent1 2 2 6 7 5 2" xfId="2517"/>
    <cellStyle name="20% - Accent1 2 2 6 7 6" xfId="2518"/>
    <cellStyle name="20% - Accent1 2 2 6 7 6 2" xfId="2519"/>
    <cellStyle name="20% - Accent1 2 2 6 7 7" xfId="2520"/>
    <cellStyle name="20% - Accent1 2 2 6 8" xfId="2521"/>
    <cellStyle name="20% - Accent1 2 2 6 8 2" xfId="2522"/>
    <cellStyle name="20% - Accent1 2 2 6 8 2 2" xfId="2523"/>
    <cellStyle name="20% - Accent1 2 2 6 8 3" xfId="2524"/>
    <cellStyle name="20% - Accent1 2 2 6 9" xfId="2525"/>
    <cellStyle name="20% - Accent1 2 2 6 9 2" xfId="2526"/>
    <cellStyle name="20% - Accent1 2 2 7" xfId="34"/>
    <cellStyle name="20% - Accent1 2 2 7 2" xfId="1383"/>
    <cellStyle name="20% - Accent1 2 2 7 2 2" xfId="2527"/>
    <cellStyle name="20% - Accent1 2 2 7 2 2 2" xfId="2528"/>
    <cellStyle name="20% - Accent1 2 2 7 2 2 2 2" xfId="2529"/>
    <cellStyle name="20% - Accent1 2 2 7 2 2 3" xfId="2530"/>
    <cellStyle name="20% - Accent1 2 2 7 2 3" xfId="2531"/>
    <cellStyle name="20% - Accent1 2 2 7 2 3 2" xfId="2532"/>
    <cellStyle name="20% - Accent1 2 2 7 2 4" xfId="2533"/>
    <cellStyle name="20% - Accent1 2 2 7 2 4 2" xfId="2534"/>
    <cellStyle name="20% - Accent1 2 2 7 2 5" xfId="2535"/>
    <cellStyle name="20% - Accent1 2 2 7 2 5 2" xfId="2536"/>
    <cellStyle name="20% - Accent1 2 2 7 2 6" xfId="2537"/>
    <cellStyle name="20% - Accent1 2 2 7 2 6 2" xfId="2538"/>
    <cellStyle name="20% - Accent1 2 2 7 2 7" xfId="2539"/>
    <cellStyle name="20% - Accent1 2 2 7 3" xfId="2540"/>
    <cellStyle name="20% - Accent1 2 2 7 3 2" xfId="2541"/>
    <cellStyle name="20% - Accent1 2 2 7 3 2 2" xfId="2542"/>
    <cellStyle name="20% - Accent1 2 2 7 3 3" xfId="2543"/>
    <cellStyle name="20% - Accent1 2 2 7 4" xfId="2544"/>
    <cellStyle name="20% - Accent1 2 2 7 4 2" xfId="2545"/>
    <cellStyle name="20% - Accent1 2 2 7 5" xfId="2546"/>
    <cellStyle name="20% - Accent1 2 2 7 5 2" xfId="2547"/>
    <cellStyle name="20% - Accent1 2 2 7 6" xfId="2548"/>
    <cellStyle name="20% - Accent1 2 2 7 6 2" xfId="2549"/>
    <cellStyle name="20% - Accent1 2 2 7 7" xfId="2550"/>
    <cellStyle name="20% - Accent1 2 2 7 7 2" xfId="2551"/>
    <cellStyle name="20% - Accent1 2 2 7 8" xfId="2552"/>
    <cellStyle name="20% - Accent1 2 2 8" xfId="35"/>
    <cellStyle name="20% - Accent1 2 2 8 2" xfId="1384"/>
    <cellStyle name="20% - Accent1 2 2 8 2 2" xfId="2553"/>
    <cellStyle name="20% - Accent1 2 2 8 2 2 2" xfId="2554"/>
    <cellStyle name="20% - Accent1 2 2 8 2 2 2 2" xfId="2555"/>
    <cellStyle name="20% - Accent1 2 2 8 2 2 3" xfId="2556"/>
    <cellStyle name="20% - Accent1 2 2 8 2 3" xfId="2557"/>
    <cellStyle name="20% - Accent1 2 2 8 2 3 2" xfId="2558"/>
    <cellStyle name="20% - Accent1 2 2 8 2 4" xfId="2559"/>
    <cellStyle name="20% - Accent1 2 2 8 2 4 2" xfId="2560"/>
    <cellStyle name="20% - Accent1 2 2 8 2 5" xfId="2561"/>
    <cellStyle name="20% - Accent1 2 2 8 2 5 2" xfId="2562"/>
    <cellStyle name="20% - Accent1 2 2 8 2 6" xfId="2563"/>
    <cellStyle name="20% - Accent1 2 2 8 2 6 2" xfId="2564"/>
    <cellStyle name="20% - Accent1 2 2 8 2 7" xfId="2565"/>
    <cellStyle name="20% - Accent1 2 2 8 3" xfId="2566"/>
    <cellStyle name="20% - Accent1 2 2 8 3 2" xfId="2567"/>
    <cellStyle name="20% - Accent1 2 2 8 3 2 2" xfId="2568"/>
    <cellStyle name="20% - Accent1 2 2 8 3 3" xfId="2569"/>
    <cellStyle name="20% - Accent1 2 2 8 4" xfId="2570"/>
    <cellStyle name="20% - Accent1 2 2 8 4 2" xfId="2571"/>
    <cellStyle name="20% - Accent1 2 2 8 5" xfId="2572"/>
    <cellStyle name="20% - Accent1 2 2 8 5 2" xfId="2573"/>
    <cellStyle name="20% - Accent1 2 2 8 6" xfId="2574"/>
    <cellStyle name="20% - Accent1 2 2 8 6 2" xfId="2575"/>
    <cellStyle name="20% - Accent1 2 2 8 7" xfId="2576"/>
    <cellStyle name="20% - Accent1 2 2 8 7 2" xfId="2577"/>
    <cellStyle name="20% - Accent1 2 2 8 8" xfId="2578"/>
    <cellStyle name="20% - Accent1 2 2 9" xfId="36"/>
    <cellStyle name="20% - Accent1 2 2 9 2" xfId="1385"/>
    <cellStyle name="20% - Accent1 2 2 9 2 2" xfId="2579"/>
    <cellStyle name="20% - Accent1 2 2 9 2 2 2" xfId="2580"/>
    <cellStyle name="20% - Accent1 2 2 9 2 2 2 2" xfId="2581"/>
    <cellStyle name="20% - Accent1 2 2 9 2 2 3" xfId="2582"/>
    <cellStyle name="20% - Accent1 2 2 9 2 3" xfId="2583"/>
    <cellStyle name="20% - Accent1 2 2 9 2 3 2" xfId="2584"/>
    <cellStyle name="20% - Accent1 2 2 9 2 4" xfId="2585"/>
    <cellStyle name="20% - Accent1 2 2 9 2 4 2" xfId="2586"/>
    <cellStyle name="20% - Accent1 2 2 9 2 5" xfId="2587"/>
    <cellStyle name="20% - Accent1 2 2 9 2 5 2" xfId="2588"/>
    <cellStyle name="20% - Accent1 2 2 9 2 6" xfId="2589"/>
    <cellStyle name="20% - Accent1 2 2 9 2 6 2" xfId="2590"/>
    <cellStyle name="20% - Accent1 2 2 9 2 7" xfId="2591"/>
    <cellStyle name="20% - Accent1 2 2 9 3" xfId="2592"/>
    <cellStyle name="20% - Accent1 2 2 9 3 2" xfId="2593"/>
    <cellStyle name="20% - Accent1 2 2 9 3 2 2" xfId="2594"/>
    <cellStyle name="20% - Accent1 2 2 9 3 3" xfId="2595"/>
    <cellStyle name="20% - Accent1 2 2 9 4" xfId="2596"/>
    <cellStyle name="20% - Accent1 2 2 9 4 2" xfId="2597"/>
    <cellStyle name="20% - Accent1 2 2 9 5" xfId="2598"/>
    <cellStyle name="20% - Accent1 2 2 9 5 2" xfId="2599"/>
    <cellStyle name="20% - Accent1 2 2 9 6" xfId="2600"/>
    <cellStyle name="20% - Accent1 2 2 9 6 2" xfId="2601"/>
    <cellStyle name="20% - Accent1 2 2 9 7" xfId="2602"/>
    <cellStyle name="20% - Accent1 2 2 9 7 2" xfId="2603"/>
    <cellStyle name="20% - Accent1 2 2 9 8" xfId="2604"/>
    <cellStyle name="20% - Accent1 2 3" xfId="37"/>
    <cellStyle name="20% - Accent1 2 4" xfId="38"/>
    <cellStyle name="20% - Accent1 2 4 10" xfId="2605"/>
    <cellStyle name="20% - Accent1 2 4 10 2" xfId="2606"/>
    <cellStyle name="20% - Accent1 2 4 11" xfId="2607"/>
    <cellStyle name="20% - Accent1 2 4 11 2" xfId="2608"/>
    <cellStyle name="20% - Accent1 2 4 12" xfId="2609"/>
    <cellStyle name="20% - Accent1 2 4 12 2" xfId="2610"/>
    <cellStyle name="20% - Accent1 2 4 13" xfId="2611"/>
    <cellStyle name="20% - Accent1 2 4 2" xfId="39"/>
    <cellStyle name="20% - Accent1 2 4 2 2" xfId="1386"/>
    <cellStyle name="20% - Accent1 2 4 2 2 2" xfId="2612"/>
    <cellStyle name="20% - Accent1 2 4 2 2 2 2" xfId="2613"/>
    <cellStyle name="20% - Accent1 2 4 2 2 2 2 2" xfId="2614"/>
    <cellStyle name="20% - Accent1 2 4 2 2 2 3" xfId="2615"/>
    <cellStyle name="20% - Accent1 2 4 2 2 3" xfId="2616"/>
    <cellStyle name="20% - Accent1 2 4 2 2 3 2" xfId="2617"/>
    <cellStyle name="20% - Accent1 2 4 2 2 4" xfId="2618"/>
    <cellStyle name="20% - Accent1 2 4 2 2 4 2" xfId="2619"/>
    <cellStyle name="20% - Accent1 2 4 2 2 5" xfId="2620"/>
    <cellStyle name="20% - Accent1 2 4 2 2 5 2" xfId="2621"/>
    <cellStyle name="20% - Accent1 2 4 2 2 6" xfId="2622"/>
    <cellStyle name="20% - Accent1 2 4 2 2 6 2" xfId="2623"/>
    <cellStyle name="20% - Accent1 2 4 2 2 7" xfId="2624"/>
    <cellStyle name="20% - Accent1 2 4 2 3" xfId="2625"/>
    <cellStyle name="20% - Accent1 2 4 2 3 2" xfId="2626"/>
    <cellStyle name="20% - Accent1 2 4 2 3 2 2" xfId="2627"/>
    <cellStyle name="20% - Accent1 2 4 2 3 3" xfId="2628"/>
    <cellStyle name="20% - Accent1 2 4 2 4" xfId="2629"/>
    <cellStyle name="20% - Accent1 2 4 2 4 2" xfId="2630"/>
    <cellStyle name="20% - Accent1 2 4 2 5" xfId="2631"/>
    <cellStyle name="20% - Accent1 2 4 2 5 2" xfId="2632"/>
    <cellStyle name="20% - Accent1 2 4 2 6" xfId="2633"/>
    <cellStyle name="20% - Accent1 2 4 2 6 2" xfId="2634"/>
    <cellStyle name="20% - Accent1 2 4 2 7" xfId="2635"/>
    <cellStyle name="20% - Accent1 2 4 2 7 2" xfId="2636"/>
    <cellStyle name="20% - Accent1 2 4 2 8" xfId="2637"/>
    <cellStyle name="20% - Accent1 2 4 3" xfId="40"/>
    <cellStyle name="20% - Accent1 2 4 3 2" xfId="1387"/>
    <cellStyle name="20% - Accent1 2 4 3 2 2" xfId="2638"/>
    <cellStyle name="20% - Accent1 2 4 3 2 2 2" xfId="2639"/>
    <cellStyle name="20% - Accent1 2 4 3 2 2 2 2" xfId="2640"/>
    <cellStyle name="20% - Accent1 2 4 3 2 2 3" xfId="2641"/>
    <cellStyle name="20% - Accent1 2 4 3 2 3" xfId="2642"/>
    <cellStyle name="20% - Accent1 2 4 3 2 3 2" xfId="2643"/>
    <cellStyle name="20% - Accent1 2 4 3 2 4" xfId="2644"/>
    <cellStyle name="20% - Accent1 2 4 3 2 4 2" xfId="2645"/>
    <cellStyle name="20% - Accent1 2 4 3 2 5" xfId="2646"/>
    <cellStyle name="20% - Accent1 2 4 3 2 5 2" xfId="2647"/>
    <cellStyle name="20% - Accent1 2 4 3 2 6" xfId="2648"/>
    <cellStyle name="20% - Accent1 2 4 3 2 6 2" xfId="2649"/>
    <cellStyle name="20% - Accent1 2 4 3 2 7" xfId="2650"/>
    <cellStyle name="20% - Accent1 2 4 3 3" xfId="2651"/>
    <cellStyle name="20% - Accent1 2 4 3 3 2" xfId="2652"/>
    <cellStyle name="20% - Accent1 2 4 3 3 2 2" xfId="2653"/>
    <cellStyle name="20% - Accent1 2 4 3 3 3" xfId="2654"/>
    <cellStyle name="20% - Accent1 2 4 3 4" xfId="2655"/>
    <cellStyle name="20% - Accent1 2 4 3 4 2" xfId="2656"/>
    <cellStyle name="20% - Accent1 2 4 3 5" xfId="2657"/>
    <cellStyle name="20% - Accent1 2 4 3 5 2" xfId="2658"/>
    <cellStyle name="20% - Accent1 2 4 3 6" xfId="2659"/>
    <cellStyle name="20% - Accent1 2 4 3 6 2" xfId="2660"/>
    <cellStyle name="20% - Accent1 2 4 3 7" xfId="2661"/>
    <cellStyle name="20% - Accent1 2 4 3 7 2" xfId="2662"/>
    <cellStyle name="20% - Accent1 2 4 3 8" xfId="2663"/>
    <cellStyle name="20% - Accent1 2 4 4" xfId="41"/>
    <cellStyle name="20% - Accent1 2 4 4 2" xfId="1388"/>
    <cellStyle name="20% - Accent1 2 4 4 2 2" xfId="2664"/>
    <cellStyle name="20% - Accent1 2 4 4 2 2 2" xfId="2665"/>
    <cellStyle name="20% - Accent1 2 4 4 2 2 2 2" xfId="2666"/>
    <cellStyle name="20% - Accent1 2 4 4 2 2 3" xfId="2667"/>
    <cellStyle name="20% - Accent1 2 4 4 2 3" xfId="2668"/>
    <cellStyle name="20% - Accent1 2 4 4 2 3 2" xfId="2669"/>
    <cellStyle name="20% - Accent1 2 4 4 2 4" xfId="2670"/>
    <cellStyle name="20% - Accent1 2 4 4 2 4 2" xfId="2671"/>
    <cellStyle name="20% - Accent1 2 4 4 2 5" xfId="2672"/>
    <cellStyle name="20% - Accent1 2 4 4 2 5 2" xfId="2673"/>
    <cellStyle name="20% - Accent1 2 4 4 2 6" xfId="2674"/>
    <cellStyle name="20% - Accent1 2 4 4 2 6 2" xfId="2675"/>
    <cellStyle name="20% - Accent1 2 4 4 2 7" xfId="2676"/>
    <cellStyle name="20% - Accent1 2 4 4 3" xfId="2677"/>
    <cellStyle name="20% - Accent1 2 4 4 3 2" xfId="2678"/>
    <cellStyle name="20% - Accent1 2 4 4 3 2 2" xfId="2679"/>
    <cellStyle name="20% - Accent1 2 4 4 3 3" xfId="2680"/>
    <cellStyle name="20% - Accent1 2 4 4 4" xfId="2681"/>
    <cellStyle name="20% - Accent1 2 4 4 4 2" xfId="2682"/>
    <cellStyle name="20% - Accent1 2 4 4 5" xfId="2683"/>
    <cellStyle name="20% - Accent1 2 4 4 5 2" xfId="2684"/>
    <cellStyle name="20% - Accent1 2 4 4 6" xfId="2685"/>
    <cellStyle name="20% - Accent1 2 4 4 6 2" xfId="2686"/>
    <cellStyle name="20% - Accent1 2 4 4 7" xfId="2687"/>
    <cellStyle name="20% - Accent1 2 4 4 7 2" xfId="2688"/>
    <cellStyle name="20% - Accent1 2 4 4 8" xfId="2689"/>
    <cellStyle name="20% - Accent1 2 4 5" xfId="1389"/>
    <cellStyle name="20% - Accent1 2 4 5 2" xfId="2690"/>
    <cellStyle name="20% - Accent1 2 4 5 2 2" xfId="2691"/>
    <cellStyle name="20% - Accent1 2 4 5 2 2 2" xfId="2692"/>
    <cellStyle name="20% - Accent1 2 4 5 2 3" xfId="2693"/>
    <cellStyle name="20% - Accent1 2 4 5 3" xfId="2694"/>
    <cellStyle name="20% - Accent1 2 4 5 3 2" xfId="2695"/>
    <cellStyle name="20% - Accent1 2 4 5 4" xfId="2696"/>
    <cellStyle name="20% - Accent1 2 4 5 4 2" xfId="2697"/>
    <cellStyle name="20% - Accent1 2 4 5 5" xfId="2698"/>
    <cellStyle name="20% - Accent1 2 4 5 5 2" xfId="2699"/>
    <cellStyle name="20% - Accent1 2 4 5 6" xfId="2700"/>
    <cellStyle name="20% - Accent1 2 4 5 6 2" xfId="2701"/>
    <cellStyle name="20% - Accent1 2 4 5 7" xfId="2702"/>
    <cellStyle name="20% - Accent1 2 4 6" xfId="1390"/>
    <cellStyle name="20% - Accent1 2 4 6 2" xfId="2703"/>
    <cellStyle name="20% - Accent1 2 4 6 2 2" xfId="2704"/>
    <cellStyle name="20% - Accent1 2 4 6 2 2 2" xfId="2705"/>
    <cellStyle name="20% - Accent1 2 4 6 2 3" xfId="2706"/>
    <cellStyle name="20% - Accent1 2 4 6 3" xfId="2707"/>
    <cellStyle name="20% - Accent1 2 4 6 3 2" xfId="2708"/>
    <cellStyle name="20% - Accent1 2 4 6 4" xfId="2709"/>
    <cellStyle name="20% - Accent1 2 4 6 4 2" xfId="2710"/>
    <cellStyle name="20% - Accent1 2 4 6 5" xfId="2711"/>
    <cellStyle name="20% - Accent1 2 4 6 5 2" xfId="2712"/>
    <cellStyle name="20% - Accent1 2 4 6 6" xfId="2713"/>
    <cellStyle name="20% - Accent1 2 4 6 6 2" xfId="2714"/>
    <cellStyle name="20% - Accent1 2 4 6 7" xfId="2715"/>
    <cellStyle name="20% - Accent1 2 4 7" xfId="1391"/>
    <cellStyle name="20% - Accent1 2 4 7 2" xfId="2716"/>
    <cellStyle name="20% - Accent1 2 4 7 2 2" xfId="2717"/>
    <cellStyle name="20% - Accent1 2 4 7 2 2 2" xfId="2718"/>
    <cellStyle name="20% - Accent1 2 4 7 2 3" xfId="2719"/>
    <cellStyle name="20% - Accent1 2 4 7 3" xfId="2720"/>
    <cellStyle name="20% - Accent1 2 4 7 3 2" xfId="2721"/>
    <cellStyle name="20% - Accent1 2 4 7 4" xfId="2722"/>
    <cellStyle name="20% - Accent1 2 4 7 4 2" xfId="2723"/>
    <cellStyle name="20% - Accent1 2 4 7 5" xfId="2724"/>
    <cellStyle name="20% - Accent1 2 4 7 5 2" xfId="2725"/>
    <cellStyle name="20% - Accent1 2 4 7 6" xfId="2726"/>
    <cellStyle name="20% - Accent1 2 4 7 6 2" xfId="2727"/>
    <cellStyle name="20% - Accent1 2 4 7 7" xfId="2728"/>
    <cellStyle name="20% - Accent1 2 4 8" xfId="2729"/>
    <cellStyle name="20% - Accent1 2 4 8 2" xfId="2730"/>
    <cellStyle name="20% - Accent1 2 4 8 2 2" xfId="2731"/>
    <cellStyle name="20% - Accent1 2 4 8 3" xfId="2732"/>
    <cellStyle name="20% - Accent1 2 4 9" xfId="2733"/>
    <cellStyle name="20% - Accent1 2 4 9 2" xfId="2734"/>
    <cellStyle name="20% - Accent1 2 5" xfId="1251"/>
    <cellStyle name="20% - Accent1 3" xfId="1252"/>
    <cellStyle name="20% - Accent1 3 2" xfId="1956"/>
    <cellStyle name="20% - Accent2 2" xfId="42"/>
    <cellStyle name="20% - Accent2 2 2" xfId="43"/>
    <cellStyle name="20% - Accent2 2 2 10" xfId="1392"/>
    <cellStyle name="20% - Accent2 2 2 10 2" xfId="2735"/>
    <cellStyle name="20% - Accent2 2 2 10 2 2" xfId="2736"/>
    <cellStyle name="20% - Accent2 2 2 10 2 2 2" xfId="2737"/>
    <cellStyle name="20% - Accent2 2 2 10 2 3" xfId="2738"/>
    <cellStyle name="20% - Accent2 2 2 10 3" xfId="2739"/>
    <cellStyle name="20% - Accent2 2 2 10 3 2" xfId="2740"/>
    <cellStyle name="20% - Accent2 2 2 10 4" xfId="2741"/>
    <cellStyle name="20% - Accent2 2 2 10 4 2" xfId="2742"/>
    <cellStyle name="20% - Accent2 2 2 10 5" xfId="2743"/>
    <cellStyle name="20% - Accent2 2 2 10 5 2" xfId="2744"/>
    <cellStyle name="20% - Accent2 2 2 10 6" xfId="2745"/>
    <cellStyle name="20% - Accent2 2 2 10 6 2" xfId="2746"/>
    <cellStyle name="20% - Accent2 2 2 10 7" xfId="2747"/>
    <cellStyle name="20% - Accent2 2 2 11" xfId="1393"/>
    <cellStyle name="20% - Accent2 2 2 11 2" xfId="2748"/>
    <cellStyle name="20% - Accent2 2 2 11 2 2" xfId="2749"/>
    <cellStyle name="20% - Accent2 2 2 11 2 2 2" xfId="2750"/>
    <cellStyle name="20% - Accent2 2 2 11 2 3" xfId="2751"/>
    <cellStyle name="20% - Accent2 2 2 11 3" xfId="2752"/>
    <cellStyle name="20% - Accent2 2 2 11 3 2" xfId="2753"/>
    <cellStyle name="20% - Accent2 2 2 11 4" xfId="2754"/>
    <cellStyle name="20% - Accent2 2 2 11 4 2" xfId="2755"/>
    <cellStyle name="20% - Accent2 2 2 11 5" xfId="2756"/>
    <cellStyle name="20% - Accent2 2 2 11 5 2" xfId="2757"/>
    <cellStyle name="20% - Accent2 2 2 11 6" xfId="2758"/>
    <cellStyle name="20% - Accent2 2 2 11 6 2" xfId="2759"/>
    <cellStyle name="20% - Accent2 2 2 11 7" xfId="2760"/>
    <cellStyle name="20% - Accent2 2 2 12" xfId="1394"/>
    <cellStyle name="20% - Accent2 2 2 12 2" xfId="2761"/>
    <cellStyle name="20% - Accent2 2 2 12 2 2" xfId="2762"/>
    <cellStyle name="20% - Accent2 2 2 12 2 2 2" xfId="2763"/>
    <cellStyle name="20% - Accent2 2 2 12 2 3" xfId="2764"/>
    <cellStyle name="20% - Accent2 2 2 12 3" xfId="2765"/>
    <cellStyle name="20% - Accent2 2 2 12 3 2" xfId="2766"/>
    <cellStyle name="20% - Accent2 2 2 12 4" xfId="2767"/>
    <cellStyle name="20% - Accent2 2 2 12 4 2" xfId="2768"/>
    <cellStyle name="20% - Accent2 2 2 12 5" xfId="2769"/>
    <cellStyle name="20% - Accent2 2 2 12 5 2" xfId="2770"/>
    <cellStyle name="20% - Accent2 2 2 12 6" xfId="2771"/>
    <cellStyle name="20% - Accent2 2 2 12 6 2" xfId="2772"/>
    <cellStyle name="20% - Accent2 2 2 12 7" xfId="2773"/>
    <cellStyle name="20% - Accent2 2 2 13" xfId="2774"/>
    <cellStyle name="20% - Accent2 2 2 2" xfId="44"/>
    <cellStyle name="20% - Accent2 2 2 2 2" xfId="45"/>
    <cellStyle name="20% - Accent2 2 2 2 2 2" xfId="46"/>
    <cellStyle name="20% - Accent2 2 2 2 3" xfId="47"/>
    <cellStyle name="20% - Accent2 2 2 2 4" xfId="48"/>
    <cellStyle name="20% - Accent2 2 2 2 4 10" xfId="2775"/>
    <cellStyle name="20% - Accent2 2 2 2 4 10 2" xfId="2776"/>
    <cellStyle name="20% - Accent2 2 2 2 4 11" xfId="2777"/>
    <cellStyle name="20% - Accent2 2 2 2 4 11 2" xfId="2778"/>
    <cellStyle name="20% - Accent2 2 2 2 4 12" xfId="2779"/>
    <cellStyle name="20% - Accent2 2 2 2 4 12 2" xfId="2780"/>
    <cellStyle name="20% - Accent2 2 2 2 4 13" xfId="2781"/>
    <cellStyle name="20% - Accent2 2 2 2 4 2" xfId="49"/>
    <cellStyle name="20% - Accent2 2 2 2 4 2 2" xfId="1395"/>
    <cellStyle name="20% - Accent2 2 2 2 4 2 2 2" xfId="2782"/>
    <cellStyle name="20% - Accent2 2 2 2 4 2 2 2 2" xfId="2783"/>
    <cellStyle name="20% - Accent2 2 2 2 4 2 2 2 2 2" xfId="2784"/>
    <cellStyle name="20% - Accent2 2 2 2 4 2 2 2 3" xfId="2785"/>
    <cellStyle name="20% - Accent2 2 2 2 4 2 2 3" xfId="2786"/>
    <cellStyle name="20% - Accent2 2 2 2 4 2 2 3 2" xfId="2787"/>
    <cellStyle name="20% - Accent2 2 2 2 4 2 2 4" xfId="2788"/>
    <cellStyle name="20% - Accent2 2 2 2 4 2 2 4 2" xfId="2789"/>
    <cellStyle name="20% - Accent2 2 2 2 4 2 2 5" xfId="2790"/>
    <cellStyle name="20% - Accent2 2 2 2 4 2 2 5 2" xfId="2791"/>
    <cellStyle name="20% - Accent2 2 2 2 4 2 2 6" xfId="2792"/>
    <cellStyle name="20% - Accent2 2 2 2 4 2 2 6 2" xfId="2793"/>
    <cellStyle name="20% - Accent2 2 2 2 4 2 2 7" xfId="2794"/>
    <cellStyle name="20% - Accent2 2 2 2 4 2 3" xfId="2795"/>
    <cellStyle name="20% - Accent2 2 2 2 4 2 3 2" xfId="2796"/>
    <cellStyle name="20% - Accent2 2 2 2 4 2 3 2 2" xfId="2797"/>
    <cellStyle name="20% - Accent2 2 2 2 4 2 3 3" xfId="2798"/>
    <cellStyle name="20% - Accent2 2 2 2 4 2 4" xfId="2799"/>
    <cellStyle name="20% - Accent2 2 2 2 4 2 4 2" xfId="2800"/>
    <cellStyle name="20% - Accent2 2 2 2 4 2 5" xfId="2801"/>
    <cellStyle name="20% - Accent2 2 2 2 4 2 5 2" xfId="2802"/>
    <cellStyle name="20% - Accent2 2 2 2 4 2 6" xfId="2803"/>
    <cellStyle name="20% - Accent2 2 2 2 4 2 6 2" xfId="2804"/>
    <cellStyle name="20% - Accent2 2 2 2 4 2 7" xfId="2805"/>
    <cellStyle name="20% - Accent2 2 2 2 4 2 7 2" xfId="2806"/>
    <cellStyle name="20% - Accent2 2 2 2 4 2 8" xfId="2807"/>
    <cellStyle name="20% - Accent2 2 2 2 4 3" xfId="50"/>
    <cellStyle name="20% - Accent2 2 2 2 4 3 2" xfId="1396"/>
    <cellStyle name="20% - Accent2 2 2 2 4 3 2 2" xfId="2808"/>
    <cellStyle name="20% - Accent2 2 2 2 4 3 2 2 2" xfId="2809"/>
    <cellStyle name="20% - Accent2 2 2 2 4 3 2 2 2 2" xfId="2810"/>
    <cellStyle name="20% - Accent2 2 2 2 4 3 2 2 3" xfId="2811"/>
    <cellStyle name="20% - Accent2 2 2 2 4 3 2 3" xfId="2812"/>
    <cellStyle name="20% - Accent2 2 2 2 4 3 2 3 2" xfId="2813"/>
    <cellStyle name="20% - Accent2 2 2 2 4 3 2 4" xfId="2814"/>
    <cellStyle name="20% - Accent2 2 2 2 4 3 2 4 2" xfId="2815"/>
    <cellStyle name="20% - Accent2 2 2 2 4 3 2 5" xfId="2816"/>
    <cellStyle name="20% - Accent2 2 2 2 4 3 2 5 2" xfId="2817"/>
    <cellStyle name="20% - Accent2 2 2 2 4 3 2 6" xfId="2818"/>
    <cellStyle name="20% - Accent2 2 2 2 4 3 2 6 2" xfId="2819"/>
    <cellStyle name="20% - Accent2 2 2 2 4 3 2 7" xfId="2820"/>
    <cellStyle name="20% - Accent2 2 2 2 4 3 3" xfId="2821"/>
    <cellStyle name="20% - Accent2 2 2 2 4 3 3 2" xfId="2822"/>
    <cellStyle name="20% - Accent2 2 2 2 4 3 3 2 2" xfId="2823"/>
    <cellStyle name="20% - Accent2 2 2 2 4 3 3 3" xfId="2824"/>
    <cellStyle name="20% - Accent2 2 2 2 4 3 4" xfId="2825"/>
    <cellStyle name="20% - Accent2 2 2 2 4 3 4 2" xfId="2826"/>
    <cellStyle name="20% - Accent2 2 2 2 4 3 5" xfId="2827"/>
    <cellStyle name="20% - Accent2 2 2 2 4 3 5 2" xfId="2828"/>
    <cellStyle name="20% - Accent2 2 2 2 4 3 6" xfId="2829"/>
    <cellStyle name="20% - Accent2 2 2 2 4 3 6 2" xfId="2830"/>
    <cellStyle name="20% - Accent2 2 2 2 4 3 7" xfId="2831"/>
    <cellStyle name="20% - Accent2 2 2 2 4 3 7 2" xfId="2832"/>
    <cellStyle name="20% - Accent2 2 2 2 4 3 8" xfId="2833"/>
    <cellStyle name="20% - Accent2 2 2 2 4 4" xfId="51"/>
    <cellStyle name="20% - Accent2 2 2 2 4 4 2" xfId="1397"/>
    <cellStyle name="20% - Accent2 2 2 2 4 4 2 2" xfId="2834"/>
    <cellStyle name="20% - Accent2 2 2 2 4 4 2 2 2" xfId="2835"/>
    <cellStyle name="20% - Accent2 2 2 2 4 4 2 2 2 2" xfId="2836"/>
    <cellStyle name="20% - Accent2 2 2 2 4 4 2 2 3" xfId="2837"/>
    <cellStyle name="20% - Accent2 2 2 2 4 4 2 3" xfId="2838"/>
    <cellStyle name="20% - Accent2 2 2 2 4 4 2 3 2" xfId="2839"/>
    <cellStyle name="20% - Accent2 2 2 2 4 4 2 4" xfId="2840"/>
    <cellStyle name="20% - Accent2 2 2 2 4 4 2 4 2" xfId="2841"/>
    <cellStyle name="20% - Accent2 2 2 2 4 4 2 5" xfId="2842"/>
    <cellStyle name="20% - Accent2 2 2 2 4 4 2 5 2" xfId="2843"/>
    <cellStyle name="20% - Accent2 2 2 2 4 4 2 6" xfId="2844"/>
    <cellStyle name="20% - Accent2 2 2 2 4 4 2 6 2" xfId="2845"/>
    <cellStyle name="20% - Accent2 2 2 2 4 4 2 7" xfId="2846"/>
    <cellStyle name="20% - Accent2 2 2 2 4 4 3" xfId="2847"/>
    <cellStyle name="20% - Accent2 2 2 2 4 4 3 2" xfId="2848"/>
    <cellStyle name="20% - Accent2 2 2 2 4 4 3 2 2" xfId="2849"/>
    <cellStyle name="20% - Accent2 2 2 2 4 4 3 3" xfId="2850"/>
    <cellStyle name="20% - Accent2 2 2 2 4 4 4" xfId="2851"/>
    <cellStyle name="20% - Accent2 2 2 2 4 4 4 2" xfId="2852"/>
    <cellStyle name="20% - Accent2 2 2 2 4 4 5" xfId="2853"/>
    <cellStyle name="20% - Accent2 2 2 2 4 4 5 2" xfId="2854"/>
    <cellStyle name="20% - Accent2 2 2 2 4 4 6" xfId="2855"/>
    <cellStyle name="20% - Accent2 2 2 2 4 4 6 2" xfId="2856"/>
    <cellStyle name="20% - Accent2 2 2 2 4 4 7" xfId="2857"/>
    <cellStyle name="20% - Accent2 2 2 2 4 4 7 2" xfId="2858"/>
    <cellStyle name="20% - Accent2 2 2 2 4 4 8" xfId="2859"/>
    <cellStyle name="20% - Accent2 2 2 2 4 5" xfId="1398"/>
    <cellStyle name="20% - Accent2 2 2 2 4 5 2" xfId="2860"/>
    <cellStyle name="20% - Accent2 2 2 2 4 5 2 2" xfId="2861"/>
    <cellStyle name="20% - Accent2 2 2 2 4 5 2 2 2" xfId="2862"/>
    <cellStyle name="20% - Accent2 2 2 2 4 5 2 3" xfId="2863"/>
    <cellStyle name="20% - Accent2 2 2 2 4 5 3" xfId="2864"/>
    <cellStyle name="20% - Accent2 2 2 2 4 5 3 2" xfId="2865"/>
    <cellStyle name="20% - Accent2 2 2 2 4 5 4" xfId="2866"/>
    <cellStyle name="20% - Accent2 2 2 2 4 5 4 2" xfId="2867"/>
    <cellStyle name="20% - Accent2 2 2 2 4 5 5" xfId="2868"/>
    <cellStyle name="20% - Accent2 2 2 2 4 5 5 2" xfId="2869"/>
    <cellStyle name="20% - Accent2 2 2 2 4 5 6" xfId="2870"/>
    <cellStyle name="20% - Accent2 2 2 2 4 5 6 2" xfId="2871"/>
    <cellStyle name="20% - Accent2 2 2 2 4 5 7" xfId="2872"/>
    <cellStyle name="20% - Accent2 2 2 2 4 6" xfId="1399"/>
    <cellStyle name="20% - Accent2 2 2 2 4 6 2" xfId="2873"/>
    <cellStyle name="20% - Accent2 2 2 2 4 6 2 2" xfId="2874"/>
    <cellStyle name="20% - Accent2 2 2 2 4 6 2 2 2" xfId="2875"/>
    <cellStyle name="20% - Accent2 2 2 2 4 6 2 3" xfId="2876"/>
    <cellStyle name="20% - Accent2 2 2 2 4 6 3" xfId="2877"/>
    <cellStyle name="20% - Accent2 2 2 2 4 6 3 2" xfId="2878"/>
    <cellStyle name="20% - Accent2 2 2 2 4 6 4" xfId="2879"/>
    <cellStyle name="20% - Accent2 2 2 2 4 6 4 2" xfId="2880"/>
    <cellStyle name="20% - Accent2 2 2 2 4 6 5" xfId="2881"/>
    <cellStyle name="20% - Accent2 2 2 2 4 6 5 2" xfId="2882"/>
    <cellStyle name="20% - Accent2 2 2 2 4 6 6" xfId="2883"/>
    <cellStyle name="20% - Accent2 2 2 2 4 6 6 2" xfId="2884"/>
    <cellStyle name="20% - Accent2 2 2 2 4 6 7" xfId="2885"/>
    <cellStyle name="20% - Accent2 2 2 2 4 7" xfId="1400"/>
    <cellStyle name="20% - Accent2 2 2 2 4 7 2" xfId="2886"/>
    <cellStyle name="20% - Accent2 2 2 2 4 7 2 2" xfId="2887"/>
    <cellStyle name="20% - Accent2 2 2 2 4 7 2 2 2" xfId="2888"/>
    <cellStyle name="20% - Accent2 2 2 2 4 7 2 3" xfId="2889"/>
    <cellStyle name="20% - Accent2 2 2 2 4 7 3" xfId="2890"/>
    <cellStyle name="20% - Accent2 2 2 2 4 7 3 2" xfId="2891"/>
    <cellStyle name="20% - Accent2 2 2 2 4 7 4" xfId="2892"/>
    <cellStyle name="20% - Accent2 2 2 2 4 7 4 2" xfId="2893"/>
    <cellStyle name="20% - Accent2 2 2 2 4 7 5" xfId="2894"/>
    <cellStyle name="20% - Accent2 2 2 2 4 7 5 2" xfId="2895"/>
    <cellStyle name="20% - Accent2 2 2 2 4 7 6" xfId="2896"/>
    <cellStyle name="20% - Accent2 2 2 2 4 7 6 2" xfId="2897"/>
    <cellStyle name="20% - Accent2 2 2 2 4 7 7" xfId="2898"/>
    <cellStyle name="20% - Accent2 2 2 2 4 8" xfId="2899"/>
    <cellStyle name="20% - Accent2 2 2 2 4 8 2" xfId="2900"/>
    <cellStyle name="20% - Accent2 2 2 2 4 8 2 2" xfId="2901"/>
    <cellStyle name="20% - Accent2 2 2 2 4 8 3" xfId="2902"/>
    <cellStyle name="20% - Accent2 2 2 2 4 9" xfId="2903"/>
    <cellStyle name="20% - Accent2 2 2 2 4 9 2" xfId="2904"/>
    <cellStyle name="20% - Accent2 2 2 2 5" xfId="52"/>
    <cellStyle name="20% - Accent2 2 2 3" xfId="53"/>
    <cellStyle name="20% - Accent2 2 2 3 2" xfId="54"/>
    <cellStyle name="20% - Accent2 2 2 3 2 2" xfId="55"/>
    <cellStyle name="20% - Accent2 2 2 3 3" xfId="56"/>
    <cellStyle name="20% - Accent2 2 2 4" xfId="57"/>
    <cellStyle name="20% - Accent2 2 2 4 2" xfId="58"/>
    <cellStyle name="20% - Accent2 2 2 5" xfId="59"/>
    <cellStyle name="20% - Accent2 2 2 5 10" xfId="2905"/>
    <cellStyle name="20% - Accent2 2 2 5 10 2" xfId="2906"/>
    <cellStyle name="20% - Accent2 2 2 5 11" xfId="2907"/>
    <cellStyle name="20% - Accent2 2 2 5 11 2" xfId="2908"/>
    <cellStyle name="20% - Accent2 2 2 5 12" xfId="2909"/>
    <cellStyle name="20% - Accent2 2 2 5 12 2" xfId="2910"/>
    <cellStyle name="20% - Accent2 2 2 5 13" xfId="2911"/>
    <cellStyle name="20% - Accent2 2 2 5 2" xfId="60"/>
    <cellStyle name="20% - Accent2 2 2 5 2 2" xfId="1401"/>
    <cellStyle name="20% - Accent2 2 2 5 2 2 2" xfId="2912"/>
    <cellStyle name="20% - Accent2 2 2 5 2 2 2 2" xfId="2913"/>
    <cellStyle name="20% - Accent2 2 2 5 2 2 2 2 2" xfId="2914"/>
    <cellStyle name="20% - Accent2 2 2 5 2 2 2 3" xfId="2915"/>
    <cellStyle name="20% - Accent2 2 2 5 2 2 3" xfId="2916"/>
    <cellStyle name="20% - Accent2 2 2 5 2 2 3 2" xfId="2917"/>
    <cellStyle name="20% - Accent2 2 2 5 2 2 4" xfId="2918"/>
    <cellStyle name="20% - Accent2 2 2 5 2 2 4 2" xfId="2919"/>
    <cellStyle name="20% - Accent2 2 2 5 2 2 5" xfId="2920"/>
    <cellStyle name="20% - Accent2 2 2 5 2 2 5 2" xfId="2921"/>
    <cellStyle name="20% - Accent2 2 2 5 2 2 6" xfId="2922"/>
    <cellStyle name="20% - Accent2 2 2 5 2 2 6 2" xfId="2923"/>
    <cellStyle name="20% - Accent2 2 2 5 2 2 7" xfId="2924"/>
    <cellStyle name="20% - Accent2 2 2 5 2 3" xfId="2925"/>
    <cellStyle name="20% - Accent2 2 2 5 2 3 2" xfId="2926"/>
    <cellStyle name="20% - Accent2 2 2 5 2 3 2 2" xfId="2927"/>
    <cellStyle name="20% - Accent2 2 2 5 2 3 3" xfId="2928"/>
    <cellStyle name="20% - Accent2 2 2 5 2 4" xfId="2929"/>
    <cellStyle name="20% - Accent2 2 2 5 2 4 2" xfId="2930"/>
    <cellStyle name="20% - Accent2 2 2 5 2 5" xfId="2931"/>
    <cellStyle name="20% - Accent2 2 2 5 2 5 2" xfId="2932"/>
    <cellStyle name="20% - Accent2 2 2 5 2 6" xfId="2933"/>
    <cellStyle name="20% - Accent2 2 2 5 2 6 2" xfId="2934"/>
    <cellStyle name="20% - Accent2 2 2 5 2 7" xfId="2935"/>
    <cellStyle name="20% - Accent2 2 2 5 2 7 2" xfId="2936"/>
    <cellStyle name="20% - Accent2 2 2 5 2 8" xfId="2937"/>
    <cellStyle name="20% - Accent2 2 2 5 3" xfId="61"/>
    <cellStyle name="20% - Accent2 2 2 5 3 2" xfId="1402"/>
    <cellStyle name="20% - Accent2 2 2 5 3 2 2" xfId="2938"/>
    <cellStyle name="20% - Accent2 2 2 5 3 2 2 2" xfId="2939"/>
    <cellStyle name="20% - Accent2 2 2 5 3 2 2 2 2" xfId="2940"/>
    <cellStyle name="20% - Accent2 2 2 5 3 2 2 3" xfId="2941"/>
    <cellStyle name="20% - Accent2 2 2 5 3 2 3" xfId="2942"/>
    <cellStyle name="20% - Accent2 2 2 5 3 2 3 2" xfId="2943"/>
    <cellStyle name="20% - Accent2 2 2 5 3 2 4" xfId="2944"/>
    <cellStyle name="20% - Accent2 2 2 5 3 2 4 2" xfId="2945"/>
    <cellStyle name="20% - Accent2 2 2 5 3 2 5" xfId="2946"/>
    <cellStyle name="20% - Accent2 2 2 5 3 2 5 2" xfId="2947"/>
    <cellStyle name="20% - Accent2 2 2 5 3 2 6" xfId="2948"/>
    <cellStyle name="20% - Accent2 2 2 5 3 2 6 2" xfId="2949"/>
    <cellStyle name="20% - Accent2 2 2 5 3 2 7" xfId="2950"/>
    <cellStyle name="20% - Accent2 2 2 5 3 3" xfId="2951"/>
    <cellStyle name="20% - Accent2 2 2 5 3 3 2" xfId="2952"/>
    <cellStyle name="20% - Accent2 2 2 5 3 3 2 2" xfId="2953"/>
    <cellStyle name="20% - Accent2 2 2 5 3 3 3" xfId="2954"/>
    <cellStyle name="20% - Accent2 2 2 5 3 4" xfId="2955"/>
    <cellStyle name="20% - Accent2 2 2 5 3 4 2" xfId="2956"/>
    <cellStyle name="20% - Accent2 2 2 5 3 5" xfId="2957"/>
    <cellStyle name="20% - Accent2 2 2 5 3 5 2" xfId="2958"/>
    <cellStyle name="20% - Accent2 2 2 5 3 6" xfId="2959"/>
    <cellStyle name="20% - Accent2 2 2 5 3 6 2" xfId="2960"/>
    <cellStyle name="20% - Accent2 2 2 5 3 7" xfId="2961"/>
    <cellStyle name="20% - Accent2 2 2 5 3 7 2" xfId="2962"/>
    <cellStyle name="20% - Accent2 2 2 5 3 8" xfId="2963"/>
    <cellStyle name="20% - Accent2 2 2 5 4" xfId="62"/>
    <cellStyle name="20% - Accent2 2 2 5 4 2" xfId="1403"/>
    <cellStyle name="20% - Accent2 2 2 5 4 2 2" xfId="2964"/>
    <cellStyle name="20% - Accent2 2 2 5 4 2 2 2" xfId="2965"/>
    <cellStyle name="20% - Accent2 2 2 5 4 2 2 2 2" xfId="2966"/>
    <cellStyle name="20% - Accent2 2 2 5 4 2 2 3" xfId="2967"/>
    <cellStyle name="20% - Accent2 2 2 5 4 2 3" xfId="2968"/>
    <cellStyle name="20% - Accent2 2 2 5 4 2 3 2" xfId="2969"/>
    <cellStyle name="20% - Accent2 2 2 5 4 2 4" xfId="2970"/>
    <cellStyle name="20% - Accent2 2 2 5 4 2 4 2" xfId="2971"/>
    <cellStyle name="20% - Accent2 2 2 5 4 2 5" xfId="2972"/>
    <cellStyle name="20% - Accent2 2 2 5 4 2 5 2" xfId="2973"/>
    <cellStyle name="20% - Accent2 2 2 5 4 2 6" xfId="2974"/>
    <cellStyle name="20% - Accent2 2 2 5 4 2 6 2" xfId="2975"/>
    <cellStyle name="20% - Accent2 2 2 5 4 2 7" xfId="2976"/>
    <cellStyle name="20% - Accent2 2 2 5 4 3" xfId="2977"/>
    <cellStyle name="20% - Accent2 2 2 5 4 3 2" xfId="2978"/>
    <cellStyle name="20% - Accent2 2 2 5 4 3 2 2" xfId="2979"/>
    <cellStyle name="20% - Accent2 2 2 5 4 3 3" xfId="2980"/>
    <cellStyle name="20% - Accent2 2 2 5 4 4" xfId="2981"/>
    <cellStyle name="20% - Accent2 2 2 5 4 4 2" xfId="2982"/>
    <cellStyle name="20% - Accent2 2 2 5 4 5" xfId="2983"/>
    <cellStyle name="20% - Accent2 2 2 5 4 5 2" xfId="2984"/>
    <cellStyle name="20% - Accent2 2 2 5 4 6" xfId="2985"/>
    <cellStyle name="20% - Accent2 2 2 5 4 6 2" xfId="2986"/>
    <cellStyle name="20% - Accent2 2 2 5 4 7" xfId="2987"/>
    <cellStyle name="20% - Accent2 2 2 5 4 7 2" xfId="2988"/>
    <cellStyle name="20% - Accent2 2 2 5 4 8" xfId="2989"/>
    <cellStyle name="20% - Accent2 2 2 5 5" xfId="1404"/>
    <cellStyle name="20% - Accent2 2 2 5 5 2" xfId="2990"/>
    <cellStyle name="20% - Accent2 2 2 5 5 2 2" xfId="2991"/>
    <cellStyle name="20% - Accent2 2 2 5 5 2 2 2" xfId="2992"/>
    <cellStyle name="20% - Accent2 2 2 5 5 2 3" xfId="2993"/>
    <cellStyle name="20% - Accent2 2 2 5 5 3" xfId="2994"/>
    <cellStyle name="20% - Accent2 2 2 5 5 3 2" xfId="2995"/>
    <cellStyle name="20% - Accent2 2 2 5 5 4" xfId="2996"/>
    <cellStyle name="20% - Accent2 2 2 5 5 4 2" xfId="2997"/>
    <cellStyle name="20% - Accent2 2 2 5 5 5" xfId="2998"/>
    <cellStyle name="20% - Accent2 2 2 5 5 5 2" xfId="2999"/>
    <cellStyle name="20% - Accent2 2 2 5 5 6" xfId="3000"/>
    <cellStyle name="20% - Accent2 2 2 5 5 6 2" xfId="3001"/>
    <cellStyle name="20% - Accent2 2 2 5 5 7" xfId="3002"/>
    <cellStyle name="20% - Accent2 2 2 5 6" xfId="1405"/>
    <cellStyle name="20% - Accent2 2 2 5 6 2" xfId="3003"/>
    <cellStyle name="20% - Accent2 2 2 5 6 2 2" xfId="3004"/>
    <cellStyle name="20% - Accent2 2 2 5 6 2 2 2" xfId="3005"/>
    <cellStyle name="20% - Accent2 2 2 5 6 2 3" xfId="3006"/>
    <cellStyle name="20% - Accent2 2 2 5 6 3" xfId="3007"/>
    <cellStyle name="20% - Accent2 2 2 5 6 3 2" xfId="3008"/>
    <cellStyle name="20% - Accent2 2 2 5 6 4" xfId="3009"/>
    <cellStyle name="20% - Accent2 2 2 5 6 4 2" xfId="3010"/>
    <cellStyle name="20% - Accent2 2 2 5 6 5" xfId="3011"/>
    <cellStyle name="20% - Accent2 2 2 5 6 5 2" xfId="3012"/>
    <cellStyle name="20% - Accent2 2 2 5 6 6" xfId="3013"/>
    <cellStyle name="20% - Accent2 2 2 5 6 6 2" xfId="3014"/>
    <cellStyle name="20% - Accent2 2 2 5 6 7" xfId="3015"/>
    <cellStyle name="20% - Accent2 2 2 5 7" xfId="1406"/>
    <cellStyle name="20% - Accent2 2 2 5 7 2" xfId="3016"/>
    <cellStyle name="20% - Accent2 2 2 5 7 2 2" xfId="3017"/>
    <cellStyle name="20% - Accent2 2 2 5 7 2 2 2" xfId="3018"/>
    <cellStyle name="20% - Accent2 2 2 5 7 2 3" xfId="3019"/>
    <cellStyle name="20% - Accent2 2 2 5 7 3" xfId="3020"/>
    <cellStyle name="20% - Accent2 2 2 5 7 3 2" xfId="3021"/>
    <cellStyle name="20% - Accent2 2 2 5 7 4" xfId="3022"/>
    <cellStyle name="20% - Accent2 2 2 5 7 4 2" xfId="3023"/>
    <cellStyle name="20% - Accent2 2 2 5 7 5" xfId="3024"/>
    <cellStyle name="20% - Accent2 2 2 5 7 5 2" xfId="3025"/>
    <cellStyle name="20% - Accent2 2 2 5 7 6" xfId="3026"/>
    <cellStyle name="20% - Accent2 2 2 5 7 6 2" xfId="3027"/>
    <cellStyle name="20% - Accent2 2 2 5 7 7" xfId="3028"/>
    <cellStyle name="20% - Accent2 2 2 5 8" xfId="3029"/>
    <cellStyle name="20% - Accent2 2 2 5 8 2" xfId="3030"/>
    <cellStyle name="20% - Accent2 2 2 5 8 2 2" xfId="3031"/>
    <cellStyle name="20% - Accent2 2 2 5 8 3" xfId="3032"/>
    <cellStyle name="20% - Accent2 2 2 5 9" xfId="3033"/>
    <cellStyle name="20% - Accent2 2 2 5 9 2" xfId="3034"/>
    <cellStyle name="20% - Accent2 2 2 6" xfId="63"/>
    <cellStyle name="20% - Accent2 2 2 6 10" xfId="3035"/>
    <cellStyle name="20% - Accent2 2 2 6 10 2" xfId="3036"/>
    <cellStyle name="20% - Accent2 2 2 6 11" xfId="3037"/>
    <cellStyle name="20% - Accent2 2 2 6 11 2" xfId="3038"/>
    <cellStyle name="20% - Accent2 2 2 6 12" xfId="3039"/>
    <cellStyle name="20% - Accent2 2 2 6 12 2" xfId="3040"/>
    <cellStyle name="20% - Accent2 2 2 6 13" xfId="3041"/>
    <cellStyle name="20% - Accent2 2 2 6 2" xfId="64"/>
    <cellStyle name="20% - Accent2 2 2 6 2 2" xfId="1407"/>
    <cellStyle name="20% - Accent2 2 2 6 2 2 2" xfId="3042"/>
    <cellStyle name="20% - Accent2 2 2 6 2 2 2 2" xfId="3043"/>
    <cellStyle name="20% - Accent2 2 2 6 2 2 2 2 2" xfId="3044"/>
    <cellStyle name="20% - Accent2 2 2 6 2 2 2 3" xfId="3045"/>
    <cellStyle name="20% - Accent2 2 2 6 2 2 3" xfId="3046"/>
    <cellStyle name="20% - Accent2 2 2 6 2 2 3 2" xfId="3047"/>
    <cellStyle name="20% - Accent2 2 2 6 2 2 4" xfId="3048"/>
    <cellStyle name="20% - Accent2 2 2 6 2 2 4 2" xfId="3049"/>
    <cellStyle name="20% - Accent2 2 2 6 2 2 5" xfId="3050"/>
    <cellStyle name="20% - Accent2 2 2 6 2 2 5 2" xfId="3051"/>
    <cellStyle name="20% - Accent2 2 2 6 2 2 6" xfId="3052"/>
    <cellStyle name="20% - Accent2 2 2 6 2 2 6 2" xfId="3053"/>
    <cellStyle name="20% - Accent2 2 2 6 2 2 7" xfId="3054"/>
    <cellStyle name="20% - Accent2 2 2 6 2 3" xfId="3055"/>
    <cellStyle name="20% - Accent2 2 2 6 2 3 2" xfId="3056"/>
    <cellStyle name="20% - Accent2 2 2 6 2 3 2 2" xfId="3057"/>
    <cellStyle name="20% - Accent2 2 2 6 2 3 3" xfId="3058"/>
    <cellStyle name="20% - Accent2 2 2 6 2 4" xfId="3059"/>
    <cellStyle name="20% - Accent2 2 2 6 2 4 2" xfId="3060"/>
    <cellStyle name="20% - Accent2 2 2 6 2 5" xfId="3061"/>
    <cellStyle name="20% - Accent2 2 2 6 2 5 2" xfId="3062"/>
    <cellStyle name="20% - Accent2 2 2 6 2 6" xfId="3063"/>
    <cellStyle name="20% - Accent2 2 2 6 2 6 2" xfId="3064"/>
    <cellStyle name="20% - Accent2 2 2 6 2 7" xfId="3065"/>
    <cellStyle name="20% - Accent2 2 2 6 2 7 2" xfId="3066"/>
    <cellStyle name="20% - Accent2 2 2 6 2 8" xfId="3067"/>
    <cellStyle name="20% - Accent2 2 2 6 3" xfId="65"/>
    <cellStyle name="20% - Accent2 2 2 6 3 2" xfId="1408"/>
    <cellStyle name="20% - Accent2 2 2 6 3 2 2" xfId="3068"/>
    <cellStyle name="20% - Accent2 2 2 6 3 2 2 2" xfId="3069"/>
    <cellStyle name="20% - Accent2 2 2 6 3 2 2 2 2" xfId="3070"/>
    <cellStyle name="20% - Accent2 2 2 6 3 2 2 3" xfId="3071"/>
    <cellStyle name="20% - Accent2 2 2 6 3 2 3" xfId="3072"/>
    <cellStyle name="20% - Accent2 2 2 6 3 2 3 2" xfId="3073"/>
    <cellStyle name="20% - Accent2 2 2 6 3 2 4" xfId="3074"/>
    <cellStyle name="20% - Accent2 2 2 6 3 2 4 2" xfId="3075"/>
    <cellStyle name="20% - Accent2 2 2 6 3 2 5" xfId="3076"/>
    <cellStyle name="20% - Accent2 2 2 6 3 2 5 2" xfId="3077"/>
    <cellStyle name="20% - Accent2 2 2 6 3 2 6" xfId="3078"/>
    <cellStyle name="20% - Accent2 2 2 6 3 2 6 2" xfId="3079"/>
    <cellStyle name="20% - Accent2 2 2 6 3 2 7" xfId="3080"/>
    <cellStyle name="20% - Accent2 2 2 6 3 3" xfId="3081"/>
    <cellStyle name="20% - Accent2 2 2 6 3 3 2" xfId="3082"/>
    <cellStyle name="20% - Accent2 2 2 6 3 3 2 2" xfId="3083"/>
    <cellStyle name="20% - Accent2 2 2 6 3 3 3" xfId="3084"/>
    <cellStyle name="20% - Accent2 2 2 6 3 4" xfId="3085"/>
    <cellStyle name="20% - Accent2 2 2 6 3 4 2" xfId="3086"/>
    <cellStyle name="20% - Accent2 2 2 6 3 5" xfId="3087"/>
    <cellStyle name="20% - Accent2 2 2 6 3 5 2" xfId="3088"/>
    <cellStyle name="20% - Accent2 2 2 6 3 6" xfId="3089"/>
    <cellStyle name="20% - Accent2 2 2 6 3 6 2" xfId="3090"/>
    <cellStyle name="20% - Accent2 2 2 6 3 7" xfId="3091"/>
    <cellStyle name="20% - Accent2 2 2 6 3 7 2" xfId="3092"/>
    <cellStyle name="20% - Accent2 2 2 6 3 8" xfId="3093"/>
    <cellStyle name="20% - Accent2 2 2 6 4" xfId="66"/>
    <cellStyle name="20% - Accent2 2 2 6 4 2" xfId="1409"/>
    <cellStyle name="20% - Accent2 2 2 6 4 2 2" xfId="3094"/>
    <cellStyle name="20% - Accent2 2 2 6 4 2 2 2" xfId="3095"/>
    <cellStyle name="20% - Accent2 2 2 6 4 2 2 2 2" xfId="3096"/>
    <cellStyle name="20% - Accent2 2 2 6 4 2 2 3" xfId="3097"/>
    <cellStyle name="20% - Accent2 2 2 6 4 2 3" xfId="3098"/>
    <cellStyle name="20% - Accent2 2 2 6 4 2 3 2" xfId="3099"/>
    <cellStyle name="20% - Accent2 2 2 6 4 2 4" xfId="3100"/>
    <cellStyle name="20% - Accent2 2 2 6 4 2 4 2" xfId="3101"/>
    <cellStyle name="20% - Accent2 2 2 6 4 2 5" xfId="3102"/>
    <cellStyle name="20% - Accent2 2 2 6 4 2 5 2" xfId="3103"/>
    <cellStyle name="20% - Accent2 2 2 6 4 2 6" xfId="3104"/>
    <cellStyle name="20% - Accent2 2 2 6 4 2 6 2" xfId="3105"/>
    <cellStyle name="20% - Accent2 2 2 6 4 2 7" xfId="3106"/>
    <cellStyle name="20% - Accent2 2 2 6 4 3" xfId="3107"/>
    <cellStyle name="20% - Accent2 2 2 6 4 3 2" xfId="3108"/>
    <cellStyle name="20% - Accent2 2 2 6 4 3 2 2" xfId="3109"/>
    <cellStyle name="20% - Accent2 2 2 6 4 3 3" xfId="3110"/>
    <cellStyle name="20% - Accent2 2 2 6 4 4" xfId="3111"/>
    <cellStyle name="20% - Accent2 2 2 6 4 4 2" xfId="3112"/>
    <cellStyle name="20% - Accent2 2 2 6 4 5" xfId="3113"/>
    <cellStyle name="20% - Accent2 2 2 6 4 5 2" xfId="3114"/>
    <cellStyle name="20% - Accent2 2 2 6 4 6" xfId="3115"/>
    <cellStyle name="20% - Accent2 2 2 6 4 6 2" xfId="3116"/>
    <cellStyle name="20% - Accent2 2 2 6 4 7" xfId="3117"/>
    <cellStyle name="20% - Accent2 2 2 6 4 7 2" xfId="3118"/>
    <cellStyle name="20% - Accent2 2 2 6 4 8" xfId="3119"/>
    <cellStyle name="20% - Accent2 2 2 6 5" xfId="1410"/>
    <cellStyle name="20% - Accent2 2 2 6 5 2" xfId="3120"/>
    <cellStyle name="20% - Accent2 2 2 6 5 2 2" xfId="3121"/>
    <cellStyle name="20% - Accent2 2 2 6 5 2 2 2" xfId="3122"/>
    <cellStyle name="20% - Accent2 2 2 6 5 2 3" xfId="3123"/>
    <cellStyle name="20% - Accent2 2 2 6 5 3" xfId="3124"/>
    <cellStyle name="20% - Accent2 2 2 6 5 3 2" xfId="3125"/>
    <cellStyle name="20% - Accent2 2 2 6 5 4" xfId="3126"/>
    <cellStyle name="20% - Accent2 2 2 6 5 4 2" xfId="3127"/>
    <cellStyle name="20% - Accent2 2 2 6 5 5" xfId="3128"/>
    <cellStyle name="20% - Accent2 2 2 6 5 5 2" xfId="3129"/>
    <cellStyle name="20% - Accent2 2 2 6 5 6" xfId="3130"/>
    <cellStyle name="20% - Accent2 2 2 6 5 6 2" xfId="3131"/>
    <cellStyle name="20% - Accent2 2 2 6 5 7" xfId="3132"/>
    <cellStyle name="20% - Accent2 2 2 6 6" xfId="1411"/>
    <cellStyle name="20% - Accent2 2 2 6 6 2" xfId="3133"/>
    <cellStyle name="20% - Accent2 2 2 6 6 2 2" xfId="3134"/>
    <cellStyle name="20% - Accent2 2 2 6 6 2 2 2" xfId="3135"/>
    <cellStyle name="20% - Accent2 2 2 6 6 2 3" xfId="3136"/>
    <cellStyle name="20% - Accent2 2 2 6 6 3" xfId="3137"/>
    <cellStyle name="20% - Accent2 2 2 6 6 3 2" xfId="3138"/>
    <cellStyle name="20% - Accent2 2 2 6 6 4" xfId="3139"/>
    <cellStyle name="20% - Accent2 2 2 6 6 4 2" xfId="3140"/>
    <cellStyle name="20% - Accent2 2 2 6 6 5" xfId="3141"/>
    <cellStyle name="20% - Accent2 2 2 6 6 5 2" xfId="3142"/>
    <cellStyle name="20% - Accent2 2 2 6 6 6" xfId="3143"/>
    <cellStyle name="20% - Accent2 2 2 6 6 6 2" xfId="3144"/>
    <cellStyle name="20% - Accent2 2 2 6 6 7" xfId="3145"/>
    <cellStyle name="20% - Accent2 2 2 6 7" xfId="1412"/>
    <cellStyle name="20% - Accent2 2 2 6 7 2" xfId="3146"/>
    <cellStyle name="20% - Accent2 2 2 6 7 2 2" xfId="3147"/>
    <cellStyle name="20% - Accent2 2 2 6 7 2 2 2" xfId="3148"/>
    <cellStyle name="20% - Accent2 2 2 6 7 2 3" xfId="3149"/>
    <cellStyle name="20% - Accent2 2 2 6 7 3" xfId="3150"/>
    <cellStyle name="20% - Accent2 2 2 6 7 3 2" xfId="3151"/>
    <cellStyle name="20% - Accent2 2 2 6 7 4" xfId="3152"/>
    <cellStyle name="20% - Accent2 2 2 6 7 4 2" xfId="3153"/>
    <cellStyle name="20% - Accent2 2 2 6 7 5" xfId="3154"/>
    <cellStyle name="20% - Accent2 2 2 6 7 5 2" xfId="3155"/>
    <cellStyle name="20% - Accent2 2 2 6 7 6" xfId="3156"/>
    <cellStyle name="20% - Accent2 2 2 6 7 6 2" xfId="3157"/>
    <cellStyle name="20% - Accent2 2 2 6 7 7" xfId="3158"/>
    <cellStyle name="20% - Accent2 2 2 6 8" xfId="3159"/>
    <cellStyle name="20% - Accent2 2 2 6 8 2" xfId="3160"/>
    <cellStyle name="20% - Accent2 2 2 6 8 2 2" xfId="3161"/>
    <cellStyle name="20% - Accent2 2 2 6 8 3" xfId="3162"/>
    <cellStyle name="20% - Accent2 2 2 6 9" xfId="3163"/>
    <cellStyle name="20% - Accent2 2 2 6 9 2" xfId="3164"/>
    <cellStyle name="20% - Accent2 2 2 7" xfId="67"/>
    <cellStyle name="20% - Accent2 2 2 7 2" xfId="1413"/>
    <cellStyle name="20% - Accent2 2 2 7 2 2" xfId="3165"/>
    <cellStyle name="20% - Accent2 2 2 7 2 2 2" xfId="3166"/>
    <cellStyle name="20% - Accent2 2 2 7 2 2 2 2" xfId="3167"/>
    <cellStyle name="20% - Accent2 2 2 7 2 2 3" xfId="3168"/>
    <cellStyle name="20% - Accent2 2 2 7 2 3" xfId="3169"/>
    <cellStyle name="20% - Accent2 2 2 7 2 3 2" xfId="3170"/>
    <cellStyle name="20% - Accent2 2 2 7 2 4" xfId="3171"/>
    <cellStyle name="20% - Accent2 2 2 7 2 4 2" xfId="3172"/>
    <cellStyle name="20% - Accent2 2 2 7 2 5" xfId="3173"/>
    <cellStyle name="20% - Accent2 2 2 7 2 5 2" xfId="3174"/>
    <cellStyle name="20% - Accent2 2 2 7 2 6" xfId="3175"/>
    <cellStyle name="20% - Accent2 2 2 7 2 6 2" xfId="3176"/>
    <cellStyle name="20% - Accent2 2 2 7 2 7" xfId="3177"/>
    <cellStyle name="20% - Accent2 2 2 7 3" xfId="3178"/>
    <cellStyle name="20% - Accent2 2 2 7 3 2" xfId="3179"/>
    <cellStyle name="20% - Accent2 2 2 7 3 2 2" xfId="3180"/>
    <cellStyle name="20% - Accent2 2 2 7 3 3" xfId="3181"/>
    <cellStyle name="20% - Accent2 2 2 7 4" xfId="3182"/>
    <cellStyle name="20% - Accent2 2 2 7 4 2" xfId="3183"/>
    <cellStyle name="20% - Accent2 2 2 7 5" xfId="3184"/>
    <cellStyle name="20% - Accent2 2 2 7 5 2" xfId="3185"/>
    <cellStyle name="20% - Accent2 2 2 7 6" xfId="3186"/>
    <cellStyle name="20% - Accent2 2 2 7 6 2" xfId="3187"/>
    <cellStyle name="20% - Accent2 2 2 7 7" xfId="3188"/>
    <cellStyle name="20% - Accent2 2 2 7 7 2" xfId="3189"/>
    <cellStyle name="20% - Accent2 2 2 7 8" xfId="3190"/>
    <cellStyle name="20% - Accent2 2 2 8" xfId="68"/>
    <cellStyle name="20% - Accent2 2 2 8 2" xfId="1414"/>
    <cellStyle name="20% - Accent2 2 2 8 2 2" xfId="3191"/>
    <cellStyle name="20% - Accent2 2 2 8 2 2 2" xfId="3192"/>
    <cellStyle name="20% - Accent2 2 2 8 2 2 2 2" xfId="3193"/>
    <cellStyle name="20% - Accent2 2 2 8 2 2 3" xfId="3194"/>
    <cellStyle name="20% - Accent2 2 2 8 2 3" xfId="3195"/>
    <cellStyle name="20% - Accent2 2 2 8 2 3 2" xfId="3196"/>
    <cellStyle name="20% - Accent2 2 2 8 2 4" xfId="3197"/>
    <cellStyle name="20% - Accent2 2 2 8 2 4 2" xfId="3198"/>
    <cellStyle name="20% - Accent2 2 2 8 2 5" xfId="3199"/>
    <cellStyle name="20% - Accent2 2 2 8 2 5 2" xfId="3200"/>
    <cellStyle name="20% - Accent2 2 2 8 2 6" xfId="3201"/>
    <cellStyle name="20% - Accent2 2 2 8 2 6 2" xfId="3202"/>
    <cellStyle name="20% - Accent2 2 2 8 2 7" xfId="3203"/>
    <cellStyle name="20% - Accent2 2 2 8 3" xfId="3204"/>
    <cellStyle name="20% - Accent2 2 2 8 3 2" xfId="3205"/>
    <cellStyle name="20% - Accent2 2 2 8 3 2 2" xfId="3206"/>
    <cellStyle name="20% - Accent2 2 2 8 3 3" xfId="3207"/>
    <cellStyle name="20% - Accent2 2 2 8 4" xfId="3208"/>
    <cellStyle name="20% - Accent2 2 2 8 4 2" xfId="3209"/>
    <cellStyle name="20% - Accent2 2 2 8 5" xfId="3210"/>
    <cellStyle name="20% - Accent2 2 2 8 5 2" xfId="3211"/>
    <cellStyle name="20% - Accent2 2 2 8 6" xfId="3212"/>
    <cellStyle name="20% - Accent2 2 2 8 6 2" xfId="3213"/>
    <cellStyle name="20% - Accent2 2 2 8 7" xfId="3214"/>
    <cellStyle name="20% - Accent2 2 2 8 7 2" xfId="3215"/>
    <cellStyle name="20% - Accent2 2 2 8 8" xfId="3216"/>
    <cellStyle name="20% - Accent2 2 2 9" xfId="69"/>
    <cellStyle name="20% - Accent2 2 2 9 2" xfId="1415"/>
    <cellStyle name="20% - Accent2 2 2 9 2 2" xfId="3217"/>
    <cellStyle name="20% - Accent2 2 2 9 2 2 2" xfId="3218"/>
    <cellStyle name="20% - Accent2 2 2 9 2 2 2 2" xfId="3219"/>
    <cellStyle name="20% - Accent2 2 2 9 2 2 3" xfId="3220"/>
    <cellStyle name="20% - Accent2 2 2 9 2 3" xfId="3221"/>
    <cellStyle name="20% - Accent2 2 2 9 2 3 2" xfId="3222"/>
    <cellStyle name="20% - Accent2 2 2 9 2 4" xfId="3223"/>
    <cellStyle name="20% - Accent2 2 2 9 2 4 2" xfId="3224"/>
    <cellStyle name="20% - Accent2 2 2 9 2 5" xfId="3225"/>
    <cellStyle name="20% - Accent2 2 2 9 2 5 2" xfId="3226"/>
    <cellStyle name="20% - Accent2 2 2 9 2 6" xfId="3227"/>
    <cellStyle name="20% - Accent2 2 2 9 2 6 2" xfId="3228"/>
    <cellStyle name="20% - Accent2 2 2 9 2 7" xfId="3229"/>
    <cellStyle name="20% - Accent2 2 2 9 3" xfId="3230"/>
    <cellStyle name="20% - Accent2 2 2 9 3 2" xfId="3231"/>
    <cellStyle name="20% - Accent2 2 2 9 3 2 2" xfId="3232"/>
    <cellStyle name="20% - Accent2 2 2 9 3 3" xfId="3233"/>
    <cellStyle name="20% - Accent2 2 2 9 4" xfId="3234"/>
    <cellStyle name="20% - Accent2 2 2 9 4 2" xfId="3235"/>
    <cellStyle name="20% - Accent2 2 2 9 5" xfId="3236"/>
    <cellStyle name="20% - Accent2 2 2 9 5 2" xfId="3237"/>
    <cellStyle name="20% - Accent2 2 2 9 6" xfId="3238"/>
    <cellStyle name="20% - Accent2 2 2 9 6 2" xfId="3239"/>
    <cellStyle name="20% - Accent2 2 2 9 7" xfId="3240"/>
    <cellStyle name="20% - Accent2 2 2 9 7 2" xfId="3241"/>
    <cellStyle name="20% - Accent2 2 2 9 8" xfId="3242"/>
    <cellStyle name="20% - Accent2 2 3" xfId="70"/>
    <cellStyle name="20% - Accent2 2 4" xfId="71"/>
    <cellStyle name="20% - Accent2 2 4 10" xfId="3243"/>
    <cellStyle name="20% - Accent2 2 4 10 2" xfId="3244"/>
    <cellStyle name="20% - Accent2 2 4 11" xfId="3245"/>
    <cellStyle name="20% - Accent2 2 4 11 2" xfId="3246"/>
    <cellStyle name="20% - Accent2 2 4 12" xfId="3247"/>
    <cellStyle name="20% - Accent2 2 4 12 2" xfId="3248"/>
    <cellStyle name="20% - Accent2 2 4 13" xfId="3249"/>
    <cellStyle name="20% - Accent2 2 4 2" xfId="72"/>
    <cellStyle name="20% - Accent2 2 4 2 2" xfId="1416"/>
    <cellStyle name="20% - Accent2 2 4 2 2 2" xfId="3250"/>
    <cellStyle name="20% - Accent2 2 4 2 2 2 2" xfId="3251"/>
    <cellStyle name="20% - Accent2 2 4 2 2 2 2 2" xfId="3252"/>
    <cellStyle name="20% - Accent2 2 4 2 2 2 3" xfId="3253"/>
    <cellStyle name="20% - Accent2 2 4 2 2 3" xfId="3254"/>
    <cellStyle name="20% - Accent2 2 4 2 2 3 2" xfId="3255"/>
    <cellStyle name="20% - Accent2 2 4 2 2 4" xfId="3256"/>
    <cellStyle name="20% - Accent2 2 4 2 2 4 2" xfId="3257"/>
    <cellStyle name="20% - Accent2 2 4 2 2 5" xfId="3258"/>
    <cellStyle name="20% - Accent2 2 4 2 2 5 2" xfId="3259"/>
    <cellStyle name="20% - Accent2 2 4 2 2 6" xfId="3260"/>
    <cellStyle name="20% - Accent2 2 4 2 2 6 2" xfId="3261"/>
    <cellStyle name="20% - Accent2 2 4 2 2 7" xfId="3262"/>
    <cellStyle name="20% - Accent2 2 4 2 3" xfId="3263"/>
    <cellStyle name="20% - Accent2 2 4 2 3 2" xfId="3264"/>
    <cellStyle name="20% - Accent2 2 4 2 3 2 2" xfId="3265"/>
    <cellStyle name="20% - Accent2 2 4 2 3 3" xfId="3266"/>
    <cellStyle name="20% - Accent2 2 4 2 4" xfId="3267"/>
    <cellStyle name="20% - Accent2 2 4 2 4 2" xfId="3268"/>
    <cellStyle name="20% - Accent2 2 4 2 5" xfId="3269"/>
    <cellStyle name="20% - Accent2 2 4 2 5 2" xfId="3270"/>
    <cellStyle name="20% - Accent2 2 4 2 6" xfId="3271"/>
    <cellStyle name="20% - Accent2 2 4 2 6 2" xfId="3272"/>
    <cellStyle name="20% - Accent2 2 4 2 7" xfId="3273"/>
    <cellStyle name="20% - Accent2 2 4 2 7 2" xfId="3274"/>
    <cellStyle name="20% - Accent2 2 4 2 8" xfId="3275"/>
    <cellStyle name="20% - Accent2 2 4 3" xfId="73"/>
    <cellStyle name="20% - Accent2 2 4 3 2" xfId="1417"/>
    <cellStyle name="20% - Accent2 2 4 3 2 2" xfId="3276"/>
    <cellStyle name="20% - Accent2 2 4 3 2 2 2" xfId="3277"/>
    <cellStyle name="20% - Accent2 2 4 3 2 2 2 2" xfId="3278"/>
    <cellStyle name="20% - Accent2 2 4 3 2 2 3" xfId="3279"/>
    <cellStyle name="20% - Accent2 2 4 3 2 3" xfId="3280"/>
    <cellStyle name="20% - Accent2 2 4 3 2 3 2" xfId="3281"/>
    <cellStyle name="20% - Accent2 2 4 3 2 4" xfId="3282"/>
    <cellStyle name="20% - Accent2 2 4 3 2 4 2" xfId="3283"/>
    <cellStyle name="20% - Accent2 2 4 3 2 5" xfId="3284"/>
    <cellStyle name="20% - Accent2 2 4 3 2 5 2" xfId="3285"/>
    <cellStyle name="20% - Accent2 2 4 3 2 6" xfId="3286"/>
    <cellStyle name="20% - Accent2 2 4 3 2 6 2" xfId="3287"/>
    <cellStyle name="20% - Accent2 2 4 3 2 7" xfId="3288"/>
    <cellStyle name="20% - Accent2 2 4 3 3" xfId="3289"/>
    <cellStyle name="20% - Accent2 2 4 3 3 2" xfId="3290"/>
    <cellStyle name="20% - Accent2 2 4 3 3 2 2" xfId="3291"/>
    <cellStyle name="20% - Accent2 2 4 3 3 3" xfId="3292"/>
    <cellStyle name="20% - Accent2 2 4 3 4" xfId="3293"/>
    <cellStyle name="20% - Accent2 2 4 3 4 2" xfId="3294"/>
    <cellStyle name="20% - Accent2 2 4 3 5" xfId="3295"/>
    <cellStyle name="20% - Accent2 2 4 3 5 2" xfId="3296"/>
    <cellStyle name="20% - Accent2 2 4 3 6" xfId="3297"/>
    <cellStyle name="20% - Accent2 2 4 3 6 2" xfId="3298"/>
    <cellStyle name="20% - Accent2 2 4 3 7" xfId="3299"/>
    <cellStyle name="20% - Accent2 2 4 3 7 2" xfId="3300"/>
    <cellStyle name="20% - Accent2 2 4 3 8" xfId="3301"/>
    <cellStyle name="20% - Accent2 2 4 4" xfId="74"/>
    <cellStyle name="20% - Accent2 2 4 4 2" xfId="1418"/>
    <cellStyle name="20% - Accent2 2 4 4 2 2" xfId="3302"/>
    <cellStyle name="20% - Accent2 2 4 4 2 2 2" xfId="3303"/>
    <cellStyle name="20% - Accent2 2 4 4 2 2 2 2" xfId="3304"/>
    <cellStyle name="20% - Accent2 2 4 4 2 2 3" xfId="3305"/>
    <cellStyle name="20% - Accent2 2 4 4 2 3" xfId="3306"/>
    <cellStyle name="20% - Accent2 2 4 4 2 3 2" xfId="3307"/>
    <cellStyle name="20% - Accent2 2 4 4 2 4" xfId="3308"/>
    <cellStyle name="20% - Accent2 2 4 4 2 4 2" xfId="3309"/>
    <cellStyle name="20% - Accent2 2 4 4 2 5" xfId="3310"/>
    <cellStyle name="20% - Accent2 2 4 4 2 5 2" xfId="3311"/>
    <cellStyle name="20% - Accent2 2 4 4 2 6" xfId="3312"/>
    <cellStyle name="20% - Accent2 2 4 4 2 6 2" xfId="3313"/>
    <cellStyle name="20% - Accent2 2 4 4 2 7" xfId="3314"/>
    <cellStyle name="20% - Accent2 2 4 4 3" xfId="3315"/>
    <cellStyle name="20% - Accent2 2 4 4 3 2" xfId="3316"/>
    <cellStyle name="20% - Accent2 2 4 4 3 2 2" xfId="3317"/>
    <cellStyle name="20% - Accent2 2 4 4 3 3" xfId="3318"/>
    <cellStyle name="20% - Accent2 2 4 4 4" xfId="3319"/>
    <cellStyle name="20% - Accent2 2 4 4 4 2" xfId="3320"/>
    <cellStyle name="20% - Accent2 2 4 4 5" xfId="3321"/>
    <cellStyle name="20% - Accent2 2 4 4 5 2" xfId="3322"/>
    <cellStyle name="20% - Accent2 2 4 4 6" xfId="3323"/>
    <cellStyle name="20% - Accent2 2 4 4 6 2" xfId="3324"/>
    <cellStyle name="20% - Accent2 2 4 4 7" xfId="3325"/>
    <cellStyle name="20% - Accent2 2 4 4 7 2" xfId="3326"/>
    <cellStyle name="20% - Accent2 2 4 4 8" xfId="3327"/>
    <cellStyle name="20% - Accent2 2 4 5" xfId="1419"/>
    <cellStyle name="20% - Accent2 2 4 5 2" xfId="3328"/>
    <cellStyle name="20% - Accent2 2 4 5 2 2" xfId="3329"/>
    <cellStyle name="20% - Accent2 2 4 5 2 2 2" xfId="3330"/>
    <cellStyle name="20% - Accent2 2 4 5 2 3" xfId="3331"/>
    <cellStyle name="20% - Accent2 2 4 5 3" xfId="3332"/>
    <cellStyle name="20% - Accent2 2 4 5 3 2" xfId="3333"/>
    <cellStyle name="20% - Accent2 2 4 5 4" xfId="3334"/>
    <cellStyle name="20% - Accent2 2 4 5 4 2" xfId="3335"/>
    <cellStyle name="20% - Accent2 2 4 5 5" xfId="3336"/>
    <cellStyle name="20% - Accent2 2 4 5 5 2" xfId="3337"/>
    <cellStyle name="20% - Accent2 2 4 5 6" xfId="3338"/>
    <cellStyle name="20% - Accent2 2 4 5 6 2" xfId="3339"/>
    <cellStyle name="20% - Accent2 2 4 5 7" xfId="3340"/>
    <cellStyle name="20% - Accent2 2 4 6" xfId="1420"/>
    <cellStyle name="20% - Accent2 2 4 6 2" xfId="3341"/>
    <cellStyle name="20% - Accent2 2 4 6 2 2" xfId="3342"/>
    <cellStyle name="20% - Accent2 2 4 6 2 2 2" xfId="3343"/>
    <cellStyle name="20% - Accent2 2 4 6 2 3" xfId="3344"/>
    <cellStyle name="20% - Accent2 2 4 6 3" xfId="3345"/>
    <cellStyle name="20% - Accent2 2 4 6 3 2" xfId="3346"/>
    <cellStyle name="20% - Accent2 2 4 6 4" xfId="3347"/>
    <cellStyle name="20% - Accent2 2 4 6 4 2" xfId="3348"/>
    <cellStyle name="20% - Accent2 2 4 6 5" xfId="3349"/>
    <cellStyle name="20% - Accent2 2 4 6 5 2" xfId="3350"/>
    <cellStyle name="20% - Accent2 2 4 6 6" xfId="3351"/>
    <cellStyle name="20% - Accent2 2 4 6 6 2" xfId="3352"/>
    <cellStyle name="20% - Accent2 2 4 6 7" xfId="3353"/>
    <cellStyle name="20% - Accent2 2 4 7" xfId="1421"/>
    <cellStyle name="20% - Accent2 2 4 7 2" xfId="3354"/>
    <cellStyle name="20% - Accent2 2 4 7 2 2" xfId="3355"/>
    <cellStyle name="20% - Accent2 2 4 7 2 2 2" xfId="3356"/>
    <cellStyle name="20% - Accent2 2 4 7 2 3" xfId="3357"/>
    <cellStyle name="20% - Accent2 2 4 7 3" xfId="3358"/>
    <cellStyle name="20% - Accent2 2 4 7 3 2" xfId="3359"/>
    <cellStyle name="20% - Accent2 2 4 7 4" xfId="3360"/>
    <cellStyle name="20% - Accent2 2 4 7 4 2" xfId="3361"/>
    <cellStyle name="20% - Accent2 2 4 7 5" xfId="3362"/>
    <cellStyle name="20% - Accent2 2 4 7 5 2" xfId="3363"/>
    <cellStyle name="20% - Accent2 2 4 7 6" xfId="3364"/>
    <cellStyle name="20% - Accent2 2 4 7 6 2" xfId="3365"/>
    <cellStyle name="20% - Accent2 2 4 7 7" xfId="3366"/>
    <cellStyle name="20% - Accent2 2 4 8" xfId="3367"/>
    <cellStyle name="20% - Accent2 2 4 8 2" xfId="3368"/>
    <cellStyle name="20% - Accent2 2 4 8 2 2" xfId="3369"/>
    <cellStyle name="20% - Accent2 2 4 8 3" xfId="3370"/>
    <cellStyle name="20% - Accent2 2 4 9" xfId="3371"/>
    <cellStyle name="20% - Accent2 2 4 9 2" xfId="3372"/>
    <cellStyle name="20% - Accent2 2 5" xfId="1253"/>
    <cellStyle name="20% - Accent2 3" xfId="1254"/>
    <cellStyle name="20% - Accent2 3 2" xfId="1957"/>
    <cellStyle name="20% - Accent3 2" xfId="75"/>
    <cellStyle name="20% - Accent3 2 2" xfId="76"/>
    <cellStyle name="20% - Accent3 2 2 10" xfId="1422"/>
    <cellStyle name="20% - Accent3 2 2 10 2" xfId="3373"/>
    <cellStyle name="20% - Accent3 2 2 10 2 2" xfId="3374"/>
    <cellStyle name="20% - Accent3 2 2 10 2 2 2" xfId="3375"/>
    <cellStyle name="20% - Accent3 2 2 10 2 3" xfId="3376"/>
    <cellStyle name="20% - Accent3 2 2 10 3" xfId="3377"/>
    <cellStyle name="20% - Accent3 2 2 10 3 2" xfId="3378"/>
    <cellStyle name="20% - Accent3 2 2 10 4" xfId="3379"/>
    <cellStyle name="20% - Accent3 2 2 10 4 2" xfId="3380"/>
    <cellStyle name="20% - Accent3 2 2 10 5" xfId="3381"/>
    <cellStyle name="20% - Accent3 2 2 10 5 2" xfId="3382"/>
    <cellStyle name="20% - Accent3 2 2 10 6" xfId="3383"/>
    <cellStyle name="20% - Accent3 2 2 10 6 2" xfId="3384"/>
    <cellStyle name="20% - Accent3 2 2 10 7" xfId="3385"/>
    <cellStyle name="20% - Accent3 2 2 11" xfId="1423"/>
    <cellStyle name="20% - Accent3 2 2 11 2" xfId="3386"/>
    <cellStyle name="20% - Accent3 2 2 11 2 2" xfId="3387"/>
    <cellStyle name="20% - Accent3 2 2 11 2 2 2" xfId="3388"/>
    <cellStyle name="20% - Accent3 2 2 11 2 3" xfId="3389"/>
    <cellStyle name="20% - Accent3 2 2 11 3" xfId="3390"/>
    <cellStyle name="20% - Accent3 2 2 11 3 2" xfId="3391"/>
    <cellStyle name="20% - Accent3 2 2 11 4" xfId="3392"/>
    <cellStyle name="20% - Accent3 2 2 11 4 2" xfId="3393"/>
    <cellStyle name="20% - Accent3 2 2 11 5" xfId="3394"/>
    <cellStyle name="20% - Accent3 2 2 11 5 2" xfId="3395"/>
    <cellStyle name="20% - Accent3 2 2 11 6" xfId="3396"/>
    <cellStyle name="20% - Accent3 2 2 11 6 2" xfId="3397"/>
    <cellStyle name="20% - Accent3 2 2 11 7" xfId="3398"/>
    <cellStyle name="20% - Accent3 2 2 12" xfId="1424"/>
    <cellStyle name="20% - Accent3 2 2 12 2" xfId="3399"/>
    <cellStyle name="20% - Accent3 2 2 12 2 2" xfId="3400"/>
    <cellStyle name="20% - Accent3 2 2 12 2 2 2" xfId="3401"/>
    <cellStyle name="20% - Accent3 2 2 12 2 3" xfId="3402"/>
    <cellStyle name="20% - Accent3 2 2 12 3" xfId="3403"/>
    <cellStyle name="20% - Accent3 2 2 12 3 2" xfId="3404"/>
    <cellStyle name="20% - Accent3 2 2 12 4" xfId="3405"/>
    <cellStyle name="20% - Accent3 2 2 12 4 2" xfId="3406"/>
    <cellStyle name="20% - Accent3 2 2 12 5" xfId="3407"/>
    <cellStyle name="20% - Accent3 2 2 12 5 2" xfId="3408"/>
    <cellStyle name="20% - Accent3 2 2 12 6" xfId="3409"/>
    <cellStyle name="20% - Accent3 2 2 12 6 2" xfId="3410"/>
    <cellStyle name="20% - Accent3 2 2 12 7" xfId="3411"/>
    <cellStyle name="20% - Accent3 2 2 13" xfId="3412"/>
    <cellStyle name="20% - Accent3 2 2 2" xfId="77"/>
    <cellStyle name="20% - Accent3 2 2 2 2" xfId="78"/>
    <cellStyle name="20% - Accent3 2 2 2 2 2" xfId="79"/>
    <cellStyle name="20% - Accent3 2 2 2 3" xfId="80"/>
    <cellStyle name="20% - Accent3 2 2 2 4" xfId="81"/>
    <cellStyle name="20% - Accent3 2 2 2 4 10" xfId="3413"/>
    <cellStyle name="20% - Accent3 2 2 2 4 10 2" xfId="3414"/>
    <cellStyle name="20% - Accent3 2 2 2 4 11" xfId="3415"/>
    <cellStyle name="20% - Accent3 2 2 2 4 11 2" xfId="3416"/>
    <cellStyle name="20% - Accent3 2 2 2 4 12" xfId="3417"/>
    <cellStyle name="20% - Accent3 2 2 2 4 12 2" xfId="3418"/>
    <cellStyle name="20% - Accent3 2 2 2 4 13" xfId="3419"/>
    <cellStyle name="20% - Accent3 2 2 2 4 2" xfId="82"/>
    <cellStyle name="20% - Accent3 2 2 2 4 2 2" xfId="1425"/>
    <cellStyle name="20% - Accent3 2 2 2 4 2 2 2" xfId="3420"/>
    <cellStyle name="20% - Accent3 2 2 2 4 2 2 2 2" xfId="3421"/>
    <cellStyle name="20% - Accent3 2 2 2 4 2 2 2 2 2" xfId="3422"/>
    <cellStyle name="20% - Accent3 2 2 2 4 2 2 2 3" xfId="3423"/>
    <cellStyle name="20% - Accent3 2 2 2 4 2 2 3" xfId="3424"/>
    <cellStyle name="20% - Accent3 2 2 2 4 2 2 3 2" xfId="3425"/>
    <cellStyle name="20% - Accent3 2 2 2 4 2 2 4" xfId="3426"/>
    <cellStyle name="20% - Accent3 2 2 2 4 2 2 4 2" xfId="3427"/>
    <cellStyle name="20% - Accent3 2 2 2 4 2 2 5" xfId="3428"/>
    <cellStyle name="20% - Accent3 2 2 2 4 2 2 5 2" xfId="3429"/>
    <cellStyle name="20% - Accent3 2 2 2 4 2 2 6" xfId="3430"/>
    <cellStyle name="20% - Accent3 2 2 2 4 2 2 6 2" xfId="3431"/>
    <cellStyle name="20% - Accent3 2 2 2 4 2 2 7" xfId="3432"/>
    <cellStyle name="20% - Accent3 2 2 2 4 2 3" xfId="3433"/>
    <cellStyle name="20% - Accent3 2 2 2 4 2 3 2" xfId="3434"/>
    <cellStyle name="20% - Accent3 2 2 2 4 2 3 2 2" xfId="3435"/>
    <cellStyle name="20% - Accent3 2 2 2 4 2 3 3" xfId="3436"/>
    <cellStyle name="20% - Accent3 2 2 2 4 2 4" xfId="3437"/>
    <cellStyle name="20% - Accent3 2 2 2 4 2 4 2" xfId="3438"/>
    <cellStyle name="20% - Accent3 2 2 2 4 2 5" xfId="3439"/>
    <cellStyle name="20% - Accent3 2 2 2 4 2 5 2" xfId="3440"/>
    <cellStyle name="20% - Accent3 2 2 2 4 2 6" xfId="3441"/>
    <cellStyle name="20% - Accent3 2 2 2 4 2 6 2" xfId="3442"/>
    <cellStyle name="20% - Accent3 2 2 2 4 2 7" xfId="3443"/>
    <cellStyle name="20% - Accent3 2 2 2 4 2 7 2" xfId="3444"/>
    <cellStyle name="20% - Accent3 2 2 2 4 2 8" xfId="3445"/>
    <cellStyle name="20% - Accent3 2 2 2 4 3" xfId="83"/>
    <cellStyle name="20% - Accent3 2 2 2 4 3 2" xfId="1426"/>
    <cellStyle name="20% - Accent3 2 2 2 4 3 2 2" xfId="3446"/>
    <cellStyle name="20% - Accent3 2 2 2 4 3 2 2 2" xfId="3447"/>
    <cellStyle name="20% - Accent3 2 2 2 4 3 2 2 2 2" xfId="3448"/>
    <cellStyle name="20% - Accent3 2 2 2 4 3 2 2 3" xfId="3449"/>
    <cellStyle name="20% - Accent3 2 2 2 4 3 2 3" xfId="3450"/>
    <cellStyle name="20% - Accent3 2 2 2 4 3 2 3 2" xfId="3451"/>
    <cellStyle name="20% - Accent3 2 2 2 4 3 2 4" xfId="3452"/>
    <cellStyle name="20% - Accent3 2 2 2 4 3 2 4 2" xfId="3453"/>
    <cellStyle name="20% - Accent3 2 2 2 4 3 2 5" xfId="3454"/>
    <cellStyle name="20% - Accent3 2 2 2 4 3 2 5 2" xfId="3455"/>
    <cellStyle name="20% - Accent3 2 2 2 4 3 2 6" xfId="3456"/>
    <cellStyle name="20% - Accent3 2 2 2 4 3 2 6 2" xfId="3457"/>
    <cellStyle name="20% - Accent3 2 2 2 4 3 2 7" xfId="3458"/>
    <cellStyle name="20% - Accent3 2 2 2 4 3 3" xfId="3459"/>
    <cellStyle name="20% - Accent3 2 2 2 4 3 3 2" xfId="3460"/>
    <cellStyle name="20% - Accent3 2 2 2 4 3 3 2 2" xfId="3461"/>
    <cellStyle name="20% - Accent3 2 2 2 4 3 3 3" xfId="3462"/>
    <cellStyle name="20% - Accent3 2 2 2 4 3 4" xfId="3463"/>
    <cellStyle name="20% - Accent3 2 2 2 4 3 4 2" xfId="3464"/>
    <cellStyle name="20% - Accent3 2 2 2 4 3 5" xfId="3465"/>
    <cellStyle name="20% - Accent3 2 2 2 4 3 5 2" xfId="3466"/>
    <cellStyle name="20% - Accent3 2 2 2 4 3 6" xfId="3467"/>
    <cellStyle name="20% - Accent3 2 2 2 4 3 6 2" xfId="3468"/>
    <cellStyle name="20% - Accent3 2 2 2 4 3 7" xfId="3469"/>
    <cellStyle name="20% - Accent3 2 2 2 4 3 7 2" xfId="3470"/>
    <cellStyle name="20% - Accent3 2 2 2 4 3 8" xfId="3471"/>
    <cellStyle name="20% - Accent3 2 2 2 4 4" xfId="84"/>
    <cellStyle name="20% - Accent3 2 2 2 4 4 2" xfId="1427"/>
    <cellStyle name="20% - Accent3 2 2 2 4 4 2 2" xfId="3472"/>
    <cellStyle name="20% - Accent3 2 2 2 4 4 2 2 2" xfId="3473"/>
    <cellStyle name="20% - Accent3 2 2 2 4 4 2 2 2 2" xfId="3474"/>
    <cellStyle name="20% - Accent3 2 2 2 4 4 2 2 3" xfId="3475"/>
    <cellStyle name="20% - Accent3 2 2 2 4 4 2 3" xfId="3476"/>
    <cellStyle name="20% - Accent3 2 2 2 4 4 2 3 2" xfId="3477"/>
    <cellStyle name="20% - Accent3 2 2 2 4 4 2 4" xfId="3478"/>
    <cellStyle name="20% - Accent3 2 2 2 4 4 2 4 2" xfId="3479"/>
    <cellStyle name="20% - Accent3 2 2 2 4 4 2 5" xfId="3480"/>
    <cellStyle name="20% - Accent3 2 2 2 4 4 2 5 2" xfId="3481"/>
    <cellStyle name="20% - Accent3 2 2 2 4 4 2 6" xfId="3482"/>
    <cellStyle name="20% - Accent3 2 2 2 4 4 2 6 2" xfId="3483"/>
    <cellStyle name="20% - Accent3 2 2 2 4 4 2 7" xfId="3484"/>
    <cellStyle name="20% - Accent3 2 2 2 4 4 3" xfId="3485"/>
    <cellStyle name="20% - Accent3 2 2 2 4 4 3 2" xfId="3486"/>
    <cellStyle name="20% - Accent3 2 2 2 4 4 3 2 2" xfId="3487"/>
    <cellStyle name="20% - Accent3 2 2 2 4 4 3 3" xfId="3488"/>
    <cellStyle name="20% - Accent3 2 2 2 4 4 4" xfId="3489"/>
    <cellStyle name="20% - Accent3 2 2 2 4 4 4 2" xfId="3490"/>
    <cellStyle name="20% - Accent3 2 2 2 4 4 5" xfId="3491"/>
    <cellStyle name="20% - Accent3 2 2 2 4 4 5 2" xfId="3492"/>
    <cellStyle name="20% - Accent3 2 2 2 4 4 6" xfId="3493"/>
    <cellStyle name="20% - Accent3 2 2 2 4 4 6 2" xfId="3494"/>
    <cellStyle name="20% - Accent3 2 2 2 4 4 7" xfId="3495"/>
    <cellStyle name="20% - Accent3 2 2 2 4 4 7 2" xfId="3496"/>
    <cellStyle name="20% - Accent3 2 2 2 4 4 8" xfId="3497"/>
    <cellStyle name="20% - Accent3 2 2 2 4 5" xfId="1428"/>
    <cellStyle name="20% - Accent3 2 2 2 4 5 2" xfId="3498"/>
    <cellStyle name="20% - Accent3 2 2 2 4 5 2 2" xfId="3499"/>
    <cellStyle name="20% - Accent3 2 2 2 4 5 2 2 2" xfId="3500"/>
    <cellStyle name="20% - Accent3 2 2 2 4 5 2 3" xfId="3501"/>
    <cellStyle name="20% - Accent3 2 2 2 4 5 3" xfId="3502"/>
    <cellStyle name="20% - Accent3 2 2 2 4 5 3 2" xfId="3503"/>
    <cellStyle name="20% - Accent3 2 2 2 4 5 4" xfId="3504"/>
    <cellStyle name="20% - Accent3 2 2 2 4 5 4 2" xfId="3505"/>
    <cellStyle name="20% - Accent3 2 2 2 4 5 5" xfId="3506"/>
    <cellStyle name="20% - Accent3 2 2 2 4 5 5 2" xfId="3507"/>
    <cellStyle name="20% - Accent3 2 2 2 4 5 6" xfId="3508"/>
    <cellStyle name="20% - Accent3 2 2 2 4 5 6 2" xfId="3509"/>
    <cellStyle name="20% - Accent3 2 2 2 4 5 7" xfId="3510"/>
    <cellStyle name="20% - Accent3 2 2 2 4 6" xfId="1429"/>
    <cellStyle name="20% - Accent3 2 2 2 4 6 2" xfId="3511"/>
    <cellStyle name="20% - Accent3 2 2 2 4 6 2 2" xfId="3512"/>
    <cellStyle name="20% - Accent3 2 2 2 4 6 2 2 2" xfId="3513"/>
    <cellStyle name="20% - Accent3 2 2 2 4 6 2 3" xfId="3514"/>
    <cellStyle name="20% - Accent3 2 2 2 4 6 3" xfId="3515"/>
    <cellStyle name="20% - Accent3 2 2 2 4 6 3 2" xfId="3516"/>
    <cellStyle name="20% - Accent3 2 2 2 4 6 4" xfId="3517"/>
    <cellStyle name="20% - Accent3 2 2 2 4 6 4 2" xfId="3518"/>
    <cellStyle name="20% - Accent3 2 2 2 4 6 5" xfId="3519"/>
    <cellStyle name="20% - Accent3 2 2 2 4 6 5 2" xfId="3520"/>
    <cellStyle name="20% - Accent3 2 2 2 4 6 6" xfId="3521"/>
    <cellStyle name="20% - Accent3 2 2 2 4 6 6 2" xfId="3522"/>
    <cellStyle name="20% - Accent3 2 2 2 4 6 7" xfId="3523"/>
    <cellStyle name="20% - Accent3 2 2 2 4 7" xfId="1430"/>
    <cellStyle name="20% - Accent3 2 2 2 4 7 2" xfId="3524"/>
    <cellStyle name="20% - Accent3 2 2 2 4 7 2 2" xfId="3525"/>
    <cellStyle name="20% - Accent3 2 2 2 4 7 2 2 2" xfId="3526"/>
    <cellStyle name="20% - Accent3 2 2 2 4 7 2 3" xfId="3527"/>
    <cellStyle name="20% - Accent3 2 2 2 4 7 3" xfId="3528"/>
    <cellStyle name="20% - Accent3 2 2 2 4 7 3 2" xfId="3529"/>
    <cellStyle name="20% - Accent3 2 2 2 4 7 4" xfId="3530"/>
    <cellStyle name="20% - Accent3 2 2 2 4 7 4 2" xfId="3531"/>
    <cellStyle name="20% - Accent3 2 2 2 4 7 5" xfId="3532"/>
    <cellStyle name="20% - Accent3 2 2 2 4 7 5 2" xfId="3533"/>
    <cellStyle name="20% - Accent3 2 2 2 4 7 6" xfId="3534"/>
    <cellStyle name="20% - Accent3 2 2 2 4 7 6 2" xfId="3535"/>
    <cellStyle name="20% - Accent3 2 2 2 4 7 7" xfId="3536"/>
    <cellStyle name="20% - Accent3 2 2 2 4 8" xfId="3537"/>
    <cellStyle name="20% - Accent3 2 2 2 4 8 2" xfId="3538"/>
    <cellStyle name="20% - Accent3 2 2 2 4 8 2 2" xfId="3539"/>
    <cellStyle name="20% - Accent3 2 2 2 4 8 3" xfId="3540"/>
    <cellStyle name="20% - Accent3 2 2 2 4 9" xfId="3541"/>
    <cellStyle name="20% - Accent3 2 2 2 4 9 2" xfId="3542"/>
    <cellStyle name="20% - Accent3 2 2 2 5" xfId="85"/>
    <cellStyle name="20% - Accent3 2 2 3" xfId="86"/>
    <cellStyle name="20% - Accent3 2 2 3 2" xfId="87"/>
    <cellStyle name="20% - Accent3 2 2 3 2 2" xfId="88"/>
    <cellStyle name="20% - Accent3 2 2 3 3" xfId="89"/>
    <cellStyle name="20% - Accent3 2 2 4" xfId="90"/>
    <cellStyle name="20% - Accent3 2 2 4 2" xfId="91"/>
    <cellStyle name="20% - Accent3 2 2 5" xfId="92"/>
    <cellStyle name="20% - Accent3 2 2 5 10" xfId="3543"/>
    <cellStyle name="20% - Accent3 2 2 5 10 2" xfId="3544"/>
    <cellStyle name="20% - Accent3 2 2 5 11" xfId="3545"/>
    <cellStyle name="20% - Accent3 2 2 5 11 2" xfId="3546"/>
    <cellStyle name="20% - Accent3 2 2 5 12" xfId="3547"/>
    <cellStyle name="20% - Accent3 2 2 5 12 2" xfId="3548"/>
    <cellStyle name="20% - Accent3 2 2 5 13" xfId="3549"/>
    <cellStyle name="20% - Accent3 2 2 5 2" xfId="93"/>
    <cellStyle name="20% - Accent3 2 2 5 2 2" xfId="1431"/>
    <cellStyle name="20% - Accent3 2 2 5 2 2 2" xfId="3550"/>
    <cellStyle name="20% - Accent3 2 2 5 2 2 2 2" xfId="3551"/>
    <cellStyle name="20% - Accent3 2 2 5 2 2 2 2 2" xfId="3552"/>
    <cellStyle name="20% - Accent3 2 2 5 2 2 2 3" xfId="3553"/>
    <cellStyle name="20% - Accent3 2 2 5 2 2 3" xfId="3554"/>
    <cellStyle name="20% - Accent3 2 2 5 2 2 3 2" xfId="3555"/>
    <cellStyle name="20% - Accent3 2 2 5 2 2 4" xfId="3556"/>
    <cellStyle name="20% - Accent3 2 2 5 2 2 4 2" xfId="3557"/>
    <cellStyle name="20% - Accent3 2 2 5 2 2 5" xfId="3558"/>
    <cellStyle name="20% - Accent3 2 2 5 2 2 5 2" xfId="3559"/>
    <cellStyle name="20% - Accent3 2 2 5 2 2 6" xfId="3560"/>
    <cellStyle name="20% - Accent3 2 2 5 2 2 6 2" xfId="3561"/>
    <cellStyle name="20% - Accent3 2 2 5 2 2 7" xfId="3562"/>
    <cellStyle name="20% - Accent3 2 2 5 2 3" xfId="3563"/>
    <cellStyle name="20% - Accent3 2 2 5 2 3 2" xfId="3564"/>
    <cellStyle name="20% - Accent3 2 2 5 2 3 2 2" xfId="3565"/>
    <cellStyle name="20% - Accent3 2 2 5 2 3 3" xfId="3566"/>
    <cellStyle name="20% - Accent3 2 2 5 2 4" xfId="3567"/>
    <cellStyle name="20% - Accent3 2 2 5 2 4 2" xfId="3568"/>
    <cellStyle name="20% - Accent3 2 2 5 2 5" xfId="3569"/>
    <cellStyle name="20% - Accent3 2 2 5 2 5 2" xfId="3570"/>
    <cellStyle name="20% - Accent3 2 2 5 2 6" xfId="3571"/>
    <cellStyle name="20% - Accent3 2 2 5 2 6 2" xfId="3572"/>
    <cellStyle name="20% - Accent3 2 2 5 2 7" xfId="3573"/>
    <cellStyle name="20% - Accent3 2 2 5 2 7 2" xfId="3574"/>
    <cellStyle name="20% - Accent3 2 2 5 2 8" xfId="3575"/>
    <cellStyle name="20% - Accent3 2 2 5 3" xfId="94"/>
    <cellStyle name="20% - Accent3 2 2 5 3 2" xfId="1432"/>
    <cellStyle name="20% - Accent3 2 2 5 3 2 2" xfId="3576"/>
    <cellStyle name="20% - Accent3 2 2 5 3 2 2 2" xfId="3577"/>
    <cellStyle name="20% - Accent3 2 2 5 3 2 2 2 2" xfId="3578"/>
    <cellStyle name="20% - Accent3 2 2 5 3 2 2 3" xfId="3579"/>
    <cellStyle name="20% - Accent3 2 2 5 3 2 3" xfId="3580"/>
    <cellStyle name="20% - Accent3 2 2 5 3 2 3 2" xfId="3581"/>
    <cellStyle name="20% - Accent3 2 2 5 3 2 4" xfId="3582"/>
    <cellStyle name="20% - Accent3 2 2 5 3 2 4 2" xfId="3583"/>
    <cellStyle name="20% - Accent3 2 2 5 3 2 5" xfId="3584"/>
    <cellStyle name="20% - Accent3 2 2 5 3 2 5 2" xfId="3585"/>
    <cellStyle name="20% - Accent3 2 2 5 3 2 6" xfId="3586"/>
    <cellStyle name="20% - Accent3 2 2 5 3 2 6 2" xfId="3587"/>
    <cellStyle name="20% - Accent3 2 2 5 3 2 7" xfId="3588"/>
    <cellStyle name="20% - Accent3 2 2 5 3 3" xfId="3589"/>
    <cellStyle name="20% - Accent3 2 2 5 3 3 2" xfId="3590"/>
    <cellStyle name="20% - Accent3 2 2 5 3 3 2 2" xfId="3591"/>
    <cellStyle name="20% - Accent3 2 2 5 3 3 3" xfId="3592"/>
    <cellStyle name="20% - Accent3 2 2 5 3 4" xfId="3593"/>
    <cellStyle name="20% - Accent3 2 2 5 3 4 2" xfId="3594"/>
    <cellStyle name="20% - Accent3 2 2 5 3 5" xfId="3595"/>
    <cellStyle name="20% - Accent3 2 2 5 3 5 2" xfId="3596"/>
    <cellStyle name="20% - Accent3 2 2 5 3 6" xfId="3597"/>
    <cellStyle name="20% - Accent3 2 2 5 3 6 2" xfId="3598"/>
    <cellStyle name="20% - Accent3 2 2 5 3 7" xfId="3599"/>
    <cellStyle name="20% - Accent3 2 2 5 3 7 2" xfId="3600"/>
    <cellStyle name="20% - Accent3 2 2 5 3 8" xfId="3601"/>
    <cellStyle name="20% - Accent3 2 2 5 4" xfId="95"/>
    <cellStyle name="20% - Accent3 2 2 5 4 2" xfId="1433"/>
    <cellStyle name="20% - Accent3 2 2 5 4 2 2" xfId="3602"/>
    <cellStyle name="20% - Accent3 2 2 5 4 2 2 2" xfId="3603"/>
    <cellStyle name="20% - Accent3 2 2 5 4 2 2 2 2" xfId="3604"/>
    <cellStyle name="20% - Accent3 2 2 5 4 2 2 3" xfId="3605"/>
    <cellStyle name="20% - Accent3 2 2 5 4 2 3" xfId="3606"/>
    <cellStyle name="20% - Accent3 2 2 5 4 2 3 2" xfId="3607"/>
    <cellStyle name="20% - Accent3 2 2 5 4 2 4" xfId="3608"/>
    <cellStyle name="20% - Accent3 2 2 5 4 2 4 2" xfId="3609"/>
    <cellStyle name="20% - Accent3 2 2 5 4 2 5" xfId="3610"/>
    <cellStyle name="20% - Accent3 2 2 5 4 2 5 2" xfId="3611"/>
    <cellStyle name="20% - Accent3 2 2 5 4 2 6" xfId="3612"/>
    <cellStyle name="20% - Accent3 2 2 5 4 2 6 2" xfId="3613"/>
    <cellStyle name="20% - Accent3 2 2 5 4 2 7" xfId="3614"/>
    <cellStyle name="20% - Accent3 2 2 5 4 3" xfId="3615"/>
    <cellStyle name="20% - Accent3 2 2 5 4 3 2" xfId="3616"/>
    <cellStyle name="20% - Accent3 2 2 5 4 3 2 2" xfId="3617"/>
    <cellStyle name="20% - Accent3 2 2 5 4 3 3" xfId="3618"/>
    <cellStyle name="20% - Accent3 2 2 5 4 4" xfId="3619"/>
    <cellStyle name="20% - Accent3 2 2 5 4 4 2" xfId="3620"/>
    <cellStyle name="20% - Accent3 2 2 5 4 5" xfId="3621"/>
    <cellStyle name="20% - Accent3 2 2 5 4 5 2" xfId="3622"/>
    <cellStyle name="20% - Accent3 2 2 5 4 6" xfId="3623"/>
    <cellStyle name="20% - Accent3 2 2 5 4 6 2" xfId="3624"/>
    <cellStyle name="20% - Accent3 2 2 5 4 7" xfId="3625"/>
    <cellStyle name="20% - Accent3 2 2 5 4 7 2" xfId="3626"/>
    <cellStyle name="20% - Accent3 2 2 5 4 8" xfId="3627"/>
    <cellStyle name="20% - Accent3 2 2 5 5" xfId="1434"/>
    <cellStyle name="20% - Accent3 2 2 5 5 2" xfId="3628"/>
    <cellStyle name="20% - Accent3 2 2 5 5 2 2" xfId="3629"/>
    <cellStyle name="20% - Accent3 2 2 5 5 2 2 2" xfId="3630"/>
    <cellStyle name="20% - Accent3 2 2 5 5 2 3" xfId="3631"/>
    <cellStyle name="20% - Accent3 2 2 5 5 3" xfId="3632"/>
    <cellStyle name="20% - Accent3 2 2 5 5 3 2" xfId="3633"/>
    <cellStyle name="20% - Accent3 2 2 5 5 4" xfId="3634"/>
    <cellStyle name="20% - Accent3 2 2 5 5 4 2" xfId="3635"/>
    <cellStyle name="20% - Accent3 2 2 5 5 5" xfId="3636"/>
    <cellStyle name="20% - Accent3 2 2 5 5 5 2" xfId="3637"/>
    <cellStyle name="20% - Accent3 2 2 5 5 6" xfId="3638"/>
    <cellStyle name="20% - Accent3 2 2 5 5 6 2" xfId="3639"/>
    <cellStyle name="20% - Accent3 2 2 5 5 7" xfId="3640"/>
    <cellStyle name="20% - Accent3 2 2 5 6" xfId="1435"/>
    <cellStyle name="20% - Accent3 2 2 5 6 2" xfId="3641"/>
    <cellStyle name="20% - Accent3 2 2 5 6 2 2" xfId="3642"/>
    <cellStyle name="20% - Accent3 2 2 5 6 2 2 2" xfId="3643"/>
    <cellStyle name="20% - Accent3 2 2 5 6 2 3" xfId="3644"/>
    <cellStyle name="20% - Accent3 2 2 5 6 3" xfId="3645"/>
    <cellStyle name="20% - Accent3 2 2 5 6 3 2" xfId="3646"/>
    <cellStyle name="20% - Accent3 2 2 5 6 4" xfId="3647"/>
    <cellStyle name="20% - Accent3 2 2 5 6 4 2" xfId="3648"/>
    <cellStyle name="20% - Accent3 2 2 5 6 5" xfId="3649"/>
    <cellStyle name="20% - Accent3 2 2 5 6 5 2" xfId="3650"/>
    <cellStyle name="20% - Accent3 2 2 5 6 6" xfId="3651"/>
    <cellStyle name="20% - Accent3 2 2 5 6 6 2" xfId="3652"/>
    <cellStyle name="20% - Accent3 2 2 5 6 7" xfId="3653"/>
    <cellStyle name="20% - Accent3 2 2 5 7" xfId="1436"/>
    <cellStyle name="20% - Accent3 2 2 5 7 2" xfId="3654"/>
    <cellStyle name="20% - Accent3 2 2 5 7 2 2" xfId="3655"/>
    <cellStyle name="20% - Accent3 2 2 5 7 2 2 2" xfId="3656"/>
    <cellStyle name="20% - Accent3 2 2 5 7 2 3" xfId="3657"/>
    <cellStyle name="20% - Accent3 2 2 5 7 3" xfId="3658"/>
    <cellStyle name="20% - Accent3 2 2 5 7 3 2" xfId="3659"/>
    <cellStyle name="20% - Accent3 2 2 5 7 4" xfId="3660"/>
    <cellStyle name="20% - Accent3 2 2 5 7 4 2" xfId="3661"/>
    <cellStyle name="20% - Accent3 2 2 5 7 5" xfId="3662"/>
    <cellStyle name="20% - Accent3 2 2 5 7 5 2" xfId="3663"/>
    <cellStyle name="20% - Accent3 2 2 5 7 6" xfId="3664"/>
    <cellStyle name="20% - Accent3 2 2 5 7 6 2" xfId="3665"/>
    <cellStyle name="20% - Accent3 2 2 5 7 7" xfId="3666"/>
    <cellStyle name="20% - Accent3 2 2 5 8" xfId="3667"/>
    <cellStyle name="20% - Accent3 2 2 5 8 2" xfId="3668"/>
    <cellStyle name="20% - Accent3 2 2 5 8 2 2" xfId="3669"/>
    <cellStyle name="20% - Accent3 2 2 5 8 3" xfId="3670"/>
    <cellStyle name="20% - Accent3 2 2 5 9" xfId="3671"/>
    <cellStyle name="20% - Accent3 2 2 5 9 2" xfId="3672"/>
    <cellStyle name="20% - Accent3 2 2 6" xfId="96"/>
    <cellStyle name="20% - Accent3 2 2 6 10" xfId="3673"/>
    <cellStyle name="20% - Accent3 2 2 6 10 2" xfId="3674"/>
    <cellStyle name="20% - Accent3 2 2 6 11" xfId="3675"/>
    <cellStyle name="20% - Accent3 2 2 6 11 2" xfId="3676"/>
    <cellStyle name="20% - Accent3 2 2 6 12" xfId="3677"/>
    <cellStyle name="20% - Accent3 2 2 6 12 2" xfId="3678"/>
    <cellStyle name="20% - Accent3 2 2 6 13" xfId="3679"/>
    <cellStyle name="20% - Accent3 2 2 6 2" xfId="97"/>
    <cellStyle name="20% - Accent3 2 2 6 2 2" xfId="1437"/>
    <cellStyle name="20% - Accent3 2 2 6 2 2 2" xfId="3680"/>
    <cellStyle name="20% - Accent3 2 2 6 2 2 2 2" xfId="3681"/>
    <cellStyle name="20% - Accent3 2 2 6 2 2 2 2 2" xfId="3682"/>
    <cellStyle name="20% - Accent3 2 2 6 2 2 2 3" xfId="3683"/>
    <cellStyle name="20% - Accent3 2 2 6 2 2 3" xfId="3684"/>
    <cellStyle name="20% - Accent3 2 2 6 2 2 3 2" xfId="3685"/>
    <cellStyle name="20% - Accent3 2 2 6 2 2 4" xfId="3686"/>
    <cellStyle name="20% - Accent3 2 2 6 2 2 4 2" xfId="3687"/>
    <cellStyle name="20% - Accent3 2 2 6 2 2 5" xfId="3688"/>
    <cellStyle name="20% - Accent3 2 2 6 2 2 5 2" xfId="3689"/>
    <cellStyle name="20% - Accent3 2 2 6 2 2 6" xfId="3690"/>
    <cellStyle name="20% - Accent3 2 2 6 2 2 6 2" xfId="3691"/>
    <cellStyle name="20% - Accent3 2 2 6 2 2 7" xfId="3692"/>
    <cellStyle name="20% - Accent3 2 2 6 2 3" xfId="3693"/>
    <cellStyle name="20% - Accent3 2 2 6 2 3 2" xfId="3694"/>
    <cellStyle name="20% - Accent3 2 2 6 2 3 2 2" xfId="3695"/>
    <cellStyle name="20% - Accent3 2 2 6 2 3 3" xfId="3696"/>
    <cellStyle name="20% - Accent3 2 2 6 2 4" xfId="3697"/>
    <cellStyle name="20% - Accent3 2 2 6 2 4 2" xfId="3698"/>
    <cellStyle name="20% - Accent3 2 2 6 2 5" xfId="3699"/>
    <cellStyle name="20% - Accent3 2 2 6 2 5 2" xfId="3700"/>
    <cellStyle name="20% - Accent3 2 2 6 2 6" xfId="3701"/>
    <cellStyle name="20% - Accent3 2 2 6 2 6 2" xfId="3702"/>
    <cellStyle name="20% - Accent3 2 2 6 2 7" xfId="3703"/>
    <cellStyle name="20% - Accent3 2 2 6 2 7 2" xfId="3704"/>
    <cellStyle name="20% - Accent3 2 2 6 2 8" xfId="3705"/>
    <cellStyle name="20% - Accent3 2 2 6 3" xfId="98"/>
    <cellStyle name="20% - Accent3 2 2 6 3 2" xfId="1438"/>
    <cellStyle name="20% - Accent3 2 2 6 3 2 2" xfId="3706"/>
    <cellStyle name="20% - Accent3 2 2 6 3 2 2 2" xfId="3707"/>
    <cellStyle name="20% - Accent3 2 2 6 3 2 2 2 2" xfId="3708"/>
    <cellStyle name="20% - Accent3 2 2 6 3 2 2 3" xfId="3709"/>
    <cellStyle name="20% - Accent3 2 2 6 3 2 3" xfId="3710"/>
    <cellStyle name="20% - Accent3 2 2 6 3 2 3 2" xfId="3711"/>
    <cellStyle name="20% - Accent3 2 2 6 3 2 4" xfId="3712"/>
    <cellStyle name="20% - Accent3 2 2 6 3 2 4 2" xfId="3713"/>
    <cellStyle name="20% - Accent3 2 2 6 3 2 5" xfId="3714"/>
    <cellStyle name="20% - Accent3 2 2 6 3 2 5 2" xfId="3715"/>
    <cellStyle name="20% - Accent3 2 2 6 3 2 6" xfId="3716"/>
    <cellStyle name="20% - Accent3 2 2 6 3 2 6 2" xfId="3717"/>
    <cellStyle name="20% - Accent3 2 2 6 3 2 7" xfId="3718"/>
    <cellStyle name="20% - Accent3 2 2 6 3 3" xfId="3719"/>
    <cellStyle name="20% - Accent3 2 2 6 3 3 2" xfId="3720"/>
    <cellStyle name="20% - Accent3 2 2 6 3 3 2 2" xfId="3721"/>
    <cellStyle name="20% - Accent3 2 2 6 3 3 3" xfId="3722"/>
    <cellStyle name="20% - Accent3 2 2 6 3 4" xfId="3723"/>
    <cellStyle name="20% - Accent3 2 2 6 3 4 2" xfId="3724"/>
    <cellStyle name="20% - Accent3 2 2 6 3 5" xfId="3725"/>
    <cellStyle name="20% - Accent3 2 2 6 3 5 2" xfId="3726"/>
    <cellStyle name="20% - Accent3 2 2 6 3 6" xfId="3727"/>
    <cellStyle name="20% - Accent3 2 2 6 3 6 2" xfId="3728"/>
    <cellStyle name="20% - Accent3 2 2 6 3 7" xfId="3729"/>
    <cellStyle name="20% - Accent3 2 2 6 3 7 2" xfId="3730"/>
    <cellStyle name="20% - Accent3 2 2 6 3 8" xfId="3731"/>
    <cellStyle name="20% - Accent3 2 2 6 4" xfId="99"/>
    <cellStyle name="20% - Accent3 2 2 6 4 2" xfId="1439"/>
    <cellStyle name="20% - Accent3 2 2 6 4 2 2" xfId="3732"/>
    <cellStyle name="20% - Accent3 2 2 6 4 2 2 2" xfId="3733"/>
    <cellStyle name="20% - Accent3 2 2 6 4 2 2 2 2" xfId="3734"/>
    <cellStyle name="20% - Accent3 2 2 6 4 2 2 3" xfId="3735"/>
    <cellStyle name="20% - Accent3 2 2 6 4 2 3" xfId="3736"/>
    <cellStyle name="20% - Accent3 2 2 6 4 2 3 2" xfId="3737"/>
    <cellStyle name="20% - Accent3 2 2 6 4 2 4" xfId="3738"/>
    <cellStyle name="20% - Accent3 2 2 6 4 2 4 2" xfId="3739"/>
    <cellStyle name="20% - Accent3 2 2 6 4 2 5" xfId="3740"/>
    <cellStyle name="20% - Accent3 2 2 6 4 2 5 2" xfId="3741"/>
    <cellStyle name="20% - Accent3 2 2 6 4 2 6" xfId="3742"/>
    <cellStyle name="20% - Accent3 2 2 6 4 2 6 2" xfId="3743"/>
    <cellStyle name="20% - Accent3 2 2 6 4 2 7" xfId="3744"/>
    <cellStyle name="20% - Accent3 2 2 6 4 3" xfId="3745"/>
    <cellStyle name="20% - Accent3 2 2 6 4 3 2" xfId="3746"/>
    <cellStyle name="20% - Accent3 2 2 6 4 3 2 2" xfId="3747"/>
    <cellStyle name="20% - Accent3 2 2 6 4 3 3" xfId="3748"/>
    <cellStyle name="20% - Accent3 2 2 6 4 4" xfId="3749"/>
    <cellStyle name="20% - Accent3 2 2 6 4 4 2" xfId="3750"/>
    <cellStyle name="20% - Accent3 2 2 6 4 5" xfId="3751"/>
    <cellStyle name="20% - Accent3 2 2 6 4 5 2" xfId="3752"/>
    <cellStyle name="20% - Accent3 2 2 6 4 6" xfId="3753"/>
    <cellStyle name="20% - Accent3 2 2 6 4 6 2" xfId="3754"/>
    <cellStyle name="20% - Accent3 2 2 6 4 7" xfId="3755"/>
    <cellStyle name="20% - Accent3 2 2 6 4 7 2" xfId="3756"/>
    <cellStyle name="20% - Accent3 2 2 6 4 8" xfId="3757"/>
    <cellStyle name="20% - Accent3 2 2 6 5" xfId="1440"/>
    <cellStyle name="20% - Accent3 2 2 6 5 2" xfId="3758"/>
    <cellStyle name="20% - Accent3 2 2 6 5 2 2" xfId="3759"/>
    <cellStyle name="20% - Accent3 2 2 6 5 2 2 2" xfId="3760"/>
    <cellStyle name="20% - Accent3 2 2 6 5 2 3" xfId="3761"/>
    <cellStyle name="20% - Accent3 2 2 6 5 3" xfId="3762"/>
    <cellStyle name="20% - Accent3 2 2 6 5 3 2" xfId="3763"/>
    <cellStyle name="20% - Accent3 2 2 6 5 4" xfId="3764"/>
    <cellStyle name="20% - Accent3 2 2 6 5 4 2" xfId="3765"/>
    <cellStyle name="20% - Accent3 2 2 6 5 5" xfId="3766"/>
    <cellStyle name="20% - Accent3 2 2 6 5 5 2" xfId="3767"/>
    <cellStyle name="20% - Accent3 2 2 6 5 6" xfId="3768"/>
    <cellStyle name="20% - Accent3 2 2 6 5 6 2" xfId="3769"/>
    <cellStyle name="20% - Accent3 2 2 6 5 7" xfId="3770"/>
    <cellStyle name="20% - Accent3 2 2 6 6" xfId="1441"/>
    <cellStyle name="20% - Accent3 2 2 6 6 2" xfId="3771"/>
    <cellStyle name="20% - Accent3 2 2 6 6 2 2" xfId="3772"/>
    <cellStyle name="20% - Accent3 2 2 6 6 2 2 2" xfId="3773"/>
    <cellStyle name="20% - Accent3 2 2 6 6 2 3" xfId="3774"/>
    <cellStyle name="20% - Accent3 2 2 6 6 3" xfId="3775"/>
    <cellStyle name="20% - Accent3 2 2 6 6 3 2" xfId="3776"/>
    <cellStyle name="20% - Accent3 2 2 6 6 4" xfId="3777"/>
    <cellStyle name="20% - Accent3 2 2 6 6 4 2" xfId="3778"/>
    <cellStyle name="20% - Accent3 2 2 6 6 5" xfId="3779"/>
    <cellStyle name="20% - Accent3 2 2 6 6 5 2" xfId="3780"/>
    <cellStyle name="20% - Accent3 2 2 6 6 6" xfId="3781"/>
    <cellStyle name="20% - Accent3 2 2 6 6 6 2" xfId="3782"/>
    <cellStyle name="20% - Accent3 2 2 6 6 7" xfId="3783"/>
    <cellStyle name="20% - Accent3 2 2 6 7" xfId="1442"/>
    <cellStyle name="20% - Accent3 2 2 6 7 2" xfId="3784"/>
    <cellStyle name="20% - Accent3 2 2 6 7 2 2" xfId="3785"/>
    <cellStyle name="20% - Accent3 2 2 6 7 2 2 2" xfId="3786"/>
    <cellStyle name="20% - Accent3 2 2 6 7 2 3" xfId="3787"/>
    <cellStyle name="20% - Accent3 2 2 6 7 3" xfId="3788"/>
    <cellStyle name="20% - Accent3 2 2 6 7 3 2" xfId="3789"/>
    <cellStyle name="20% - Accent3 2 2 6 7 4" xfId="3790"/>
    <cellStyle name="20% - Accent3 2 2 6 7 4 2" xfId="3791"/>
    <cellStyle name="20% - Accent3 2 2 6 7 5" xfId="3792"/>
    <cellStyle name="20% - Accent3 2 2 6 7 5 2" xfId="3793"/>
    <cellStyle name="20% - Accent3 2 2 6 7 6" xfId="3794"/>
    <cellStyle name="20% - Accent3 2 2 6 7 6 2" xfId="3795"/>
    <cellStyle name="20% - Accent3 2 2 6 7 7" xfId="3796"/>
    <cellStyle name="20% - Accent3 2 2 6 8" xfId="3797"/>
    <cellStyle name="20% - Accent3 2 2 6 8 2" xfId="3798"/>
    <cellStyle name="20% - Accent3 2 2 6 8 2 2" xfId="3799"/>
    <cellStyle name="20% - Accent3 2 2 6 8 3" xfId="3800"/>
    <cellStyle name="20% - Accent3 2 2 6 9" xfId="3801"/>
    <cellStyle name="20% - Accent3 2 2 6 9 2" xfId="3802"/>
    <cellStyle name="20% - Accent3 2 2 7" xfId="100"/>
    <cellStyle name="20% - Accent3 2 2 7 2" xfId="1443"/>
    <cellStyle name="20% - Accent3 2 2 7 2 2" xfId="3803"/>
    <cellStyle name="20% - Accent3 2 2 7 2 2 2" xfId="3804"/>
    <cellStyle name="20% - Accent3 2 2 7 2 2 2 2" xfId="3805"/>
    <cellStyle name="20% - Accent3 2 2 7 2 2 3" xfId="3806"/>
    <cellStyle name="20% - Accent3 2 2 7 2 3" xfId="3807"/>
    <cellStyle name="20% - Accent3 2 2 7 2 3 2" xfId="3808"/>
    <cellStyle name="20% - Accent3 2 2 7 2 4" xfId="3809"/>
    <cellStyle name="20% - Accent3 2 2 7 2 4 2" xfId="3810"/>
    <cellStyle name="20% - Accent3 2 2 7 2 5" xfId="3811"/>
    <cellStyle name="20% - Accent3 2 2 7 2 5 2" xfId="3812"/>
    <cellStyle name="20% - Accent3 2 2 7 2 6" xfId="3813"/>
    <cellStyle name="20% - Accent3 2 2 7 2 6 2" xfId="3814"/>
    <cellStyle name="20% - Accent3 2 2 7 2 7" xfId="3815"/>
    <cellStyle name="20% - Accent3 2 2 7 3" xfId="3816"/>
    <cellStyle name="20% - Accent3 2 2 7 3 2" xfId="3817"/>
    <cellStyle name="20% - Accent3 2 2 7 3 2 2" xfId="3818"/>
    <cellStyle name="20% - Accent3 2 2 7 3 3" xfId="3819"/>
    <cellStyle name="20% - Accent3 2 2 7 4" xfId="3820"/>
    <cellStyle name="20% - Accent3 2 2 7 4 2" xfId="3821"/>
    <cellStyle name="20% - Accent3 2 2 7 5" xfId="3822"/>
    <cellStyle name="20% - Accent3 2 2 7 5 2" xfId="3823"/>
    <cellStyle name="20% - Accent3 2 2 7 6" xfId="3824"/>
    <cellStyle name="20% - Accent3 2 2 7 6 2" xfId="3825"/>
    <cellStyle name="20% - Accent3 2 2 7 7" xfId="3826"/>
    <cellStyle name="20% - Accent3 2 2 7 7 2" xfId="3827"/>
    <cellStyle name="20% - Accent3 2 2 7 8" xfId="3828"/>
    <cellStyle name="20% - Accent3 2 2 8" xfId="101"/>
    <cellStyle name="20% - Accent3 2 2 8 2" xfId="1444"/>
    <cellStyle name="20% - Accent3 2 2 8 2 2" xfId="3829"/>
    <cellStyle name="20% - Accent3 2 2 8 2 2 2" xfId="3830"/>
    <cellStyle name="20% - Accent3 2 2 8 2 2 2 2" xfId="3831"/>
    <cellStyle name="20% - Accent3 2 2 8 2 2 3" xfId="3832"/>
    <cellStyle name="20% - Accent3 2 2 8 2 3" xfId="3833"/>
    <cellStyle name="20% - Accent3 2 2 8 2 3 2" xfId="3834"/>
    <cellStyle name="20% - Accent3 2 2 8 2 4" xfId="3835"/>
    <cellStyle name="20% - Accent3 2 2 8 2 4 2" xfId="3836"/>
    <cellStyle name="20% - Accent3 2 2 8 2 5" xfId="3837"/>
    <cellStyle name="20% - Accent3 2 2 8 2 5 2" xfId="3838"/>
    <cellStyle name="20% - Accent3 2 2 8 2 6" xfId="3839"/>
    <cellStyle name="20% - Accent3 2 2 8 2 6 2" xfId="3840"/>
    <cellStyle name="20% - Accent3 2 2 8 2 7" xfId="3841"/>
    <cellStyle name="20% - Accent3 2 2 8 3" xfId="3842"/>
    <cellStyle name="20% - Accent3 2 2 8 3 2" xfId="3843"/>
    <cellStyle name="20% - Accent3 2 2 8 3 2 2" xfId="3844"/>
    <cellStyle name="20% - Accent3 2 2 8 3 3" xfId="3845"/>
    <cellStyle name="20% - Accent3 2 2 8 4" xfId="3846"/>
    <cellStyle name="20% - Accent3 2 2 8 4 2" xfId="3847"/>
    <cellStyle name="20% - Accent3 2 2 8 5" xfId="3848"/>
    <cellStyle name="20% - Accent3 2 2 8 5 2" xfId="3849"/>
    <cellStyle name="20% - Accent3 2 2 8 6" xfId="3850"/>
    <cellStyle name="20% - Accent3 2 2 8 6 2" xfId="3851"/>
    <cellStyle name="20% - Accent3 2 2 8 7" xfId="3852"/>
    <cellStyle name="20% - Accent3 2 2 8 7 2" xfId="3853"/>
    <cellStyle name="20% - Accent3 2 2 8 8" xfId="3854"/>
    <cellStyle name="20% - Accent3 2 2 9" xfId="102"/>
    <cellStyle name="20% - Accent3 2 2 9 2" xfId="1445"/>
    <cellStyle name="20% - Accent3 2 2 9 2 2" xfId="3855"/>
    <cellStyle name="20% - Accent3 2 2 9 2 2 2" xfId="3856"/>
    <cellStyle name="20% - Accent3 2 2 9 2 2 2 2" xfId="3857"/>
    <cellStyle name="20% - Accent3 2 2 9 2 2 3" xfId="3858"/>
    <cellStyle name="20% - Accent3 2 2 9 2 3" xfId="3859"/>
    <cellStyle name="20% - Accent3 2 2 9 2 3 2" xfId="3860"/>
    <cellStyle name="20% - Accent3 2 2 9 2 4" xfId="3861"/>
    <cellStyle name="20% - Accent3 2 2 9 2 4 2" xfId="3862"/>
    <cellStyle name="20% - Accent3 2 2 9 2 5" xfId="3863"/>
    <cellStyle name="20% - Accent3 2 2 9 2 5 2" xfId="3864"/>
    <cellStyle name="20% - Accent3 2 2 9 2 6" xfId="3865"/>
    <cellStyle name="20% - Accent3 2 2 9 2 6 2" xfId="3866"/>
    <cellStyle name="20% - Accent3 2 2 9 2 7" xfId="3867"/>
    <cellStyle name="20% - Accent3 2 2 9 3" xfId="3868"/>
    <cellStyle name="20% - Accent3 2 2 9 3 2" xfId="3869"/>
    <cellStyle name="20% - Accent3 2 2 9 3 2 2" xfId="3870"/>
    <cellStyle name="20% - Accent3 2 2 9 3 3" xfId="3871"/>
    <cellStyle name="20% - Accent3 2 2 9 4" xfId="3872"/>
    <cellStyle name="20% - Accent3 2 2 9 4 2" xfId="3873"/>
    <cellStyle name="20% - Accent3 2 2 9 5" xfId="3874"/>
    <cellStyle name="20% - Accent3 2 2 9 5 2" xfId="3875"/>
    <cellStyle name="20% - Accent3 2 2 9 6" xfId="3876"/>
    <cellStyle name="20% - Accent3 2 2 9 6 2" xfId="3877"/>
    <cellStyle name="20% - Accent3 2 2 9 7" xfId="3878"/>
    <cellStyle name="20% - Accent3 2 2 9 7 2" xfId="3879"/>
    <cellStyle name="20% - Accent3 2 2 9 8" xfId="3880"/>
    <cellStyle name="20% - Accent3 2 3" xfId="103"/>
    <cellStyle name="20% - Accent3 2 4" xfId="104"/>
    <cellStyle name="20% - Accent3 2 4 10" xfId="3881"/>
    <cellStyle name="20% - Accent3 2 4 10 2" xfId="3882"/>
    <cellStyle name="20% - Accent3 2 4 11" xfId="3883"/>
    <cellStyle name="20% - Accent3 2 4 11 2" xfId="3884"/>
    <cellStyle name="20% - Accent3 2 4 12" xfId="3885"/>
    <cellStyle name="20% - Accent3 2 4 12 2" xfId="3886"/>
    <cellStyle name="20% - Accent3 2 4 13" xfId="3887"/>
    <cellStyle name="20% - Accent3 2 4 2" xfId="105"/>
    <cellStyle name="20% - Accent3 2 4 2 2" xfId="1446"/>
    <cellStyle name="20% - Accent3 2 4 2 2 2" xfId="3888"/>
    <cellStyle name="20% - Accent3 2 4 2 2 2 2" xfId="3889"/>
    <cellStyle name="20% - Accent3 2 4 2 2 2 2 2" xfId="3890"/>
    <cellStyle name="20% - Accent3 2 4 2 2 2 3" xfId="3891"/>
    <cellStyle name="20% - Accent3 2 4 2 2 3" xfId="3892"/>
    <cellStyle name="20% - Accent3 2 4 2 2 3 2" xfId="3893"/>
    <cellStyle name="20% - Accent3 2 4 2 2 4" xfId="3894"/>
    <cellStyle name="20% - Accent3 2 4 2 2 4 2" xfId="3895"/>
    <cellStyle name="20% - Accent3 2 4 2 2 5" xfId="3896"/>
    <cellStyle name="20% - Accent3 2 4 2 2 5 2" xfId="3897"/>
    <cellStyle name="20% - Accent3 2 4 2 2 6" xfId="3898"/>
    <cellStyle name="20% - Accent3 2 4 2 2 6 2" xfId="3899"/>
    <cellStyle name="20% - Accent3 2 4 2 2 7" xfId="3900"/>
    <cellStyle name="20% - Accent3 2 4 2 3" xfId="3901"/>
    <cellStyle name="20% - Accent3 2 4 2 3 2" xfId="3902"/>
    <cellStyle name="20% - Accent3 2 4 2 3 2 2" xfId="3903"/>
    <cellStyle name="20% - Accent3 2 4 2 3 3" xfId="3904"/>
    <cellStyle name="20% - Accent3 2 4 2 4" xfId="3905"/>
    <cellStyle name="20% - Accent3 2 4 2 4 2" xfId="3906"/>
    <cellStyle name="20% - Accent3 2 4 2 5" xfId="3907"/>
    <cellStyle name="20% - Accent3 2 4 2 5 2" xfId="3908"/>
    <cellStyle name="20% - Accent3 2 4 2 6" xfId="3909"/>
    <cellStyle name="20% - Accent3 2 4 2 6 2" xfId="3910"/>
    <cellStyle name="20% - Accent3 2 4 2 7" xfId="3911"/>
    <cellStyle name="20% - Accent3 2 4 2 7 2" xfId="3912"/>
    <cellStyle name="20% - Accent3 2 4 2 8" xfId="3913"/>
    <cellStyle name="20% - Accent3 2 4 3" xfId="106"/>
    <cellStyle name="20% - Accent3 2 4 3 2" xfId="1447"/>
    <cellStyle name="20% - Accent3 2 4 3 2 2" xfId="3914"/>
    <cellStyle name="20% - Accent3 2 4 3 2 2 2" xfId="3915"/>
    <cellStyle name="20% - Accent3 2 4 3 2 2 2 2" xfId="3916"/>
    <cellStyle name="20% - Accent3 2 4 3 2 2 3" xfId="3917"/>
    <cellStyle name="20% - Accent3 2 4 3 2 3" xfId="3918"/>
    <cellStyle name="20% - Accent3 2 4 3 2 3 2" xfId="3919"/>
    <cellStyle name="20% - Accent3 2 4 3 2 4" xfId="3920"/>
    <cellStyle name="20% - Accent3 2 4 3 2 4 2" xfId="3921"/>
    <cellStyle name="20% - Accent3 2 4 3 2 5" xfId="3922"/>
    <cellStyle name="20% - Accent3 2 4 3 2 5 2" xfId="3923"/>
    <cellStyle name="20% - Accent3 2 4 3 2 6" xfId="3924"/>
    <cellStyle name="20% - Accent3 2 4 3 2 6 2" xfId="3925"/>
    <cellStyle name="20% - Accent3 2 4 3 2 7" xfId="3926"/>
    <cellStyle name="20% - Accent3 2 4 3 3" xfId="3927"/>
    <cellStyle name="20% - Accent3 2 4 3 3 2" xfId="3928"/>
    <cellStyle name="20% - Accent3 2 4 3 3 2 2" xfId="3929"/>
    <cellStyle name="20% - Accent3 2 4 3 3 3" xfId="3930"/>
    <cellStyle name="20% - Accent3 2 4 3 4" xfId="3931"/>
    <cellStyle name="20% - Accent3 2 4 3 4 2" xfId="3932"/>
    <cellStyle name="20% - Accent3 2 4 3 5" xfId="3933"/>
    <cellStyle name="20% - Accent3 2 4 3 5 2" xfId="3934"/>
    <cellStyle name="20% - Accent3 2 4 3 6" xfId="3935"/>
    <cellStyle name="20% - Accent3 2 4 3 6 2" xfId="3936"/>
    <cellStyle name="20% - Accent3 2 4 3 7" xfId="3937"/>
    <cellStyle name="20% - Accent3 2 4 3 7 2" xfId="3938"/>
    <cellStyle name="20% - Accent3 2 4 3 8" xfId="3939"/>
    <cellStyle name="20% - Accent3 2 4 4" xfId="107"/>
    <cellStyle name="20% - Accent3 2 4 4 2" xfId="1448"/>
    <cellStyle name="20% - Accent3 2 4 4 2 2" xfId="3940"/>
    <cellStyle name="20% - Accent3 2 4 4 2 2 2" xfId="3941"/>
    <cellStyle name="20% - Accent3 2 4 4 2 2 2 2" xfId="3942"/>
    <cellStyle name="20% - Accent3 2 4 4 2 2 3" xfId="3943"/>
    <cellStyle name="20% - Accent3 2 4 4 2 3" xfId="3944"/>
    <cellStyle name="20% - Accent3 2 4 4 2 3 2" xfId="3945"/>
    <cellStyle name="20% - Accent3 2 4 4 2 4" xfId="3946"/>
    <cellStyle name="20% - Accent3 2 4 4 2 4 2" xfId="3947"/>
    <cellStyle name="20% - Accent3 2 4 4 2 5" xfId="3948"/>
    <cellStyle name="20% - Accent3 2 4 4 2 5 2" xfId="3949"/>
    <cellStyle name="20% - Accent3 2 4 4 2 6" xfId="3950"/>
    <cellStyle name="20% - Accent3 2 4 4 2 6 2" xfId="3951"/>
    <cellStyle name="20% - Accent3 2 4 4 2 7" xfId="3952"/>
    <cellStyle name="20% - Accent3 2 4 4 3" xfId="3953"/>
    <cellStyle name="20% - Accent3 2 4 4 3 2" xfId="3954"/>
    <cellStyle name="20% - Accent3 2 4 4 3 2 2" xfId="3955"/>
    <cellStyle name="20% - Accent3 2 4 4 3 3" xfId="3956"/>
    <cellStyle name="20% - Accent3 2 4 4 4" xfId="3957"/>
    <cellStyle name="20% - Accent3 2 4 4 4 2" xfId="3958"/>
    <cellStyle name="20% - Accent3 2 4 4 5" xfId="3959"/>
    <cellStyle name="20% - Accent3 2 4 4 5 2" xfId="3960"/>
    <cellStyle name="20% - Accent3 2 4 4 6" xfId="3961"/>
    <cellStyle name="20% - Accent3 2 4 4 6 2" xfId="3962"/>
    <cellStyle name="20% - Accent3 2 4 4 7" xfId="3963"/>
    <cellStyle name="20% - Accent3 2 4 4 7 2" xfId="3964"/>
    <cellStyle name="20% - Accent3 2 4 4 8" xfId="3965"/>
    <cellStyle name="20% - Accent3 2 4 5" xfId="1449"/>
    <cellStyle name="20% - Accent3 2 4 5 2" xfId="3966"/>
    <cellStyle name="20% - Accent3 2 4 5 2 2" xfId="3967"/>
    <cellStyle name="20% - Accent3 2 4 5 2 2 2" xfId="3968"/>
    <cellStyle name="20% - Accent3 2 4 5 2 3" xfId="3969"/>
    <cellStyle name="20% - Accent3 2 4 5 3" xfId="3970"/>
    <cellStyle name="20% - Accent3 2 4 5 3 2" xfId="3971"/>
    <cellStyle name="20% - Accent3 2 4 5 4" xfId="3972"/>
    <cellStyle name="20% - Accent3 2 4 5 4 2" xfId="3973"/>
    <cellStyle name="20% - Accent3 2 4 5 5" xfId="3974"/>
    <cellStyle name="20% - Accent3 2 4 5 5 2" xfId="3975"/>
    <cellStyle name="20% - Accent3 2 4 5 6" xfId="3976"/>
    <cellStyle name="20% - Accent3 2 4 5 6 2" xfId="3977"/>
    <cellStyle name="20% - Accent3 2 4 5 7" xfId="3978"/>
    <cellStyle name="20% - Accent3 2 4 6" xfId="1450"/>
    <cellStyle name="20% - Accent3 2 4 6 2" xfId="3979"/>
    <cellStyle name="20% - Accent3 2 4 6 2 2" xfId="3980"/>
    <cellStyle name="20% - Accent3 2 4 6 2 2 2" xfId="3981"/>
    <cellStyle name="20% - Accent3 2 4 6 2 3" xfId="3982"/>
    <cellStyle name="20% - Accent3 2 4 6 3" xfId="3983"/>
    <cellStyle name="20% - Accent3 2 4 6 3 2" xfId="3984"/>
    <cellStyle name="20% - Accent3 2 4 6 4" xfId="3985"/>
    <cellStyle name="20% - Accent3 2 4 6 4 2" xfId="3986"/>
    <cellStyle name="20% - Accent3 2 4 6 5" xfId="3987"/>
    <cellStyle name="20% - Accent3 2 4 6 5 2" xfId="3988"/>
    <cellStyle name="20% - Accent3 2 4 6 6" xfId="3989"/>
    <cellStyle name="20% - Accent3 2 4 6 6 2" xfId="3990"/>
    <cellStyle name="20% - Accent3 2 4 6 7" xfId="3991"/>
    <cellStyle name="20% - Accent3 2 4 7" xfId="1451"/>
    <cellStyle name="20% - Accent3 2 4 7 2" xfId="3992"/>
    <cellStyle name="20% - Accent3 2 4 7 2 2" xfId="3993"/>
    <cellStyle name="20% - Accent3 2 4 7 2 2 2" xfId="3994"/>
    <cellStyle name="20% - Accent3 2 4 7 2 3" xfId="3995"/>
    <cellStyle name="20% - Accent3 2 4 7 3" xfId="3996"/>
    <cellStyle name="20% - Accent3 2 4 7 3 2" xfId="3997"/>
    <cellStyle name="20% - Accent3 2 4 7 4" xfId="3998"/>
    <cellStyle name="20% - Accent3 2 4 7 4 2" xfId="3999"/>
    <cellStyle name="20% - Accent3 2 4 7 5" xfId="4000"/>
    <cellStyle name="20% - Accent3 2 4 7 5 2" xfId="4001"/>
    <cellStyle name="20% - Accent3 2 4 7 6" xfId="4002"/>
    <cellStyle name="20% - Accent3 2 4 7 6 2" xfId="4003"/>
    <cellStyle name="20% - Accent3 2 4 7 7" xfId="4004"/>
    <cellStyle name="20% - Accent3 2 4 8" xfId="4005"/>
    <cellStyle name="20% - Accent3 2 4 8 2" xfId="4006"/>
    <cellStyle name="20% - Accent3 2 4 8 2 2" xfId="4007"/>
    <cellStyle name="20% - Accent3 2 4 8 3" xfId="4008"/>
    <cellStyle name="20% - Accent3 2 4 9" xfId="4009"/>
    <cellStyle name="20% - Accent3 2 4 9 2" xfId="4010"/>
    <cellStyle name="20% - Accent3 2 5" xfId="1255"/>
    <cellStyle name="20% - Accent3 3" xfId="1256"/>
    <cellStyle name="20% - Accent3 3 2" xfId="1958"/>
    <cellStyle name="20% - Accent4 2" xfId="108"/>
    <cellStyle name="20% - Accent4 2 2" xfId="109"/>
    <cellStyle name="20% - Accent4 2 2 10" xfId="1452"/>
    <cellStyle name="20% - Accent4 2 2 10 2" xfId="4011"/>
    <cellStyle name="20% - Accent4 2 2 10 2 2" xfId="4012"/>
    <cellStyle name="20% - Accent4 2 2 10 2 2 2" xfId="4013"/>
    <cellStyle name="20% - Accent4 2 2 10 2 3" xfId="4014"/>
    <cellStyle name="20% - Accent4 2 2 10 3" xfId="4015"/>
    <cellStyle name="20% - Accent4 2 2 10 3 2" xfId="4016"/>
    <cellStyle name="20% - Accent4 2 2 10 4" xfId="4017"/>
    <cellStyle name="20% - Accent4 2 2 10 4 2" xfId="4018"/>
    <cellStyle name="20% - Accent4 2 2 10 5" xfId="4019"/>
    <cellStyle name="20% - Accent4 2 2 10 5 2" xfId="4020"/>
    <cellStyle name="20% - Accent4 2 2 10 6" xfId="4021"/>
    <cellStyle name="20% - Accent4 2 2 10 6 2" xfId="4022"/>
    <cellStyle name="20% - Accent4 2 2 10 7" xfId="4023"/>
    <cellStyle name="20% - Accent4 2 2 11" xfId="1453"/>
    <cellStyle name="20% - Accent4 2 2 11 2" xfId="4024"/>
    <cellStyle name="20% - Accent4 2 2 11 2 2" xfId="4025"/>
    <cellStyle name="20% - Accent4 2 2 11 2 2 2" xfId="4026"/>
    <cellStyle name="20% - Accent4 2 2 11 2 3" xfId="4027"/>
    <cellStyle name="20% - Accent4 2 2 11 3" xfId="4028"/>
    <cellStyle name="20% - Accent4 2 2 11 3 2" xfId="4029"/>
    <cellStyle name="20% - Accent4 2 2 11 4" xfId="4030"/>
    <cellStyle name="20% - Accent4 2 2 11 4 2" xfId="4031"/>
    <cellStyle name="20% - Accent4 2 2 11 5" xfId="4032"/>
    <cellStyle name="20% - Accent4 2 2 11 5 2" xfId="4033"/>
    <cellStyle name="20% - Accent4 2 2 11 6" xfId="4034"/>
    <cellStyle name="20% - Accent4 2 2 11 6 2" xfId="4035"/>
    <cellStyle name="20% - Accent4 2 2 11 7" xfId="4036"/>
    <cellStyle name="20% - Accent4 2 2 12" xfId="1454"/>
    <cellStyle name="20% - Accent4 2 2 12 2" xfId="4037"/>
    <cellStyle name="20% - Accent4 2 2 12 2 2" xfId="4038"/>
    <cellStyle name="20% - Accent4 2 2 12 2 2 2" xfId="4039"/>
    <cellStyle name="20% - Accent4 2 2 12 2 3" xfId="4040"/>
    <cellStyle name="20% - Accent4 2 2 12 3" xfId="4041"/>
    <cellStyle name="20% - Accent4 2 2 12 3 2" xfId="4042"/>
    <cellStyle name="20% - Accent4 2 2 12 4" xfId="4043"/>
    <cellStyle name="20% - Accent4 2 2 12 4 2" xfId="4044"/>
    <cellStyle name="20% - Accent4 2 2 12 5" xfId="4045"/>
    <cellStyle name="20% - Accent4 2 2 12 5 2" xfId="4046"/>
    <cellStyle name="20% - Accent4 2 2 12 6" xfId="4047"/>
    <cellStyle name="20% - Accent4 2 2 12 6 2" xfId="4048"/>
    <cellStyle name="20% - Accent4 2 2 12 7" xfId="4049"/>
    <cellStyle name="20% - Accent4 2 2 13" xfId="4050"/>
    <cellStyle name="20% - Accent4 2 2 2" xfId="110"/>
    <cellStyle name="20% - Accent4 2 2 2 2" xfId="111"/>
    <cellStyle name="20% - Accent4 2 2 2 2 2" xfId="112"/>
    <cellStyle name="20% - Accent4 2 2 2 3" xfId="113"/>
    <cellStyle name="20% - Accent4 2 2 2 4" xfId="114"/>
    <cellStyle name="20% - Accent4 2 2 2 4 10" xfId="4051"/>
    <cellStyle name="20% - Accent4 2 2 2 4 10 2" xfId="4052"/>
    <cellStyle name="20% - Accent4 2 2 2 4 11" xfId="4053"/>
    <cellStyle name="20% - Accent4 2 2 2 4 11 2" xfId="4054"/>
    <cellStyle name="20% - Accent4 2 2 2 4 12" xfId="4055"/>
    <cellStyle name="20% - Accent4 2 2 2 4 12 2" xfId="4056"/>
    <cellStyle name="20% - Accent4 2 2 2 4 13" xfId="4057"/>
    <cellStyle name="20% - Accent4 2 2 2 4 2" xfId="115"/>
    <cellStyle name="20% - Accent4 2 2 2 4 2 2" xfId="1455"/>
    <cellStyle name="20% - Accent4 2 2 2 4 2 2 2" xfId="4058"/>
    <cellStyle name="20% - Accent4 2 2 2 4 2 2 2 2" xfId="4059"/>
    <cellStyle name="20% - Accent4 2 2 2 4 2 2 2 2 2" xfId="4060"/>
    <cellStyle name="20% - Accent4 2 2 2 4 2 2 2 3" xfId="4061"/>
    <cellStyle name="20% - Accent4 2 2 2 4 2 2 3" xfId="4062"/>
    <cellStyle name="20% - Accent4 2 2 2 4 2 2 3 2" xfId="4063"/>
    <cellStyle name="20% - Accent4 2 2 2 4 2 2 4" xfId="4064"/>
    <cellStyle name="20% - Accent4 2 2 2 4 2 2 4 2" xfId="4065"/>
    <cellStyle name="20% - Accent4 2 2 2 4 2 2 5" xfId="4066"/>
    <cellStyle name="20% - Accent4 2 2 2 4 2 2 5 2" xfId="4067"/>
    <cellStyle name="20% - Accent4 2 2 2 4 2 2 6" xfId="4068"/>
    <cellStyle name="20% - Accent4 2 2 2 4 2 2 6 2" xfId="4069"/>
    <cellStyle name="20% - Accent4 2 2 2 4 2 2 7" xfId="4070"/>
    <cellStyle name="20% - Accent4 2 2 2 4 2 3" xfId="4071"/>
    <cellStyle name="20% - Accent4 2 2 2 4 2 3 2" xfId="4072"/>
    <cellStyle name="20% - Accent4 2 2 2 4 2 3 2 2" xfId="4073"/>
    <cellStyle name="20% - Accent4 2 2 2 4 2 3 3" xfId="4074"/>
    <cellStyle name="20% - Accent4 2 2 2 4 2 4" xfId="4075"/>
    <cellStyle name="20% - Accent4 2 2 2 4 2 4 2" xfId="4076"/>
    <cellStyle name="20% - Accent4 2 2 2 4 2 5" xfId="4077"/>
    <cellStyle name="20% - Accent4 2 2 2 4 2 5 2" xfId="4078"/>
    <cellStyle name="20% - Accent4 2 2 2 4 2 6" xfId="4079"/>
    <cellStyle name="20% - Accent4 2 2 2 4 2 6 2" xfId="4080"/>
    <cellStyle name="20% - Accent4 2 2 2 4 2 7" xfId="4081"/>
    <cellStyle name="20% - Accent4 2 2 2 4 2 7 2" xfId="4082"/>
    <cellStyle name="20% - Accent4 2 2 2 4 2 8" xfId="4083"/>
    <cellStyle name="20% - Accent4 2 2 2 4 3" xfId="116"/>
    <cellStyle name="20% - Accent4 2 2 2 4 3 2" xfId="1456"/>
    <cellStyle name="20% - Accent4 2 2 2 4 3 2 2" xfId="4084"/>
    <cellStyle name="20% - Accent4 2 2 2 4 3 2 2 2" xfId="4085"/>
    <cellStyle name="20% - Accent4 2 2 2 4 3 2 2 2 2" xfId="4086"/>
    <cellStyle name="20% - Accent4 2 2 2 4 3 2 2 3" xfId="4087"/>
    <cellStyle name="20% - Accent4 2 2 2 4 3 2 3" xfId="4088"/>
    <cellStyle name="20% - Accent4 2 2 2 4 3 2 3 2" xfId="4089"/>
    <cellStyle name="20% - Accent4 2 2 2 4 3 2 4" xfId="4090"/>
    <cellStyle name="20% - Accent4 2 2 2 4 3 2 4 2" xfId="4091"/>
    <cellStyle name="20% - Accent4 2 2 2 4 3 2 5" xfId="4092"/>
    <cellStyle name="20% - Accent4 2 2 2 4 3 2 5 2" xfId="4093"/>
    <cellStyle name="20% - Accent4 2 2 2 4 3 2 6" xfId="4094"/>
    <cellStyle name="20% - Accent4 2 2 2 4 3 2 6 2" xfId="4095"/>
    <cellStyle name="20% - Accent4 2 2 2 4 3 2 7" xfId="4096"/>
    <cellStyle name="20% - Accent4 2 2 2 4 3 3" xfId="4097"/>
    <cellStyle name="20% - Accent4 2 2 2 4 3 3 2" xfId="4098"/>
    <cellStyle name="20% - Accent4 2 2 2 4 3 3 2 2" xfId="4099"/>
    <cellStyle name="20% - Accent4 2 2 2 4 3 3 3" xfId="4100"/>
    <cellStyle name="20% - Accent4 2 2 2 4 3 4" xfId="4101"/>
    <cellStyle name="20% - Accent4 2 2 2 4 3 4 2" xfId="4102"/>
    <cellStyle name="20% - Accent4 2 2 2 4 3 5" xfId="4103"/>
    <cellStyle name="20% - Accent4 2 2 2 4 3 5 2" xfId="4104"/>
    <cellStyle name="20% - Accent4 2 2 2 4 3 6" xfId="4105"/>
    <cellStyle name="20% - Accent4 2 2 2 4 3 6 2" xfId="4106"/>
    <cellStyle name="20% - Accent4 2 2 2 4 3 7" xfId="4107"/>
    <cellStyle name="20% - Accent4 2 2 2 4 3 7 2" xfId="4108"/>
    <cellStyle name="20% - Accent4 2 2 2 4 3 8" xfId="4109"/>
    <cellStyle name="20% - Accent4 2 2 2 4 4" xfId="117"/>
    <cellStyle name="20% - Accent4 2 2 2 4 4 2" xfId="1457"/>
    <cellStyle name="20% - Accent4 2 2 2 4 4 2 2" xfId="4110"/>
    <cellStyle name="20% - Accent4 2 2 2 4 4 2 2 2" xfId="4111"/>
    <cellStyle name="20% - Accent4 2 2 2 4 4 2 2 2 2" xfId="4112"/>
    <cellStyle name="20% - Accent4 2 2 2 4 4 2 2 3" xfId="4113"/>
    <cellStyle name="20% - Accent4 2 2 2 4 4 2 3" xfId="4114"/>
    <cellStyle name="20% - Accent4 2 2 2 4 4 2 3 2" xfId="4115"/>
    <cellStyle name="20% - Accent4 2 2 2 4 4 2 4" xfId="4116"/>
    <cellStyle name="20% - Accent4 2 2 2 4 4 2 4 2" xfId="4117"/>
    <cellStyle name="20% - Accent4 2 2 2 4 4 2 5" xfId="4118"/>
    <cellStyle name="20% - Accent4 2 2 2 4 4 2 5 2" xfId="4119"/>
    <cellStyle name="20% - Accent4 2 2 2 4 4 2 6" xfId="4120"/>
    <cellStyle name="20% - Accent4 2 2 2 4 4 2 6 2" xfId="4121"/>
    <cellStyle name="20% - Accent4 2 2 2 4 4 2 7" xfId="4122"/>
    <cellStyle name="20% - Accent4 2 2 2 4 4 3" xfId="4123"/>
    <cellStyle name="20% - Accent4 2 2 2 4 4 3 2" xfId="4124"/>
    <cellStyle name="20% - Accent4 2 2 2 4 4 3 2 2" xfId="4125"/>
    <cellStyle name="20% - Accent4 2 2 2 4 4 3 3" xfId="4126"/>
    <cellStyle name="20% - Accent4 2 2 2 4 4 4" xfId="4127"/>
    <cellStyle name="20% - Accent4 2 2 2 4 4 4 2" xfId="4128"/>
    <cellStyle name="20% - Accent4 2 2 2 4 4 5" xfId="4129"/>
    <cellStyle name="20% - Accent4 2 2 2 4 4 5 2" xfId="4130"/>
    <cellStyle name="20% - Accent4 2 2 2 4 4 6" xfId="4131"/>
    <cellStyle name="20% - Accent4 2 2 2 4 4 6 2" xfId="4132"/>
    <cellStyle name="20% - Accent4 2 2 2 4 4 7" xfId="4133"/>
    <cellStyle name="20% - Accent4 2 2 2 4 4 7 2" xfId="4134"/>
    <cellStyle name="20% - Accent4 2 2 2 4 4 8" xfId="4135"/>
    <cellStyle name="20% - Accent4 2 2 2 4 5" xfId="1458"/>
    <cellStyle name="20% - Accent4 2 2 2 4 5 2" xfId="4136"/>
    <cellStyle name="20% - Accent4 2 2 2 4 5 2 2" xfId="4137"/>
    <cellStyle name="20% - Accent4 2 2 2 4 5 2 2 2" xfId="4138"/>
    <cellStyle name="20% - Accent4 2 2 2 4 5 2 3" xfId="4139"/>
    <cellStyle name="20% - Accent4 2 2 2 4 5 3" xfId="4140"/>
    <cellStyle name="20% - Accent4 2 2 2 4 5 3 2" xfId="4141"/>
    <cellStyle name="20% - Accent4 2 2 2 4 5 4" xfId="4142"/>
    <cellStyle name="20% - Accent4 2 2 2 4 5 4 2" xfId="4143"/>
    <cellStyle name="20% - Accent4 2 2 2 4 5 5" xfId="4144"/>
    <cellStyle name="20% - Accent4 2 2 2 4 5 5 2" xfId="4145"/>
    <cellStyle name="20% - Accent4 2 2 2 4 5 6" xfId="4146"/>
    <cellStyle name="20% - Accent4 2 2 2 4 5 6 2" xfId="4147"/>
    <cellStyle name="20% - Accent4 2 2 2 4 5 7" xfId="4148"/>
    <cellStyle name="20% - Accent4 2 2 2 4 6" xfId="1459"/>
    <cellStyle name="20% - Accent4 2 2 2 4 6 2" xfId="4149"/>
    <cellStyle name="20% - Accent4 2 2 2 4 6 2 2" xfId="4150"/>
    <cellStyle name="20% - Accent4 2 2 2 4 6 2 2 2" xfId="4151"/>
    <cellStyle name="20% - Accent4 2 2 2 4 6 2 3" xfId="4152"/>
    <cellStyle name="20% - Accent4 2 2 2 4 6 3" xfId="4153"/>
    <cellStyle name="20% - Accent4 2 2 2 4 6 3 2" xfId="4154"/>
    <cellStyle name="20% - Accent4 2 2 2 4 6 4" xfId="4155"/>
    <cellStyle name="20% - Accent4 2 2 2 4 6 4 2" xfId="4156"/>
    <cellStyle name="20% - Accent4 2 2 2 4 6 5" xfId="4157"/>
    <cellStyle name="20% - Accent4 2 2 2 4 6 5 2" xfId="4158"/>
    <cellStyle name="20% - Accent4 2 2 2 4 6 6" xfId="4159"/>
    <cellStyle name="20% - Accent4 2 2 2 4 6 6 2" xfId="4160"/>
    <cellStyle name="20% - Accent4 2 2 2 4 6 7" xfId="4161"/>
    <cellStyle name="20% - Accent4 2 2 2 4 7" xfId="1460"/>
    <cellStyle name="20% - Accent4 2 2 2 4 7 2" xfId="4162"/>
    <cellStyle name="20% - Accent4 2 2 2 4 7 2 2" xfId="4163"/>
    <cellStyle name="20% - Accent4 2 2 2 4 7 2 2 2" xfId="4164"/>
    <cellStyle name="20% - Accent4 2 2 2 4 7 2 3" xfId="4165"/>
    <cellStyle name="20% - Accent4 2 2 2 4 7 3" xfId="4166"/>
    <cellStyle name="20% - Accent4 2 2 2 4 7 3 2" xfId="4167"/>
    <cellStyle name="20% - Accent4 2 2 2 4 7 4" xfId="4168"/>
    <cellStyle name="20% - Accent4 2 2 2 4 7 4 2" xfId="4169"/>
    <cellStyle name="20% - Accent4 2 2 2 4 7 5" xfId="4170"/>
    <cellStyle name="20% - Accent4 2 2 2 4 7 5 2" xfId="4171"/>
    <cellStyle name="20% - Accent4 2 2 2 4 7 6" xfId="4172"/>
    <cellStyle name="20% - Accent4 2 2 2 4 7 6 2" xfId="4173"/>
    <cellStyle name="20% - Accent4 2 2 2 4 7 7" xfId="4174"/>
    <cellStyle name="20% - Accent4 2 2 2 4 8" xfId="4175"/>
    <cellStyle name="20% - Accent4 2 2 2 4 8 2" xfId="4176"/>
    <cellStyle name="20% - Accent4 2 2 2 4 8 2 2" xfId="4177"/>
    <cellStyle name="20% - Accent4 2 2 2 4 8 3" xfId="4178"/>
    <cellStyle name="20% - Accent4 2 2 2 4 9" xfId="4179"/>
    <cellStyle name="20% - Accent4 2 2 2 4 9 2" xfId="4180"/>
    <cellStyle name="20% - Accent4 2 2 2 5" xfId="118"/>
    <cellStyle name="20% - Accent4 2 2 3" xfId="119"/>
    <cellStyle name="20% - Accent4 2 2 3 2" xfId="120"/>
    <cellStyle name="20% - Accent4 2 2 3 2 2" xfId="121"/>
    <cellStyle name="20% - Accent4 2 2 3 3" xfId="122"/>
    <cellStyle name="20% - Accent4 2 2 4" xfId="123"/>
    <cellStyle name="20% - Accent4 2 2 4 2" xfId="124"/>
    <cellStyle name="20% - Accent4 2 2 5" xfId="125"/>
    <cellStyle name="20% - Accent4 2 2 5 10" xfId="4181"/>
    <cellStyle name="20% - Accent4 2 2 5 10 2" xfId="4182"/>
    <cellStyle name="20% - Accent4 2 2 5 11" xfId="4183"/>
    <cellStyle name="20% - Accent4 2 2 5 11 2" xfId="4184"/>
    <cellStyle name="20% - Accent4 2 2 5 12" xfId="4185"/>
    <cellStyle name="20% - Accent4 2 2 5 12 2" xfId="4186"/>
    <cellStyle name="20% - Accent4 2 2 5 13" xfId="4187"/>
    <cellStyle name="20% - Accent4 2 2 5 2" xfId="126"/>
    <cellStyle name="20% - Accent4 2 2 5 2 2" xfId="1461"/>
    <cellStyle name="20% - Accent4 2 2 5 2 2 2" xfId="4188"/>
    <cellStyle name="20% - Accent4 2 2 5 2 2 2 2" xfId="4189"/>
    <cellStyle name="20% - Accent4 2 2 5 2 2 2 2 2" xfId="4190"/>
    <cellStyle name="20% - Accent4 2 2 5 2 2 2 3" xfId="4191"/>
    <cellStyle name="20% - Accent4 2 2 5 2 2 3" xfId="4192"/>
    <cellStyle name="20% - Accent4 2 2 5 2 2 3 2" xfId="4193"/>
    <cellStyle name="20% - Accent4 2 2 5 2 2 4" xfId="4194"/>
    <cellStyle name="20% - Accent4 2 2 5 2 2 4 2" xfId="4195"/>
    <cellStyle name="20% - Accent4 2 2 5 2 2 5" xfId="4196"/>
    <cellStyle name="20% - Accent4 2 2 5 2 2 5 2" xfId="4197"/>
    <cellStyle name="20% - Accent4 2 2 5 2 2 6" xfId="4198"/>
    <cellStyle name="20% - Accent4 2 2 5 2 2 6 2" xfId="4199"/>
    <cellStyle name="20% - Accent4 2 2 5 2 2 7" xfId="4200"/>
    <cellStyle name="20% - Accent4 2 2 5 2 3" xfId="4201"/>
    <cellStyle name="20% - Accent4 2 2 5 2 3 2" xfId="4202"/>
    <cellStyle name="20% - Accent4 2 2 5 2 3 2 2" xfId="4203"/>
    <cellStyle name="20% - Accent4 2 2 5 2 3 3" xfId="4204"/>
    <cellStyle name="20% - Accent4 2 2 5 2 4" xfId="4205"/>
    <cellStyle name="20% - Accent4 2 2 5 2 4 2" xfId="4206"/>
    <cellStyle name="20% - Accent4 2 2 5 2 5" xfId="4207"/>
    <cellStyle name="20% - Accent4 2 2 5 2 5 2" xfId="4208"/>
    <cellStyle name="20% - Accent4 2 2 5 2 6" xfId="4209"/>
    <cellStyle name="20% - Accent4 2 2 5 2 6 2" xfId="4210"/>
    <cellStyle name="20% - Accent4 2 2 5 2 7" xfId="4211"/>
    <cellStyle name="20% - Accent4 2 2 5 2 7 2" xfId="4212"/>
    <cellStyle name="20% - Accent4 2 2 5 2 8" xfId="4213"/>
    <cellStyle name="20% - Accent4 2 2 5 3" xfId="127"/>
    <cellStyle name="20% - Accent4 2 2 5 3 2" xfId="1462"/>
    <cellStyle name="20% - Accent4 2 2 5 3 2 2" xfId="4214"/>
    <cellStyle name="20% - Accent4 2 2 5 3 2 2 2" xfId="4215"/>
    <cellStyle name="20% - Accent4 2 2 5 3 2 2 2 2" xfId="4216"/>
    <cellStyle name="20% - Accent4 2 2 5 3 2 2 3" xfId="4217"/>
    <cellStyle name="20% - Accent4 2 2 5 3 2 3" xfId="4218"/>
    <cellStyle name="20% - Accent4 2 2 5 3 2 3 2" xfId="4219"/>
    <cellStyle name="20% - Accent4 2 2 5 3 2 4" xfId="4220"/>
    <cellStyle name="20% - Accent4 2 2 5 3 2 4 2" xfId="4221"/>
    <cellStyle name="20% - Accent4 2 2 5 3 2 5" xfId="4222"/>
    <cellStyle name="20% - Accent4 2 2 5 3 2 5 2" xfId="4223"/>
    <cellStyle name="20% - Accent4 2 2 5 3 2 6" xfId="4224"/>
    <cellStyle name="20% - Accent4 2 2 5 3 2 6 2" xfId="4225"/>
    <cellStyle name="20% - Accent4 2 2 5 3 2 7" xfId="4226"/>
    <cellStyle name="20% - Accent4 2 2 5 3 3" xfId="4227"/>
    <cellStyle name="20% - Accent4 2 2 5 3 3 2" xfId="4228"/>
    <cellStyle name="20% - Accent4 2 2 5 3 3 2 2" xfId="4229"/>
    <cellStyle name="20% - Accent4 2 2 5 3 3 3" xfId="4230"/>
    <cellStyle name="20% - Accent4 2 2 5 3 4" xfId="4231"/>
    <cellStyle name="20% - Accent4 2 2 5 3 4 2" xfId="4232"/>
    <cellStyle name="20% - Accent4 2 2 5 3 5" xfId="4233"/>
    <cellStyle name="20% - Accent4 2 2 5 3 5 2" xfId="4234"/>
    <cellStyle name="20% - Accent4 2 2 5 3 6" xfId="4235"/>
    <cellStyle name="20% - Accent4 2 2 5 3 6 2" xfId="4236"/>
    <cellStyle name="20% - Accent4 2 2 5 3 7" xfId="4237"/>
    <cellStyle name="20% - Accent4 2 2 5 3 7 2" xfId="4238"/>
    <cellStyle name="20% - Accent4 2 2 5 3 8" xfId="4239"/>
    <cellStyle name="20% - Accent4 2 2 5 4" xfId="128"/>
    <cellStyle name="20% - Accent4 2 2 5 4 2" xfId="1463"/>
    <cellStyle name="20% - Accent4 2 2 5 4 2 2" xfId="4240"/>
    <cellStyle name="20% - Accent4 2 2 5 4 2 2 2" xfId="4241"/>
    <cellStyle name="20% - Accent4 2 2 5 4 2 2 2 2" xfId="4242"/>
    <cellStyle name="20% - Accent4 2 2 5 4 2 2 3" xfId="4243"/>
    <cellStyle name="20% - Accent4 2 2 5 4 2 3" xfId="4244"/>
    <cellStyle name="20% - Accent4 2 2 5 4 2 3 2" xfId="4245"/>
    <cellStyle name="20% - Accent4 2 2 5 4 2 4" xfId="4246"/>
    <cellStyle name="20% - Accent4 2 2 5 4 2 4 2" xfId="4247"/>
    <cellStyle name="20% - Accent4 2 2 5 4 2 5" xfId="4248"/>
    <cellStyle name="20% - Accent4 2 2 5 4 2 5 2" xfId="4249"/>
    <cellStyle name="20% - Accent4 2 2 5 4 2 6" xfId="4250"/>
    <cellStyle name="20% - Accent4 2 2 5 4 2 6 2" xfId="4251"/>
    <cellStyle name="20% - Accent4 2 2 5 4 2 7" xfId="4252"/>
    <cellStyle name="20% - Accent4 2 2 5 4 3" xfId="4253"/>
    <cellStyle name="20% - Accent4 2 2 5 4 3 2" xfId="4254"/>
    <cellStyle name="20% - Accent4 2 2 5 4 3 2 2" xfId="4255"/>
    <cellStyle name="20% - Accent4 2 2 5 4 3 3" xfId="4256"/>
    <cellStyle name="20% - Accent4 2 2 5 4 4" xfId="4257"/>
    <cellStyle name="20% - Accent4 2 2 5 4 4 2" xfId="4258"/>
    <cellStyle name="20% - Accent4 2 2 5 4 5" xfId="4259"/>
    <cellStyle name="20% - Accent4 2 2 5 4 5 2" xfId="4260"/>
    <cellStyle name="20% - Accent4 2 2 5 4 6" xfId="4261"/>
    <cellStyle name="20% - Accent4 2 2 5 4 6 2" xfId="4262"/>
    <cellStyle name="20% - Accent4 2 2 5 4 7" xfId="4263"/>
    <cellStyle name="20% - Accent4 2 2 5 4 7 2" xfId="4264"/>
    <cellStyle name="20% - Accent4 2 2 5 4 8" xfId="4265"/>
    <cellStyle name="20% - Accent4 2 2 5 5" xfId="1464"/>
    <cellStyle name="20% - Accent4 2 2 5 5 2" xfId="4266"/>
    <cellStyle name="20% - Accent4 2 2 5 5 2 2" xfId="4267"/>
    <cellStyle name="20% - Accent4 2 2 5 5 2 2 2" xfId="4268"/>
    <cellStyle name="20% - Accent4 2 2 5 5 2 3" xfId="4269"/>
    <cellStyle name="20% - Accent4 2 2 5 5 3" xfId="4270"/>
    <cellStyle name="20% - Accent4 2 2 5 5 3 2" xfId="4271"/>
    <cellStyle name="20% - Accent4 2 2 5 5 4" xfId="4272"/>
    <cellStyle name="20% - Accent4 2 2 5 5 4 2" xfId="4273"/>
    <cellStyle name="20% - Accent4 2 2 5 5 5" xfId="4274"/>
    <cellStyle name="20% - Accent4 2 2 5 5 5 2" xfId="4275"/>
    <cellStyle name="20% - Accent4 2 2 5 5 6" xfId="4276"/>
    <cellStyle name="20% - Accent4 2 2 5 5 6 2" xfId="4277"/>
    <cellStyle name="20% - Accent4 2 2 5 5 7" xfId="4278"/>
    <cellStyle name="20% - Accent4 2 2 5 6" xfId="1465"/>
    <cellStyle name="20% - Accent4 2 2 5 6 2" xfId="4279"/>
    <cellStyle name="20% - Accent4 2 2 5 6 2 2" xfId="4280"/>
    <cellStyle name="20% - Accent4 2 2 5 6 2 2 2" xfId="4281"/>
    <cellStyle name="20% - Accent4 2 2 5 6 2 3" xfId="4282"/>
    <cellStyle name="20% - Accent4 2 2 5 6 3" xfId="4283"/>
    <cellStyle name="20% - Accent4 2 2 5 6 3 2" xfId="4284"/>
    <cellStyle name="20% - Accent4 2 2 5 6 4" xfId="4285"/>
    <cellStyle name="20% - Accent4 2 2 5 6 4 2" xfId="4286"/>
    <cellStyle name="20% - Accent4 2 2 5 6 5" xfId="4287"/>
    <cellStyle name="20% - Accent4 2 2 5 6 5 2" xfId="4288"/>
    <cellStyle name="20% - Accent4 2 2 5 6 6" xfId="4289"/>
    <cellStyle name="20% - Accent4 2 2 5 6 6 2" xfId="4290"/>
    <cellStyle name="20% - Accent4 2 2 5 6 7" xfId="4291"/>
    <cellStyle name="20% - Accent4 2 2 5 7" xfId="1466"/>
    <cellStyle name="20% - Accent4 2 2 5 7 2" xfId="4292"/>
    <cellStyle name="20% - Accent4 2 2 5 7 2 2" xfId="4293"/>
    <cellStyle name="20% - Accent4 2 2 5 7 2 2 2" xfId="4294"/>
    <cellStyle name="20% - Accent4 2 2 5 7 2 3" xfId="4295"/>
    <cellStyle name="20% - Accent4 2 2 5 7 3" xfId="4296"/>
    <cellStyle name="20% - Accent4 2 2 5 7 3 2" xfId="4297"/>
    <cellStyle name="20% - Accent4 2 2 5 7 4" xfId="4298"/>
    <cellStyle name="20% - Accent4 2 2 5 7 4 2" xfId="4299"/>
    <cellStyle name="20% - Accent4 2 2 5 7 5" xfId="4300"/>
    <cellStyle name="20% - Accent4 2 2 5 7 5 2" xfId="4301"/>
    <cellStyle name="20% - Accent4 2 2 5 7 6" xfId="4302"/>
    <cellStyle name="20% - Accent4 2 2 5 7 6 2" xfId="4303"/>
    <cellStyle name="20% - Accent4 2 2 5 7 7" xfId="4304"/>
    <cellStyle name="20% - Accent4 2 2 5 8" xfId="4305"/>
    <cellStyle name="20% - Accent4 2 2 5 8 2" xfId="4306"/>
    <cellStyle name="20% - Accent4 2 2 5 8 2 2" xfId="4307"/>
    <cellStyle name="20% - Accent4 2 2 5 8 3" xfId="4308"/>
    <cellStyle name="20% - Accent4 2 2 5 9" xfId="4309"/>
    <cellStyle name="20% - Accent4 2 2 5 9 2" xfId="4310"/>
    <cellStyle name="20% - Accent4 2 2 6" xfId="129"/>
    <cellStyle name="20% - Accent4 2 2 6 10" xfId="4311"/>
    <cellStyle name="20% - Accent4 2 2 6 10 2" xfId="4312"/>
    <cellStyle name="20% - Accent4 2 2 6 11" xfId="4313"/>
    <cellStyle name="20% - Accent4 2 2 6 11 2" xfId="4314"/>
    <cellStyle name="20% - Accent4 2 2 6 12" xfId="4315"/>
    <cellStyle name="20% - Accent4 2 2 6 12 2" xfId="4316"/>
    <cellStyle name="20% - Accent4 2 2 6 13" xfId="4317"/>
    <cellStyle name="20% - Accent4 2 2 6 2" xfId="130"/>
    <cellStyle name="20% - Accent4 2 2 6 2 2" xfId="1467"/>
    <cellStyle name="20% - Accent4 2 2 6 2 2 2" xfId="4318"/>
    <cellStyle name="20% - Accent4 2 2 6 2 2 2 2" xfId="4319"/>
    <cellStyle name="20% - Accent4 2 2 6 2 2 2 2 2" xfId="4320"/>
    <cellStyle name="20% - Accent4 2 2 6 2 2 2 3" xfId="4321"/>
    <cellStyle name="20% - Accent4 2 2 6 2 2 3" xfId="4322"/>
    <cellStyle name="20% - Accent4 2 2 6 2 2 3 2" xfId="4323"/>
    <cellStyle name="20% - Accent4 2 2 6 2 2 4" xfId="4324"/>
    <cellStyle name="20% - Accent4 2 2 6 2 2 4 2" xfId="4325"/>
    <cellStyle name="20% - Accent4 2 2 6 2 2 5" xfId="4326"/>
    <cellStyle name="20% - Accent4 2 2 6 2 2 5 2" xfId="4327"/>
    <cellStyle name="20% - Accent4 2 2 6 2 2 6" xfId="4328"/>
    <cellStyle name="20% - Accent4 2 2 6 2 2 6 2" xfId="4329"/>
    <cellStyle name="20% - Accent4 2 2 6 2 2 7" xfId="4330"/>
    <cellStyle name="20% - Accent4 2 2 6 2 3" xfId="4331"/>
    <cellStyle name="20% - Accent4 2 2 6 2 3 2" xfId="4332"/>
    <cellStyle name="20% - Accent4 2 2 6 2 3 2 2" xfId="4333"/>
    <cellStyle name="20% - Accent4 2 2 6 2 3 3" xfId="4334"/>
    <cellStyle name="20% - Accent4 2 2 6 2 4" xfId="4335"/>
    <cellStyle name="20% - Accent4 2 2 6 2 4 2" xfId="4336"/>
    <cellStyle name="20% - Accent4 2 2 6 2 5" xfId="4337"/>
    <cellStyle name="20% - Accent4 2 2 6 2 5 2" xfId="4338"/>
    <cellStyle name="20% - Accent4 2 2 6 2 6" xfId="4339"/>
    <cellStyle name="20% - Accent4 2 2 6 2 6 2" xfId="4340"/>
    <cellStyle name="20% - Accent4 2 2 6 2 7" xfId="4341"/>
    <cellStyle name="20% - Accent4 2 2 6 2 7 2" xfId="4342"/>
    <cellStyle name="20% - Accent4 2 2 6 2 8" xfId="4343"/>
    <cellStyle name="20% - Accent4 2 2 6 3" xfId="131"/>
    <cellStyle name="20% - Accent4 2 2 6 3 2" xfId="1468"/>
    <cellStyle name="20% - Accent4 2 2 6 3 2 2" xfId="4344"/>
    <cellStyle name="20% - Accent4 2 2 6 3 2 2 2" xfId="4345"/>
    <cellStyle name="20% - Accent4 2 2 6 3 2 2 2 2" xfId="4346"/>
    <cellStyle name="20% - Accent4 2 2 6 3 2 2 3" xfId="4347"/>
    <cellStyle name="20% - Accent4 2 2 6 3 2 3" xfId="4348"/>
    <cellStyle name="20% - Accent4 2 2 6 3 2 3 2" xfId="4349"/>
    <cellStyle name="20% - Accent4 2 2 6 3 2 4" xfId="4350"/>
    <cellStyle name="20% - Accent4 2 2 6 3 2 4 2" xfId="4351"/>
    <cellStyle name="20% - Accent4 2 2 6 3 2 5" xfId="4352"/>
    <cellStyle name="20% - Accent4 2 2 6 3 2 5 2" xfId="4353"/>
    <cellStyle name="20% - Accent4 2 2 6 3 2 6" xfId="4354"/>
    <cellStyle name="20% - Accent4 2 2 6 3 2 6 2" xfId="4355"/>
    <cellStyle name="20% - Accent4 2 2 6 3 2 7" xfId="4356"/>
    <cellStyle name="20% - Accent4 2 2 6 3 3" xfId="4357"/>
    <cellStyle name="20% - Accent4 2 2 6 3 3 2" xfId="4358"/>
    <cellStyle name="20% - Accent4 2 2 6 3 3 2 2" xfId="4359"/>
    <cellStyle name="20% - Accent4 2 2 6 3 3 3" xfId="4360"/>
    <cellStyle name="20% - Accent4 2 2 6 3 4" xfId="4361"/>
    <cellStyle name="20% - Accent4 2 2 6 3 4 2" xfId="4362"/>
    <cellStyle name="20% - Accent4 2 2 6 3 5" xfId="4363"/>
    <cellStyle name="20% - Accent4 2 2 6 3 5 2" xfId="4364"/>
    <cellStyle name="20% - Accent4 2 2 6 3 6" xfId="4365"/>
    <cellStyle name="20% - Accent4 2 2 6 3 6 2" xfId="4366"/>
    <cellStyle name="20% - Accent4 2 2 6 3 7" xfId="4367"/>
    <cellStyle name="20% - Accent4 2 2 6 3 7 2" xfId="4368"/>
    <cellStyle name="20% - Accent4 2 2 6 3 8" xfId="4369"/>
    <cellStyle name="20% - Accent4 2 2 6 4" xfId="132"/>
    <cellStyle name="20% - Accent4 2 2 6 4 2" xfId="1469"/>
    <cellStyle name="20% - Accent4 2 2 6 4 2 2" xfId="4370"/>
    <cellStyle name="20% - Accent4 2 2 6 4 2 2 2" xfId="4371"/>
    <cellStyle name="20% - Accent4 2 2 6 4 2 2 2 2" xfId="4372"/>
    <cellStyle name="20% - Accent4 2 2 6 4 2 2 3" xfId="4373"/>
    <cellStyle name="20% - Accent4 2 2 6 4 2 3" xfId="4374"/>
    <cellStyle name="20% - Accent4 2 2 6 4 2 3 2" xfId="4375"/>
    <cellStyle name="20% - Accent4 2 2 6 4 2 4" xfId="4376"/>
    <cellStyle name="20% - Accent4 2 2 6 4 2 4 2" xfId="4377"/>
    <cellStyle name="20% - Accent4 2 2 6 4 2 5" xfId="4378"/>
    <cellStyle name="20% - Accent4 2 2 6 4 2 5 2" xfId="4379"/>
    <cellStyle name="20% - Accent4 2 2 6 4 2 6" xfId="4380"/>
    <cellStyle name="20% - Accent4 2 2 6 4 2 6 2" xfId="4381"/>
    <cellStyle name="20% - Accent4 2 2 6 4 2 7" xfId="4382"/>
    <cellStyle name="20% - Accent4 2 2 6 4 3" xfId="4383"/>
    <cellStyle name="20% - Accent4 2 2 6 4 3 2" xfId="4384"/>
    <cellStyle name="20% - Accent4 2 2 6 4 3 2 2" xfId="4385"/>
    <cellStyle name="20% - Accent4 2 2 6 4 3 3" xfId="4386"/>
    <cellStyle name="20% - Accent4 2 2 6 4 4" xfId="4387"/>
    <cellStyle name="20% - Accent4 2 2 6 4 4 2" xfId="4388"/>
    <cellStyle name="20% - Accent4 2 2 6 4 5" xfId="4389"/>
    <cellStyle name="20% - Accent4 2 2 6 4 5 2" xfId="4390"/>
    <cellStyle name="20% - Accent4 2 2 6 4 6" xfId="4391"/>
    <cellStyle name="20% - Accent4 2 2 6 4 6 2" xfId="4392"/>
    <cellStyle name="20% - Accent4 2 2 6 4 7" xfId="4393"/>
    <cellStyle name="20% - Accent4 2 2 6 4 7 2" xfId="4394"/>
    <cellStyle name="20% - Accent4 2 2 6 4 8" xfId="4395"/>
    <cellStyle name="20% - Accent4 2 2 6 5" xfId="1470"/>
    <cellStyle name="20% - Accent4 2 2 6 5 2" xfId="4396"/>
    <cellStyle name="20% - Accent4 2 2 6 5 2 2" xfId="4397"/>
    <cellStyle name="20% - Accent4 2 2 6 5 2 2 2" xfId="4398"/>
    <cellStyle name="20% - Accent4 2 2 6 5 2 3" xfId="4399"/>
    <cellStyle name="20% - Accent4 2 2 6 5 3" xfId="4400"/>
    <cellStyle name="20% - Accent4 2 2 6 5 3 2" xfId="4401"/>
    <cellStyle name="20% - Accent4 2 2 6 5 4" xfId="4402"/>
    <cellStyle name="20% - Accent4 2 2 6 5 4 2" xfId="4403"/>
    <cellStyle name="20% - Accent4 2 2 6 5 5" xfId="4404"/>
    <cellStyle name="20% - Accent4 2 2 6 5 5 2" xfId="4405"/>
    <cellStyle name="20% - Accent4 2 2 6 5 6" xfId="4406"/>
    <cellStyle name="20% - Accent4 2 2 6 5 6 2" xfId="4407"/>
    <cellStyle name="20% - Accent4 2 2 6 5 7" xfId="4408"/>
    <cellStyle name="20% - Accent4 2 2 6 6" xfId="1471"/>
    <cellStyle name="20% - Accent4 2 2 6 6 2" xfId="4409"/>
    <cellStyle name="20% - Accent4 2 2 6 6 2 2" xfId="4410"/>
    <cellStyle name="20% - Accent4 2 2 6 6 2 2 2" xfId="4411"/>
    <cellStyle name="20% - Accent4 2 2 6 6 2 3" xfId="4412"/>
    <cellStyle name="20% - Accent4 2 2 6 6 3" xfId="4413"/>
    <cellStyle name="20% - Accent4 2 2 6 6 3 2" xfId="4414"/>
    <cellStyle name="20% - Accent4 2 2 6 6 4" xfId="4415"/>
    <cellStyle name="20% - Accent4 2 2 6 6 4 2" xfId="4416"/>
    <cellStyle name="20% - Accent4 2 2 6 6 5" xfId="4417"/>
    <cellStyle name="20% - Accent4 2 2 6 6 5 2" xfId="4418"/>
    <cellStyle name="20% - Accent4 2 2 6 6 6" xfId="4419"/>
    <cellStyle name="20% - Accent4 2 2 6 6 6 2" xfId="4420"/>
    <cellStyle name="20% - Accent4 2 2 6 6 7" xfId="4421"/>
    <cellStyle name="20% - Accent4 2 2 6 7" xfId="1472"/>
    <cellStyle name="20% - Accent4 2 2 6 7 2" xfId="4422"/>
    <cellStyle name="20% - Accent4 2 2 6 7 2 2" xfId="4423"/>
    <cellStyle name="20% - Accent4 2 2 6 7 2 2 2" xfId="4424"/>
    <cellStyle name="20% - Accent4 2 2 6 7 2 3" xfId="4425"/>
    <cellStyle name="20% - Accent4 2 2 6 7 3" xfId="4426"/>
    <cellStyle name="20% - Accent4 2 2 6 7 3 2" xfId="4427"/>
    <cellStyle name="20% - Accent4 2 2 6 7 4" xfId="4428"/>
    <cellStyle name="20% - Accent4 2 2 6 7 4 2" xfId="4429"/>
    <cellStyle name="20% - Accent4 2 2 6 7 5" xfId="4430"/>
    <cellStyle name="20% - Accent4 2 2 6 7 5 2" xfId="4431"/>
    <cellStyle name="20% - Accent4 2 2 6 7 6" xfId="4432"/>
    <cellStyle name="20% - Accent4 2 2 6 7 6 2" xfId="4433"/>
    <cellStyle name="20% - Accent4 2 2 6 7 7" xfId="4434"/>
    <cellStyle name="20% - Accent4 2 2 6 8" xfId="4435"/>
    <cellStyle name="20% - Accent4 2 2 6 8 2" xfId="4436"/>
    <cellStyle name="20% - Accent4 2 2 6 8 2 2" xfId="4437"/>
    <cellStyle name="20% - Accent4 2 2 6 8 3" xfId="4438"/>
    <cellStyle name="20% - Accent4 2 2 6 9" xfId="4439"/>
    <cellStyle name="20% - Accent4 2 2 6 9 2" xfId="4440"/>
    <cellStyle name="20% - Accent4 2 2 7" xfId="133"/>
    <cellStyle name="20% - Accent4 2 2 7 2" xfId="1473"/>
    <cellStyle name="20% - Accent4 2 2 7 2 2" xfId="4441"/>
    <cellStyle name="20% - Accent4 2 2 7 2 2 2" xfId="4442"/>
    <cellStyle name="20% - Accent4 2 2 7 2 2 2 2" xfId="4443"/>
    <cellStyle name="20% - Accent4 2 2 7 2 2 3" xfId="4444"/>
    <cellStyle name="20% - Accent4 2 2 7 2 3" xfId="4445"/>
    <cellStyle name="20% - Accent4 2 2 7 2 3 2" xfId="4446"/>
    <cellStyle name="20% - Accent4 2 2 7 2 4" xfId="4447"/>
    <cellStyle name="20% - Accent4 2 2 7 2 4 2" xfId="4448"/>
    <cellStyle name="20% - Accent4 2 2 7 2 5" xfId="4449"/>
    <cellStyle name="20% - Accent4 2 2 7 2 5 2" xfId="4450"/>
    <cellStyle name="20% - Accent4 2 2 7 2 6" xfId="4451"/>
    <cellStyle name="20% - Accent4 2 2 7 2 6 2" xfId="4452"/>
    <cellStyle name="20% - Accent4 2 2 7 2 7" xfId="4453"/>
    <cellStyle name="20% - Accent4 2 2 7 3" xfId="4454"/>
    <cellStyle name="20% - Accent4 2 2 7 3 2" xfId="4455"/>
    <cellStyle name="20% - Accent4 2 2 7 3 2 2" xfId="4456"/>
    <cellStyle name="20% - Accent4 2 2 7 3 3" xfId="4457"/>
    <cellStyle name="20% - Accent4 2 2 7 4" xfId="4458"/>
    <cellStyle name="20% - Accent4 2 2 7 4 2" xfId="4459"/>
    <cellStyle name="20% - Accent4 2 2 7 5" xfId="4460"/>
    <cellStyle name="20% - Accent4 2 2 7 5 2" xfId="4461"/>
    <cellStyle name="20% - Accent4 2 2 7 6" xfId="4462"/>
    <cellStyle name="20% - Accent4 2 2 7 6 2" xfId="4463"/>
    <cellStyle name="20% - Accent4 2 2 7 7" xfId="4464"/>
    <cellStyle name="20% - Accent4 2 2 7 7 2" xfId="4465"/>
    <cellStyle name="20% - Accent4 2 2 7 8" xfId="4466"/>
    <cellStyle name="20% - Accent4 2 2 8" xfId="134"/>
    <cellStyle name="20% - Accent4 2 2 8 2" xfId="1474"/>
    <cellStyle name="20% - Accent4 2 2 8 2 2" xfId="4467"/>
    <cellStyle name="20% - Accent4 2 2 8 2 2 2" xfId="4468"/>
    <cellStyle name="20% - Accent4 2 2 8 2 2 2 2" xfId="4469"/>
    <cellStyle name="20% - Accent4 2 2 8 2 2 3" xfId="4470"/>
    <cellStyle name="20% - Accent4 2 2 8 2 3" xfId="4471"/>
    <cellStyle name="20% - Accent4 2 2 8 2 3 2" xfId="4472"/>
    <cellStyle name="20% - Accent4 2 2 8 2 4" xfId="4473"/>
    <cellStyle name="20% - Accent4 2 2 8 2 4 2" xfId="4474"/>
    <cellStyle name="20% - Accent4 2 2 8 2 5" xfId="4475"/>
    <cellStyle name="20% - Accent4 2 2 8 2 5 2" xfId="4476"/>
    <cellStyle name="20% - Accent4 2 2 8 2 6" xfId="4477"/>
    <cellStyle name="20% - Accent4 2 2 8 2 6 2" xfId="4478"/>
    <cellStyle name="20% - Accent4 2 2 8 2 7" xfId="4479"/>
    <cellStyle name="20% - Accent4 2 2 8 3" xfId="4480"/>
    <cellStyle name="20% - Accent4 2 2 8 3 2" xfId="4481"/>
    <cellStyle name="20% - Accent4 2 2 8 3 2 2" xfId="4482"/>
    <cellStyle name="20% - Accent4 2 2 8 3 3" xfId="4483"/>
    <cellStyle name="20% - Accent4 2 2 8 4" xfId="4484"/>
    <cellStyle name="20% - Accent4 2 2 8 4 2" xfId="4485"/>
    <cellStyle name="20% - Accent4 2 2 8 5" xfId="4486"/>
    <cellStyle name="20% - Accent4 2 2 8 5 2" xfId="4487"/>
    <cellStyle name="20% - Accent4 2 2 8 6" xfId="4488"/>
    <cellStyle name="20% - Accent4 2 2 8 6 2" xfId="4489"/>
    <cellStyle name="20% - Accent4 2 2 8 7" xfId="4490"/>
    <cellStyle name="20% - Accent4 2 2 8 7 2" xfId="4491"/>
    <cellStyle name="20% - Accent4 2 2 8 8" xfId="4492"/>
    <cellStyle name="20% - Accent4 2 2 9" xfId="135"/>
    <cellStyle name="20% - Accent4 2 2 9 2" xfId="1475"/>
    <cellStyle name="20% - Accent4 2 2 9 2 2" xfId="4493"/>
    <cellStyle name="20% - Accent4 2 2 9 2 2 2" xfId="4494"/>
    <cellStyle name="20% - Accent4 2 2 9 2 2 2 2" xfId="4495"/>
    <cellStyle name="20% - Accent4 2 2 9 2 2 3" xfId="4496"/>
    <cellStyle name="20% - Accent4 2 2 9 2 3" xfId="4497"/>
    <cellStyle name="20% - Accent4 2 2 9 2 3 2" xfId="4498"/>
    <cellStyle name="20% - Accent4 2 2 9 2 4" xfId="4499"/>
    <cellStyle name="20% - Accent4 2 2 9 2 4 2" xfId="4500"/>
    <cellStyle name="20% - Accent4 2 2 9 2 5" xfId="4501"/>
    <cellStyle name="20% - Accent4 2 2 9 2 5 2" xfId="4502"/>
    <cellStyle name="20% - Accent4 2 2 9 2 6" xfId="4503"/>
    <cellStyle name="20% - Accent4 2 2 9 2 6 2" xfId="4504"/>
    <cellStyle name="20% - Accent4 2 2 9 2 7" xfId="4505"/>
    <cellStyle name="20% - Accent4 2 2 9 3" xfId="4506"/>
    <cellStyle name="20% - Accent4 2 2 9 3 2" xfId="4507"/>
    <cellStyle name="20% - Accent4 2 2 9 3 2 2" xfId="4508"/>
    <cellStyle name="20% - Accent4 2 2 9 3 3" xfId="4509"/>
    <cellStyle name="20% - Accent4 2 2 9 4" xfId="4510"/>
    <cellStyle name="20% - Accent4 2 2 9 4 2" xfId="4511"/>
    <cellStyle name="20% - Accent4 2 2 9 5" xfId="4512"/>
    <cellStyle name="20% - Accent4 2 2 9 5 2" xfId="4513"/>
    <cellStyle name="20% - Accent4 2 2 9 6" xfId="4514"/>
    <cellStyle name="20% - Accent4 2 2 9 6 2" xfId="4515"/>
    <cellStyle name="20% - Accent4 2 2 9 7" xfId="4516"/>
    <cellStyle name="20% - Accent4 2 2 9 7 2" xfId="4517"/>
    <cellStyle name="20% - Accent4 2 2 9 8" xfId="4518"/>
    <cellStyle name="20% - Accent4 2 3" xfId="136"/>
    <cellStyle name="20% - Accent4 2 4" xfId="137"/>
    <cellStyle name="20% - Accent4 2 4 10" xfId="4519"/>
    <cellStyle name="20% - Accent4 2 4 10 2" xfId="4520"/>
    <cellStyle name="20% - Accent4 2 4 11" xfId="4521"/>
    <cellStyle name="20% - Accent4 2 4 11 2" xfId="4522"/>
    <cellStyle name="20% - Accent4 2 4 12" xfId="4523"/>
    <cellStyle name="20% - Accent4 2 4 12 2" xfId="4524"/>
    <cellStyle name="20% - Accent4 2 4 13" xfId="4525"/>
    <cellStyle name="20% - Accent4 2 4 2" xfId="138"/>
    <cellStyle name="20% - Accent4 2 4 2 2" xfId="1476"/>
    <cellStyle name="20% - Accent4 2 4 2 2 2" xfId="4526"/>
    <cellStyle name="20% - Accent4 2 4 2 2 2 2" xfId="4527"/>
    <cellStyle name="20% - Accent4 2 4 2 2 2 2 2" xfId="4528"/>
    <cellStyle name="20% - Accent4 2 4 2 2 2 3" xfId="4529"/>
    <cellStyle name="20% - Accent4 2 4 2 2 3" xfId="4530"/>
    <cellStyle name="20% - Accent4 2 4 2 2 3 2" xfId="4531"/>
    <cellStyle name="20% - Accent4 2 4 2 2 4" xfId="4532"/>
    <cellStyle name="20% - Accent4 2 4 2 2 4 2" xfId="4533"/>
    <cellStyle name="20% - Accent4 2 4 2 2 5" xfId="4534"/>
    <cellStyle name="20% - Accent4 2 4 2 2 5 2" xfId="4535"/>
    <cellStyle name="20% - Accent4 2 4 2 2 6" xfId="4536"/>
    <cellStyle name="20% - Accent4 2 4 2 2 6 2" xfId="4537"/>
    <cellStyle name="20% - Accent4 2 4 2 2 7" xfId="4538"/>
    <cellStyle name="20% - Accent4 2 4 2 3" xfId="4539"/>
    <cellStyle name="20% - Accent4 2 4 2 3 2" xfId="4540"/>
    <cellStyle name="20% - Accent4 2 4 2 3 2 2" xfId="4541"/>
    <cellStyle name="20% - Accent4 2 4 2 3 3" xfId="4542"/>
    <cellStyle name="20% - Accent4 2 4 2 4" xfId="4543"/>
    <cellStyle name="20% - Accent4 2 4 2 4 2" xfId="4544"/>
    <cellStyle name="20% - Accent4 2 4 2 5" xfId="4545"/>
    <cellStyle name="20% - Accent4 2 4 2 5 2" xfId="4546"/>
    <cellStyle name="20% - Accent4 2 4 2 6" xfId="4547"/>
    <cellStyle name="20% - Accent4 2 4 2 6 2" xfId="4548"/>
    <cellStyle name="20% - Accent4 2 4 2 7" xfId="4549"/>
    <cellStyle name="20% - Accent4 2 4 2 7 2" xfId="4550"/>
    <cellStyle name="20% - Accent4 2 4 2 8" xfId="4551"/>
    <cellStyle name="20% - Accent4 2 4 3" xfId="139"/>
    <cellStyle name="20% - Accent4 2 4 3 2" xfId="1477"/>
    <cellStyle name="20% - Accent4 2 4 3 2 2" xfId="4552"/>
    <cellStyle name="20% - Accent4 2 4 3 2 2 2" xfId="4553"/>
    <cellStyle name="20% - Accent4 2 4 3 2 2 2 2" xfId="4554"/>
    <cellStyle name="20% - Accent4 2 4 3 2 2 3" xfId="4555"/>
    <cellStyle name="20% - Accent4 2 4 3 2 3" xfId="4556"/>
    <cellStyle name="20% - Accent4 2 4 3 2 3 2" xfId="4557"/>
    <cellStyle name="20% - Accent4 2 4 3 2 4" xfId="4558"/>
    <cellStyle name="20% - Accent4 2 4 3 2 4 2" xfId="4559"/>
    <cellStyle name="20% - Accent4 2 4 3 2 5" xfId="4560"/>
    <cellStyle name="20% - Accent4 2 4 3 2 5 2" xfId="4561"/>
    <cellStyle name="20% - Accent4 2 4 3 2 6" xfId="4562"/>
    <cellStyle name="20% - Accent4 2 4 3 2 6 2" xfId="4563"/>
    <cellStyle name="20% - Accent4 2 4 3 2 7" xfId="4564"/>
    <cellStyle name="20% - Accent4 2 4 3 3" xfId="4565"/>
    <cellStyle name="20% - Accent4 2 4 3 3 2" xfId="4566"/>
    <cellStyle name="20% - Accent4 2 4 3 3 2 2" xfId="4567"/>
    <cellStyle name="20% - Accent4 2 4 3 3 3" xfId="4568"/>
    <cellStyle name="20% - Accent4 2 4 3 4" xfId="4569"/>
    <cellStyle name="20% - Accent4 2 4 3 4 2" xfId="4570"/>
    <cellStyle name="20% - Accent4 2 4 3 5" xfId="4571"/>
    <cellStyle name="20% - Accent4 2 4 3 5 2" xfId="4572"/>
    <cellStyle name="20% - Accent4 2 4 3 6" xfId="4573"/>
    <cellStyle name="20% - Accent4 2 4 3 6 2" xfId="4574"/>
    <cellStyle name="20% - Accent4 2 4 3 7" xfId="4575"/>
    <cellStyle name="20% - Accent4 2 4 3 7 2" xfId="4576"/>
    <cellStyle name="20% - Accent4 2 4 3 8" xfId="4577"/>
    <cellStyle name="20% - Accent4 2 4 4" xfId="140"/>
    <cellStyle name="20% - Accent4 2 4 4 2" xfId="1478"/>
    <cellStyle name="20% - Accent4 2 4 4 2 2" xfId="4578"/>
    <cellStyle name="20% - Accent4 2 4 4 2 2 2" xfId="4579"/>
    <cellStyle name="20% - Accent4 2 4 4 2 2 2 2" xfId="4580"/>
    <cellStyle name="20% - Accent4 2 4 4 2 2 3" xfId="4581"/>
    <cellStyle name="20% - Accent4 2 4 4 2 3" xfId="4582"/>
    <cellStyle name="20% - Accent4 2 4 4 2 3 2" xfId="4583"/>
    <cellStyle name="20% - Accent4 2 4 4 2 4" xfId="4584"/>
    <cellStyle name="20% - Accent4 2 4 4 2 4 2" xfId="4585"/>
    <cellStyle name="20% - Accent4 2 4 4 2 5" xfId="4586"/>
    <cellStyle name="20% - Accent4 2 4 4 2 5 2" xfId="4587"/>
    <cellStyle name="20% - Accent4 2 4 4 2 6" xfId="4588"/>
    <cellStyle name="20% - Accent4 2 4 4 2 6 2" xfId="4589"/>
    <cellStyle name="20% - Accent4 2 4 4 2 7" xfId="4590"/>
    <cellStyle name="20% - Accent4 2 4 4 3" xfId="4591"/>
    <cellStyle name="20% - Accent4 2 4 4 3 2" xfId="4592"/>
    <cellStyle name="20% - Accent4 2 4 4 3 2 2" xfId="4593"/>
    <cellStyle name="20% - Accent4 2 4 4 3 3" xfId="4594"/>
    <cellStyle name="20% - Accent4 2 4 4 4" xfId="4595"/>
    <cellStyle name="20% - Accent4 2 4 4 4 2" xfId="4596"/>
    <cellStyle name="20% - Accent4 2 4 4 5" xfId="4597"/>
    <cellStyle name="20% - Accent4 2 4 4 5 2" xfId="4598"/>
    <cellStyle name="20% - Accent4 2 4 4 6" xfId="4599"/>
    <cellStyle name="20% - Accent4 2 4 4 6 2" xfId="4600"/>
    <cellStyle name="20% - Accent4 2 4 4 7" xfId="4601"/>
    <cellStyle name="20% - Accent4 2 4 4 7 2" xfId="4602"/>
    <cellStyle name="20% - Accent4 2 4 4 8" xfId="4603"/>
    <cellStyle name="20% - Accent4 2 4 5" xfId="1479"/>
    <cellStyle name="20% - Accent4 2 4 5 2" xfId="4604"/>
    <cellStyle name="20% - Accent4 2 4 5 2 2" xfId="4605"/>
    <cellStyle name="20% - Accent4 2 4 5 2 2 2" xfId="4606"/>
    <cellStyle name="20% - Accent4 2 4 5 2 3" xfId="4607"/>
    <cellStyle name="20% - Accent4 2 4 5 3" xfId="4608"/>
    <cellStyle name="20% - Accent4 2 4 5 3 2" xfId="4609"/>
    <cellStyle name="20% - Accent4 2 4 5 4" xfId="4610"/>
    <cellStyle name="20% - Accent4 2 4 5 4 2" xfId="4611"/>
    <cellStyle name="20% - Accent4 2 4 5 5" xfId="4612"/>
    <cellStyle name="20% - Accent4 2 4 5 5 2" xfId="4613"/>
    <cellStyle name="20% - Accent4 2 4 5 6" xfId="4614"/>
    <cellStyle name="20% - Accent4 2 4 5 6 2" xfId="4615"/>
    <cellStyle name="20% - Accent4 2 4 5 7" xfId="4616"/>
    <cellStyle name="20% - Accent4 2 4 6" xfId="1480"/>
    <cellStyle name="20% - Accent4 2 4 6 2" xfId="4617"/>
    <cellStyle name="20% - Accent4 2 4 6 2 2" xfId="4618"/>
    <cellStyle name="20% - Accent4 2 4 6 2 2 2" xfId="4619"/>
    <cellStyle name="20% - Accent4 2 4 6 2 3" xfId="4620"/>
    <cellStyle name="20% - Accent4 2 4 6 3" xfId="4621"/>
    <cellStyle name="20% - Accent4 2 4 6 3 2" xfId="4622"/>
    <cellStyle name="20% - Accent4 2 4 6 4" xfId="4623"/>
    <cellStyle name="20% - Accent4 2 4 6 4 2" xfId="4624"/>
    <cellStyle name="20% - Accent4 2 4 6 5" xfId="4625"/>
    <cellStyle name="20% - Accent4 2 4 6 5 2" xfId="4626"/>
    <cellStyle name="20% - Accent4 2 4 6 6" xfId="4627"/>
    <cellStyle name="20% - Accent4 2 4 6 6 2" xfId="4628"/>
    <cellStyle name="20% - Accent4 2 4 6 7" xfId="4629"/>
    <cellStyle name="20% - Accent4 2 4 7" xfId="1481"/>
    <cellStyle name="20% - Accent4 2 4 7 2" xfId="4630"/>
    <cellStyle name="20% - Accent4 2 4 7 2 2" xfId="4631"/>
    <cellStyle name="20% - Accent4 2 4 7 2 2 2" xfId="4632"/>
    <cellStyle name="20% - Accent4 2 4 7 2 3" xfId="4633"/>
    <cellStyle name="20% - Accent4 2 4 7 3" xfId="4634"/>
    <cellStyle name="20% - Accent4 2 4 7 3 2" xfId="4635"/>
    <cellStyle name="20% - Accent4 2 4 7 4" xfId="4636"/>
    <cellStyle name="20% - Accent4 2 4 7 4 2" xfId="4637"/>
    <cellStyle name="20% - Accent4 2 4 7 5" xfId="4638"/>
    <cellStyle name="20% - Accent4 2 4 7 5 2" xfId="4639"/>
    <cellStyle name="20% - Accent4 2 4 7 6" xfId="4640"/>
    <cellStyle name="20% - Accent4 2 4 7 6 2" xfId="4641"/>
    <cellStyle name="20% - Accent4 2 4 7 7" xfId="4642"/>
    <cellStyle name="20% - Accent4 2 4 8" xfId="4643"/>
    <cellStyle name="20% - Accent4 2 4 8 2" xfId="4644"/>
    <cellStyle name="20% - Accent4 2 4 8 2 2" xfId="4645"/>
    <cellStyle name="20% - Accent4 2 4 8 3" xfId="4646"/>
    <cellStyle name="20% - Accent4 2 4 9" xfId="4647"/>
    <cellStyle name="20% - Accent4 2 4 9 2" xfId="4648"/>
    <cellStyle name="20% - Accent4 2 5" xfId="1257"/>
    <cellStyle name="20% - Accent4 3" xfId="1258"/>
    <cellStyle name="20% - Accent4 3 2" xfId="1959"/>
    <cellStyle name="20% - Accent5 2" xfId="141"/>
    <cellStyle name="20% - Accent5 2 2" xfId="142"/>
    <cellStyle name="20% - Accent5 2 2 10" xfId="1482"/>
    <cellStyle name="20% - Accent5 2 2 10 2" xfId="4649"/>
    <cellStyle name="20% - Accent5 2 2 10 2 2" xfId="4650"/>
    <cellStyle name="20% - Accent5 2 2 10 2 2 2" xfId="4651"/>
    <cellStyle name="20% - Accent5 2 2 10 2 3" xfId="4652"/>
    <cellStyle name="20% - Accent5 2 2 10 3" xfId="4653"/>
    <cellStyle name="20% - Accent5 2 2 10 3 2" xfId="4654"/>
    <cellStyle name="20% - Accent5 2 2 10 4" xfId="4655"/>
    <cellStyle name="20% - Accent5 2 2 10 4 2" xfId="4656"/>
    <cellStyle name="20% - Accent5 2 2 10 5" xfId="4657"/>
    <cellStyle name="20% - Accent5 2 2 10 5 2" xfId="4658"/>
    <cellStyle name="20% - Accent5 2 2 10 6" xfId="4659"/>
    <cellStyle name="20% - Accent5 2 2 10 6 2" xfId="4660"/>
    <cellStyle name="20% - Accent5 2 2 10 7" xfId="4661"/>
    <cellStyle name="20% - Accent5 2 2 11" xfId="1483"/>
    <cellStyle name="20% - Accent5 2 2 11 2" xfId="4662"/>
    <cellStyle name="20% - Accent5 2 2 11 2 2" xfId="4663"/>
    <cellStyle name="20% - Accent5 2 2 11 2 2 2" xfId="4664"/>
    <cellStyle name="20% - Accent5 2 2 11 2 3" xfId="4665"/>
    <cellStyle name="20% - Accent5 2 2 11 3" xfId="4666"/>
    <cellStyle name="20% - Accent5 2 2 11 3 2" xfId="4667"/>
    <cellStyle name="20% - Accent5 2 2 11 4" xfId="4668"/>
    <cellStyle name="20% - Accent5 2 2 11 4 2" xfId="4669"/>
    <cellStyle name="20% - Accent5 2 2 11 5" xfId="4670"/>
    <cellStyle name="20% - Accent5 2 2 11 5 2" xfId="4671"/>
    <cellStyle name="20% - Accent5 2 2 11 6" xfId="4672"/>
    <cellStyle name="20% - Accent5 2 2 11 6 2" xfId="4673"/>
    <cellStyle name="20% - Accent5 2 2 11 7" xfId="4674"/>
    <cellStyle name="20% - Accent5 2 2 12" xfId="1484"/>
    <cellStyle name="20% - Accent5 2 2 12 2" xfId="4675"/>
    <cellStyle name="20% - Accent5 2 2 12 2 2" xfId="4676"/>
    <cellStyle name="20% - Accent5 2 2 12 2 2 2" xfId="4677"/>
    <cellStyle name="20% - Accent5 2 2 12 2 3" xfId="4678"/>
    <cellStyle name="20% - Accent5 2 2 12 3" xfId="4679"/>
    <cellStyle name="20% - Accent5 2 2 12 3 2" xfId="4680"/>
    <cellStyle name="20% - Accent5 2 2 12 4" xfId="4681"/>
    <cellStyle name="20% - Accent5 2 2 12 4 2" xfId="4682"/>
    <cellStyle name="20% - Accent5 2 2 12 5" xfId="4683"/>
    <cellStyle name="20% - Accent5 2 2 12 5 2" xfId="4684"/>
    <cellStyle name="20% - Accent5 2 2 12 6" xfId="4685"/>
    <cellStyle name="20% - Accent5 2 2 12 6 2" xfId="4686"/>
    <cellStyle name="20% - Accent5 2 2 12 7" xfId="4687"/>
    <cellStyle name="20% - Accent5 2 2 13" xfId="4688"/>
    <cellStyle name="20% - Accent5 2 2 2" xfId="143"/>
    <cellStyle name="20% - Accent5 2 2 2 2" xfId="144"/>
    <cellStyle name="20% - Accent5 2 2 2 2 2" xfId="145"/>
    <cellStyle name="20% - Accent5 2 2 2 3" xfId="146"/>
    <cellStyle name="20% - Accent5 2 2 2 4" xfId="147"/>
    <cellStyle name="20% - Accent5 2 2 2 4 10" xfId="4689"/>
    <cellStyle name="20% - Accent5 2 2 2 4 10 2" xfId="4690"/>
    <cellStyle name="20% - Accent5 2 2 2 4 11" xfId="4691"/>
    <cellStyle name="20% - Accent5 2 2 2 4 11 2" xfId="4692"/>
    <cellStyle name="20% - Accent5 2 2 2 4 12" xfId="4693"/>
    <cellStyle name="20% - Accent5 2 2 2 4 12 2" xfId="4694"/>
    <cellStyle name="20% - Accent5 2 2 2 4 13" xfId="4695"/>
    <cellStyle name="20% - Accent5 2 2 2 4 2" xfId="148"/>
    <cellStyle name="20% - Accent5 2 2 2 4 2 2" xfId="1485"/>
    <cellStyle name="20% - Accent5 2 2 2 4 2 2 2" xfId="4696"/>
    <cellStyle name="20% - Accent5 2 2 2 4 2 2 2 2" xfId="4697"/>
    <cellStyle name="20% - Accent5 2 2 2 4 2 2 2 2 2" xfId="4698"/>
    <cellStyle name="20% - Accent5 2 2 2 4 2 2 2 3" xfId="4699"/>
    <cellStyle name="20% - Accent5 2 2 2 4 2 2 3" xfId="4700"/>
    <cellStyle name="20% - Accent5 2 2 2 4 2 2 3 2" xfId="4701"/>
    <cellStyle name="20% - Accent5 2 2 2 4 2 2 4" xfId="4702"/>
    <cellStyle name="20% - Accent5 2 2 2 4 2 2 4 2" xfId="4703"/>
    <cellStyle name="20% - Accent5 2 2 2 4 2 2 5" xfId="4704"/>
    <cellStyle name="20% - Accent5 2 2 2 4 2 2 5 2" xfId="4705"/>
    <cellStyle name="20% - Accent5 2 2 2 4 2 2 6" xfId="4706"/>
    <cellStyle name="20% - Accent5 2 2 2 4 2 2 6 2" xfId="4707"/>
    <cellStyle name="20% - Accent5 2 2 2 4 2 2 7" xfId="4708"/>
    <cellStyle name="20% - Accent5 2 2 2 4 2 3" xfId="4709"/>
    <cellStyle name="20% - Accent5 2 2 2 4 2 3 2" xfId="4710"/>
    <cellStyle name="20% - Accent5 2 2 2 4 2 3 2 2" xfId="4711"/>
    <cellStyle name="20% - Accent5 2 2 2 4 2 3 3" xfId="4712"/>
    <cellStyle name="20% - Accent5 2 2 2 4 2 4" xfId="4713"/>
    <cellStyle name="20% - Accent5 2 2 2 4 2 4 2" xfId="4714"/>
    <cellStyle name="20% - Accent5 2 2 2 4 2 5" xfId="4715"/>
    <cellStyle name="20% - Accent5 2 2 2 4 2 5 2" xfId="4716"/>
    <cellStyle name="20% - Accent5 2 2 2 4 2 6" xfId="4717"/>
    <cellStyle name="20% - Accent5 2 2 2 4 2 6 2" xfId="4718"/>
    <cellStyle name="20% - Accent5 2 2 2 4 2 7" xfId="4719"/>
    <cellStyle name="20% - Accent5 2 2 2 4 2 7 2" xfId="4720"/>
    <cellStyle name="20% - Accent5 2 2 2 4 2 8" xfId="4721"/>
    <cellStyle name="20% - Accent5 2 2 2 4 3" xfId="149"/>
    <cellStyle name="20% - Accent5 2 2 2 4 3 2" xfId="1486"/>
    <cellStyle name="20% - Accent5 2 2 2 4 3 2 2" xfId="4722"/>
    <cellStyle name="20% - Accent5 2 2 2 4 3 2 2 2" xfId="4723"/>
    <cellStyle name="20% - Accent5 2 2 2 4 3 2 2 2 2" xfId="4724"/>
    <cellStyle name="20% - Accent5 2 2 2 4 3 2 2 3" xfId="4725"/>
    <cellStyle name="20% - Accent5 2 2 2 4 3 2 3" xfId="4726"/>
    <cellStyle name="20% - Accent5 2 2 2 4 3 2 3 2" xfId="4727"/>
    <cellStyle name="20% - Accent5 2 2 2 4 3 2 4" xfId="4728"/>
    <cellStyle name="20% - Accent5 2 2 2 4 3 2 4 2" xfId="4729"/>
    <cellStyle name="20% - Accent5 2 2 2 4 3 2 5" xfId="4730"/>
    <cellStyle name="20% - Accent5 2 2 2 4 3 2 5 2" xfId="4731"/>
    <cellStyle name="20% - Accent5 2 2 2 4 3 2 6" xfId="4732"/>
    <cellStyle name="20% - Accent5 2 2 2 4 3 2 6 2" xfId="4733"/>
    <cellStyle name="20% - Accent5 2 2 2 4 3 2 7" xfId="4734"/>
    <cellStyle name="20% - Accent5 2 2 2 4 3 3" xfId="4735"/>
    <cellStyle name="20% - Accent5 2 2 2 4 3 3 2" xfId="4736"/>
    <cellStyle name="20% - Accent5 2 2 2 4 3 3 2 2" xfId="4737"/>
    <cellStyle name="20% - Accent5 2 2 2 4 3 3 3" xfId="4738"/>
    <cellStyle name="20% - Accent5 2 2 2 4 3 4" xfId="4739"/>
    <cellStyle name="20% - Accent5 2 2 2 4 3 4 2" xfId="4740"/>
    <cellStyle name="20% - Accent5 2 2 2 4 3 5" xfId="4741"/>
    <cellStyle name="20% - Accent5 2 2 2 4 3 5 2" xfId="4742"/>
    <cellStyle name="20% - Accent5 2 2 2 4 3 6" xfId="4743"/>
    <cellStyle name="20% - Accent5 2 2 2 4 3 6 2" xfId="4744"/>
    <cellStyle name="20% - Accent5 2 2 2 4 3 7" xfId="4745"/>
    <cellStyle name="20% - Accent5 2 2 2 4 3 7 2" xfId="4746"/>
    <cellStyle name="20% - Accent5 2 2 2 4 3 8" xfId="4747"/>
    <cellStyle name="20% - Accent5 2 2 2 4 4" xfId="150"/>
    <cellStyle name="20% - Accent5 2 2 2 4 4 2" xfId="1487"/>
    <cellStyle name="20% - Accent5 2 2 2 4 4 2 2" xfId="4748"/>
    <cellStyle name="20% - Accent5 2 2 2 4 4 2 2 2" xfId="4749"/>
    <cellStyle name="20% - Accent5 2 2 2 4 4 2 2 2 2" xfId="4750"/>
    <cellStyle name="20% - Accent5 2 2 2 4 4 2 2 3" xfId="4751"/>
    <cellStyle name="20% - Accent5 2 2 2 4 4 2 3" xfId="4752"/>
    <cellStyle name="20% - Accent5 2 2 2 4 4 2 3 2" xfId="4753"/>
    <cellStyle name="20% - Accent5 2 2 2 4 4 2 4" xfId="4754"/>
    <cellStyle name="20% - Accent5 2 2 2 4 4 2 4 2" xfId="4755"/>
    <cellStyle name="20% - Accent5 2 2 2 4 4 2 5" xfId="4756"/>
    <cellStyle name="20% - Accent5 2 2 2 4 4 2 5 2" xfId="4757"/>
    <cellStyle name="20% - Accent5 2 2 2 4 4 2 6" xfId="4758"/>
    <cellStyle name="20% - Accent5 2 2 2 4 4 2 6 2" xfId="4759"/>
    <cellStyle name="20% - Accent5 2 2 2 4 4 2 7" xfId="4760"/>
    <cellStyle name="20% - Accent5 2 2 2 4 4 3" xfId="4761"/>
    <cellStyle name="20% - Accent5 2 2 2 4 4 3 2" xfId="4762"/>
    <cellStyle name="20% - Accent5 2 2 2 4 4 3 2 2" xfId="4763"/>
    <cellStyle name="20% - Accent5 2 2 2 4 4 3 3" xfId="4764"/>
    <cellStyle name="20% - Accent5 2 2 2 4 4 4" xfId="4765"/>
    <cellStyle name="20% - Accent5 2 2 2 4 4 4 2" xfId="4766"/>
    <cellStyle name="20% - Accent5 2 2 2 4 4 5" xfId="4767"/>
    <cellStyle name="20% - Accent5 2 2 2 4 4 5 2" xfId="4768"/>
    <cellStyle name="20% - Accent5 2 2 2 4 4 6" xfId="4769"/>
    <cellStyle name="20% - Accent5 2 2 2 4 4 6 2" xfId="4770"/>
    <cellStyle name="20% - Accent5 2 2 2 4 4 7" xfId="4771"/>
    <cellStyle name="20% - Accent5 2 2 2 4 4 7 2" xfId="4772"/>
    <cellStyle name="20% - Accent5 2 2 2 4 4 8" xfId="4773"/>
    <cellStyle name="20% - Accent5 2 2 2 4 5" xfId="1488"/>
    <cellStyle name="20% - Accent5 2 2 2 4 5 2" xfId="4774"/>
    <cellStyle name="20% - Accent5 2 2 2 4 5 2 2" xfId="4775"/>
    <cellStyle name="20% - Accent5 2 2 2 4 5 2 2 2" xfId="4776"/>
    <cellStyle name="20% - Accent5 2 2 2 4 5 2 3" xfId="4777"/>
    <cellStyle name="20% - Accent5 2 2 2 4 5 3" xfId="4778"/>
    <cellStyle name="20% - Accent5 2 2 2 4 5 3 2" xfId="4779"/>
    <cellStyle name="20% - Accent5 2 2 2 4 5 4" xfId="4780"/>
    <cellStyle name="20% - Accent5 2 2 2 4 5 4 2" xfId="4781"/>
    <cellStyle name="20% - Accent5 2 2 2 4 5 5" xfId="4782"/>
    <cellStyle name="20% - Accent5 2 2 2 4 5 5 2" xfId="4783"/>
    <cellStyle name="20% - Accent5 2 2 2 4 5 6" xfId="4784"/>
    <cellStyle name="20% - Accent5 2 2 2 4 5 6 2" xfId="4785"/>
    <cellStyle name="20% - Accent5 2 2 2 4 5 7" xfId="4786"/>
    <cellStyle name="20% - Accent5 2 2 2 4 6" xfId="1489"/>
    <cellStyle name="20% - Accent5 2 2 2 4 6 2" xfId="4787"/>
    <cellStyle name="20% - Accent5 2 2 2 4 6 2 2" xfId="4788"/>
    <cellStyle name="20% - Accent5 2 2 2 4 6 2 2 2" xfId="4789"/>
    <cellStyle name="20% - Accent5 2 2 2 4 6 2 3" xfId="4790"/>
    <cellStyle name="20% - Accent5 2 2 2 4 6 3" xfId="4791"/>
    <cellStyle name="20% - Accent5 2 2 2 4 6 3 2" xfId="4792"/>
    <cellStyle name="20% - Accent5 2 2 2 4 6 4" xfId="4793"/>
    <cellStyle name="20% - Accent5 2 2 2 4 6 4 2" xfId="4794"/>
    <cellStyle name="20% - Accent5 2 2 2 4 6 5" xfId="4795"/>
    <cellStyle name="20% - Accent5 2 2 2 4 6 5 2" xfId="4796"/>
    <cellStyle name="20% - Accent5 2 2 2 4 6 6" xfId="4797"/>
    <cellStyle name="20% - Accent5 2 2 2 4 6 6 2" xfId="4798"/>
    <cellStyle name="20% - Accent5 2 2 2 4 6 7" xfId="4799"/>
    <cellStyle name="20% - Accent5 2 2 2 4 7" xfId="1490"/>
    <cellStyle name="20% - Accent5 2 2 2 4 7 2" xfId="4800"/>
    <cellStyle name="20% - Accent5 2 2 2 4 7 2 2" xfId="4801"/>
    <cellStyle name="20% - Accent5 2 2 2 4 7 2 2 2" xfId="4802"/>
    <cellStyle name="20% - Accent5 2 2 2 4 7 2 3" xfId="4803"/>
    <cellStyle name="20% - Accent5 2 2 2 4 7 3" xfId="4804"/>
    <cellStyle name="20% - Accent5 2 2 2 4 7 3 2" xfId="4805"/>
    <cellStyle name="20% - Accent5 2 2 2 4 7 4" xfId="4806"/>
    <cellStyle name="20% - Accent5 2 2 2 4 7 4 2" xfId="4807"/>
    <cellStyle name="20% - Accent5 2 2 2 4 7 5" xfId="4808"/>
    <cellStyle name="20% - Accent5 2 2 2 4 7 5 2" xfId="4809"/>
    <cellStyle name="20% - Accent5 2 2 2 4 7 6" xfId="4810"/>
    <cellStyle name="20% - Accent5 2 2 2 4 7 6 2" xfId="4811"/>
    <cellStyle name="20% - Accent5 2 2 2 4 7 7" xfId="4812"/>
    <cellStyle name="20% - Accent5 2 2 2 4 8" xfId="4813"/>
    <cellStyle name="20% - Accent5 2 2 2 4 8 2" xfId="4814"/>
    <cellStyle name="20% - Accent5 2 2 2 4 8 2 2" xfId="4815"/>
    <cellStyle name="20% - Accent5 2 2 2 4 8 3" xfId="4816"/>
    <cellStyle name="20% - Accent5 2 2 2 4 9" xfId="4817"/>
    <cellStyle name="20% - Accent5 2 2 2 4 9 2" xfId="4818"/>
    <cellStyle name="20% - Accent5 2 2 2 5" xfId="151"/>
    <cellStyle name="20% - Accent5 2 2 3" xfId="152"/>
    <cellStyle name="20% - Accent5 2 2 3 2" xfId="153"/>
    <cellStyle name="20% - Accent5 2 2 3 2 2" xfId="154"/>
    <cellStyle name="20% - Accent5 2 2 3 3" xfId="155"/>
    <cellStyle name="20% - Accent5 2 2 4" xfId="156"/>
    <cellStyle name="20% - Accent5 2 2 4 2" xfId="157"/>
    <cellStyle name="20% - Accent5 2 2 5" xfId="158"/>
    <cellStyle name="20% - Accent5 2 2 5 10" xfId="4819"/>
    <cellStyle name="20% - Accent5 2 2 5 10 2" xfId="4820"/>
    <cellStyle name="20% - Accent5 2 2 5 11" xfId="4821"/>
    <cellStyle name="20% - Accent5 2 2 5 11 2" xfId="4822"/>
    <cellStyle name="20% - Accent5 2 2 5 12" xfId="4823"/>
    <cellStyle name="20% - Accent5 2 2 5 12 2" xfId="4824"/>
    <cellStyle name="20% - Accent5 2 2 5 13" xfId="4825"/>
    <cellStyle name="20% - Accent5 2 2 5 2" xfId="159"/>
    <cellStyle name="20% - Accent5 2 2 5 2 2" xfId="1491"/>
    <cellStyle name="20% - Accent5 2 2 5 2 2 2" xfId="4826"/>
    <cellStyle name="20% - Accent5 2 2 5 2 2 2 2" xfId="4827"/>
    <cellStyle name="20% - Accent5 2 2 5 2 2 2 2 2" xfId="4828"/>
    <cellStyle name="20% - Accent5 2 2 5 2 2 2 3" xfId="4829"/>
    <cellStyle name="20% - Accent5 2 2 5 2 2 3" xfId="4830"/>
    <cellStyle name="20% - Accent5 2 2 5 2 2 3 2" xfId="4831"/>
    <cellStyle name="20% - Accent5 2 2 5 2 2 4" xfId="4832"/>
    <cellStyle name="20% - Accent5 2 2 5 2 2 4 2" xfId="4833"/>
    <cellStyle name="20% - Accent5 2 2 5 2 2 5" xfId="4834"/>
    <cellStyle name="20% - Accent5 2 2 5 2 2 5 2" xfId="4835"/>
    <cellStyle name="20% - Accent5 2 2 5 2 2 6" xfId="4836"/>
    <cellStyle name="20% - Accent5 2 2 5 2 2 6 2" xfId="4837"/>
    <cellStyle name="20% - Accent5 2 2 5 2 2 7" xfId="4838"/>
    <cellStyle name="20% - Accent5 2 2 5 2 3" xfId="4839"/>
    <cellStyle name="20% - Accent5 2 2 5 2 3 2" xfId="4840"/>
    <cellStyle name="20% - Accent5 2 2 5 2 3 2 2" xfId="4841"/>
    <cellStyle name="20% - Accent5 2 2 5 2 3 3" xfId="4842"/>
    <cellStyle name="20% - Accent5 2 2 5 2 4" xfId="4843"/>
    <cellStyle name="20% - Accent5 2 2 5 2 4 2" xfId="4844"/>
    <cellStyle name="20% - Accent5 2 2 5 2 5" xfId="4845"/>
    <cellStyle name="20% - Accent5 2 2 5 2 5 2" xfId="4846"/>
    <cellStyle name="20% - Accent5 2 2 5 2 6" xfId="4847"/>
    <cellStyle name="20% - Accent5 2 2 5 2 6 2" xfId="4848"/>
    <cellStyle name="20% - Accent5 2 2 5 2 7" xfId="4849"/>
    <cellStyle name="20% - Accent5 2 2 5 2 7 2" xfId="4850"/>
    <cellStyle name="20% - Accent5 2 2 5 2 8" xfId="4851"/>
    <cellStyle name="20% - Accent5 2 2 5 3" xfId="160"/>
    <cellStyle name="20% - Accent5 2 2 5 3 2" xfId="1492"/>
    <cellStyle name="20% - Accent5 2 2 5 3 2 2" xfId="4852"/>
    <cellStyle name="20% - Accent5 2 2 5 3 2 2 2" xfId="4853"/>
    <cellStyle name="20% - Accent5 2 2 5 3 2 2 2 2" xfId="4854"/>
    <cellStyle name="20% - Accent5 2 2 5 3 2 2 3" xfId="4855"/>
    <cellStyle name="20% - Accent5 2 2 5 3 2 3" xfId="4856"/>
    <cellStyle name="20% - Accent5 2 2 5 3 2 3 2" xfId="4857"/>
    <cellStyle name="20% - Accent5 2 2 5 3 2 4" xfId="4858"/>
    <cellStyle name="20% - Accent5 2 2 5 3 2 4 2" xfId="4859"/>
    <cellStyle name="20% - Accent5 2 2 5 3 2 5" xfId="4860"/>
    <cellStyle name="20% - Accent5 2 2 5 3 2 5 2" xfId="4861"/>
    <cellStyle name="20% - Accent5 2 2 5 3 2 6" xfId="4862"/>
    <cellStyle name="20% - Accent5 2 2 5 3 2 6 2" xfId="4863"/>
    <cellStyle name="20% - Accent5 2 2 5 3 2 7" xfId="4864"/>
    <cellStyle name="20% - Accent5 2 2 5 3 3" xfId="4865"/>
    <cellStyle name="20% - Accent5 2 2 5 3 3 2" xfId="4866"/>
    <cellStyle name="20% - Accent5 2 2 5 3 3 2 2" xfId="4867"/>
    <cellStyle name="20% - Accent5 2 2 5 3 3 3" xfId="4868"/>
    <cellStyle name="20% - Accent5 2 2 5 3 4" xfId="4869"/>
    <cellStyle name="20% - Accent5 2 2 5 3 4 2" xfId="4870"/>
    <cellStyle name="20% - Accent5 2 2 5 3 5" xfId="4871"/>
    <cellStyle name="20% - Accent5 2 2 5 3 5 2" xfId="4872"/>
    <cellStyle name="20% - Accent5 2 2 5 3 6" xfId="4873"/>
    <cellStyle name="20% - Accent5 2 2 5 3 6 2" xfId="4874"/>
    <cellStyle name="20% - Accent5 2 2 5 3 7" xfId="4875"/>
    <cellStyle name="20% - Accent5 2 2 5 3 7 2" xfId="4876"/>
    <cellStyle name="20% - Accent5 2 2 5 3 8" xfId="4877"/>
    <cellStyle name="20% - Accent5 2 2 5 4" xfId="161"/>
    <cellStyle name="20% - Accent5 2 2 5 4 2" xfId="1493"/>
    <cellStyle name="20% - Accent5 2 2 5 4 2 2" xfId="4878"/>
    <cellStyle name="20% - Accent5 2 2 5 4 2 2 2" xfId="4879"/>
    <cellStyle name="20% - Accent5 2 2 5 4 2 2 2 2" xfId="4880"/>
    <cellStyle name="20% - Accent5 2 2 5 4 2 2 3" xfId="4881"/>
    <cellStyle name="20% - Accent5 2 2 5 4 2 3" xfId="4882"/>
    <cellStyle name="20% - Accent5 2 2 5 4 2 3 2" xfId="4883"/>
    <cellStyle name="20% - Accent5 2 2 5 4 2 4" xfId="4884"/>
    <cellStyle name="20% - Accent5 2 2 5 4 2 4 2" xfId="4885"/>
    <cellStyle name="20% - Accent5 2 2 5 4 2 5" xfId="4886"/>
    <cellStyle name="20% - Accent5 2 2 5 4 2 5 2" xfId="4887"/>
    <cellStyle name="20% - Accent5 2 2 5 4 2 6" xfId="4888"/>
    <cellStyle name="20% - Accent5 2 2 5 4 2 6 2" xfId="4889"/>
    <cellStyle name="20% - Accent5 2 2 5 4 2 7" xfId="4890"/>
    <cellStyle name="20% - Accent5 2 2 5 4 3" xfId="4891"/>
    <cellStyle name="20% - Accent5 2 2 5 4 3 2" xfId="4892"/>
    <cellStyle name="20% - Accent5 2 2 5 4 3 2 2" xfId="4893"/>
    <cellStyle name="20% - Accent5 2 2 5 4 3 3" xfId="4894"/>
    <cellStyle name="20% - Accent5 2 2 5 4 4" xfId="4895"/>
    <cellStyle name="20% - Accent5 2 2 5 4 4 2" xfId="4896"/>
    <cellStyle name="20% - Accent5 2 2 5 4 5" xfId="4897"/>
    <cellStyle name="20% - Accent5 2 2 5 4 5 2" xfId="4898"/>
    <cellStyle name="20% - Accent5 2 2 5 4 6" xfId="4899"/>
    <cellStyle name="20% - Accent5 2 2 5 4 6 2" xfId="4900"/>
    <cellStyle name="20% - Accent5 2 2 5 4 7" xfId="4901"/>
    <cellStyle name="20% - Accent5 2 2 5 4 7 2" xfId="4902"/>
    <cellStyle name="20% - Accent5 2 2 5 4 8" xfId="4903"/>
    <cellStyle name="20% - Accent5 2 2 5 5" xfId="1494"/>
    <cellStyle name="20% - Accent5 2 2 5 5 2" xfId="4904"/>
    <cellStyle name="20% - Accent5 2 2 5 5 2 2" xfId="4905"/>
    <cellStyle name="20% - Accent5 2 2 5 5 2 2 2" xfId="4906"/>
    <cellStyle name="20% - Accent5 2 2 5 5 2 3" xfId="4907"/>
    <cellStyle name="20% - Accent5 2 2 5 5 3" xfId="4908"/>
    <cellStyle name="20% - Accent5 2 2 5 5 3 2" xfId="4909"/>
    <cellStyle name="20% - Accent5 2 2 5 5 4" xfId="4910"/>
    <cellStyle name="20% - Accent5 2 2 5 5 4 2" xfId="4911"/>
    <cellStyle name="20% - Accent5 2 2 5 5 5" xfId="4912"/>
    <cellStyle name="20% - Accent5 2 2 5 5 5 2" xfId="4913"/>
    <cellStyle name="20% - Accent5 2 2 5 5 6" xfId="4914"/>
    <cellStyle name="20% - Accent5 2 2 5 5 6 2" xfId="4915"/>
    <cellStyle name="20% - Accent5 2 2 5 5 7" xfId="4916"/>
    <cellStyle name="20% - Accent5 2 2 5 6" xfId="1495"/>
    <cellStyle name="20% - Accent5 2 2 5 6 2" xfId="4917"/>
    <cellStyle name="20% - Accent5 2 2 5 6 2 2" xfId="4918"/>
    <cellStyle name="20% - Accent5 2 2 5 6 2 2 2" xfId="4919"/>
    <cellStyle name="20% - Accent5 2 2 5 6 2 3" xfId="4920"/>
    <cellStyle name="20% - Accent5 2 2 5 6 3" xfId="4921"/>
    <cellStyle name="20% - Accent5 2 2 5 6 3 2" xfId="4922"/>
    <cellStyle name="20% - Accent5 2 2 5 6 4" xfId="4923"/>
    <cellStyle name="20% - Accent5 2 2 5 6 4 2" xfId="4924"/>
    <cellStyle name="20% - Accent5 2 2 5 6 5" xfId="4925"/>
    <cellStyle name="20% - Accent5 2 2 5 6 5 2" xfId="4926"/>
    <cellStyle name="20% - Accent5 2 2 5 6 6" xfId="4927"/>
    <cellStyle name="20% - Accent5 2 2 5 6 6 2" xfId="4928"/>
    <cellStyle name="20% - Accent5 2 2 5 6 7" xfId="4929"/>
    <cellStyle name="20% - Accent5 2 2 5 7" xfId="1496"/>
    <cellStyle name="20% - Accent5 2 2 5 7 2" xfId="4930"/>
    <cellStyle name="20% - Accent5 2 2 5 7 2 2" xfId="4931"/>
    <cellStyle name="20% - Accent5 2 2 5 7 2 2 2" xfId="4932"/>
    <cellStyle name="20% - Accent5 2 2 5 7 2 3" xfId="4933"/>
    <cellStyle name="20% - Accent5 2 2 5 7 3" xfId="4934"/>
    <cellStyle name="20% - Accent5 2 2 5 7 3 2" xfId="4935"/>
    <cellStyle name="20% - Accent5 2 2 5 7 4" xfId="4936"/>
    <cellStyle name="20% - Accent5 2 2 5 7 4 2" xfId="4937"/>
    <cellStyle name="20% - Accent5 2 2 5 7 5" xfId="4938"/>
    <cellStyle name="20% - Accent5 2 2 5 7 5 2" xfId="4939"/>
    <cellStyle name="20% - Accent5 2 2 5 7 6" xfId="4940"/>
    <cellStyle name="20% - Accent5 2 2 5 7 6 2" xfId="4941"/>
    <cellStyle name="20% - Accent5 2 2 5 7 7" xfId="4942"/>
    <cellStyle name="20% - Accent5 2 2 5 8" xfId="4943"/>
    <cellStyle name="20% - Accent5 2 2 5 8 2" xfId="4944"/>
    <cellStyle name="20% - Accent5 2 2 5 8 2 2" xfId="4945"/>
    <cellStyle name="20% - Accent5 2 2 5 8 3" xfId="4946"/>
    <cellStyle name="20% - Accent5 2 2 5 9" xfId="4947"/>
    <cellStyle name="20% - Accent5 2 2 5 9 2" xfId="4948"/>
    <cellStyle name="20% - Accent5 2 2 6" xfId="162"/>
    <cellStyle name="20% - Accent5 2 2 6 10" xfId="4949"/>
    <cellStyle name="20% - Accent5 2 2 6 10 2" xfId="4950"/>
    <cellStyle name="20% - Accent5 2 2 6 11" xfId="4951"/>
    <cellStyle name="20% - Accent5 2 2 6 11 2" xfId="4952"/>
    <cellStyle name="20% - Accent5 2 2 6 12" xfId="4953"/>
    <cellStyle name="20% - Accent5 2 2 6 12 2" xfId="4954"/>
    <cellStyle name="20% - Accent5 2 2 6 13" xfId="4955"/>
    <cellStyle name="20% - Accent5 2 2 6 2" xfId="163"/>
    <cellStyle name="20% - Accent5 2 2 6 2 2" xfId="1497"/>
    <cellStyle name="20% - Accent5 2 2 6 2 2 2" xfId="4956"/>
    <cellStyle name="20% - Accent5 2 2 6 2 2 2 2" xfId="4957"/>
    <cellStyle name="20% - Accent5 2 2 6 2 2 2 2 2" xfId="4958"/>
    <cellStyle name="20% - Accent5 2 2 6 2 2 2 3" xfId="4959"/>
    <cellStyle name="20% - Accent5 2 2 6 2 2 3" xfId="4960"/>
    <cellStyle name="20% - Accent5 2 2 6 2 2 3 2" xfId="4961"/>
    <cellStyle name="20% - Accent5 2 2 6 2 2 4" xfId="4962"/>
    <cellStyle name="20% - Accent5 2 2 6 2 2 4 2" xfId="4963"/>
    <cellStyle name="20% - Accent5 2 2 6 2 2 5" xfId="4964"/>
    <cellStyle name="20% - Accent5 2 2 6 2 2 5 2" xfId="4965"/>
    <cellStyle name="20% - Accent5 2 2 6 2 2 6" xfId="4966"/>
    <cellStyle name="20% - Accent5 2 2 6 2 2 6 2" xfId="4967"/>
    <cellStyle name="20% - Accent5 2 2 6 2 2 7" xfId="4968"/>
    <cellStyle name="20% - Accent5 2 2 6 2 3" xfId="4969"/>
    <cellStyle name="20% - Accent5 2 2 6 2 3 2" xfId="4970"/>
    <cellStyle name="20% - Accent5 2 2 6 2 3 2 2" xfId="4971"/>
    <cellStyle name="20% - Accent5 2 2 6 2 3 3" xfId="4972"/>
    <cellStyle name="20% - Accent5 2 2 6 2 4" xfId="4973"/>
    <cellStyle name="20% - Accent5 2 2 6 2 4 2" xfId="4974"/>
    <cellStyle name="20% - Accent5 2 2 6 2 5" xfId="4975"/>
    <cellStyle name="20% - Accent5 2 2 6 2 5 2" xfId="4976"/>
    <cellStyle name="20% - Accent5 2 2 6 2 6" xfId="4977"/>
    <cellStyle name="20% - Accent5 2 2 6 2 6 2" xfId="4978"/>
    <cellStyle name="20% - Accent5 2 2 6 2 7" xfId="4979"/>
    <cellStyle name="20% - Accent5 2 2 6 2 7 2" xfId="4980"/>
    <cellStyle name="20% - Accent5 2 2 6 2 8" xfId="4981"/>
    <cellStyle name="20% - Accent5 2 2 6 3" xfId="164"/>
    <cellStyle name="20% - Accent5 2 2 6 3 2" xfId="1498"/>
    <cellStyle name="20% - Accent5 2 2 6 3 2 2" xfId="4982"/>
    <cellStyle name="20% - Accent5 2 2 6 3 2 2 2" xfId="4983"/>
    <cellStyle name="20% - Accent5 2 2 6 3 2 2 2 2" xfId="4984"/>
    <cellStyle name="20% - Accent5 2 2 6 3 2 2 3" xfId="4985"/>
    <cellStyle name="20% - Accent5 2 2 6 3 2 3" xfId="4986"/>
    <cellStyle name="20% - Accent5 2 2 6 3 2 3 2" xfId="4987"/>
    <cellStyle name="20% - Accent5 2 2 6 3 2 4" xfId="4988"/>
    <cellStyle name="20% - Accent5 2 2 6 3 2 4 2" xfId="4989"/>
    <cellStyle name="20% - Accent5 2 2 6 3 2 5" xfId="4990"/>
    <cellStyle name="20% - Accent5 2 2 6 3 2 5 2" xfId="4991"/>
    <cellStyle name="20% - Accent5 2 2 6 3 2 6" xfId="4992"/>
    <cellStyle name="20% - Accent5 2 2 6 3 2 6 2" xfId="4993"/>
    <cellStyle name="20% - Accent5 2 2 6 3 2 7" xfId="4994"/>
    <cellStyle name="20% - Accent5 2 2 6 3 3" xfId="4995"/>
    <cellStyle name="20% - Accent5 2 2 6 3 3 2" xfId="4996"/>
    <cellStyle name="20% - Accent5 2 2 6 3 3 2 2" xfId="4997"/>
    <cellStyle name="20% - Accent5 2 2 6 3 3 3" xfId="4998"/>
    <cellStyle name="20% - Accent5 2 2 6 3 4" xfId="4999"/>
    <cellStyle name="20% - Accent5 2 2 6 3 4 2" xfId="5000"/>
    <cellStyle name="20% - Accent5 2 2 6 3 5" xfId="5001"/>
    <cellStyle name="20% - Accent5 2 2 6 3 5 2" xfId="5002"/>
    <cellStyle name="20% - Accent5 2 2 6 3 6" xfId="5003"/>
    <cellStyle name="20% - Accent5 2 2 6 3 6 2" xfId="5004"/>
    <cellStyle name="20% - Accent5 2 2 6 3 7" xfId="5005"/>
    <cellStyle name="20% - Accent5 2 2 6 3 7 2" xfId="5006"/>
    <cellStyle name="20% - Accent5 2 2 6 3 8" xfId="5007"/>
    <cellStyle name="20% - Accent5 2 2 6 4" xfId="165"/>
    <cellStyle name="20% - Accent5 2 2 6 4 2" xfId="1499"/>
    <cellStyle name="20% - Accent5 2 2 6 4 2 2" xfId="5008"/>
    <cellStyle name="20% - Accent5 2 2 6 4 2 2 2" xfId="5009"/>
    <cellStyle name="20% - Accent5 2 2 6 4 2 2 2 2" xfId="5010"/>
    <cellStyle name="20% - Accent5 2 2 6 4 2 2 3" xfId="5011"/>
    <cellStyle name="20% - Accent5 2 2 6 4 2 3" xfId="5012"/>
    <cellStyle name="20% - Accent5 2 2 6 4 2 3 2" xfId="5013"/>
    <cellStyle name="20% - Accent5 2 2 6 4 2 4" xfId="5014"/>
    <cellStyle name="20% - Accent5 2 2 6 4 2 4 2" xfId="5015"/>
    <cellStyle name="20% - Accent5 2 2 6 4 2 5" xfId="5016"/>
    <cellStyle name="20% - Accent5 2 2 6 4 2 5 2" xfId="5017"/>
    <cellStyle name="20% - Accent5 2 2 6 4 2 6" xfId="5018"/>
    <cellStyle name="20% - Accent5 2 2 6 4 2 6 2" xfId="5019"/>
    <cellStyle name="20% - Accent5 2 2 6 4 2 7" xfId="5020"/>
    <cellStyle name="20% - Accent5 2 2 6 4 3" xfId="5021"/>
    <cellStyle name="20% - Accent5 2 2 6 4 3 2" xfId="5022"/>
    <cellStyle name="20% - Accent5 2 2 6 4 3 2 2" xfId="5023"/>
    <cellStyle name="20% - Accent5 2 2 6 4 3 3" xfId="5024"/>
    <cellStyle name="20% - Accent5 2 2 6 4 4" xfId="5025"/>
    <cellStyle name="20% - Accent5 2 2 6 4 4 2" xfId="5026"/>
    <cellStyle name="20% - Accent5 2 2 6 4 5" xfId="5027"/>
    <cellStyle name="20% - Accent5 2 2 6 4 5 2" xfId="5028"/>
    <cellStyle name="20% - Accent5 2 2 6 4 6" xfId="5029"/>
    <cellStyle name="20% - Accent5 2 2 6 4 6 2" xfId="5030"/>
    <cellStyle name="20% - Accent5 2 2 6 4 7" xfId="5031"/>
    <cellStyle name="20% - Accent5 2 2 6 4 7 2" xfId="5032"/>
    <cellStyle name="20% - Accent5 2 2 6 4 8" xfId="5033"/>
    <cellStyle name="20% - Accent5 2 2 6 5" xfId="1500"/>
    <cellStyle name="20% - Accent5 2 2 6 5 2" xfId="5034"/>
    <cellStyle name="20% - Accent5 2 2 6 5 2 2" xfId="5035"/>
    <cellStyle name="20% - Accent5 2 2 6 5 2 2 2" xfId="5036"/>
    <cellStyle name="20% - Accent5 2 2 6 5 2 3" xfId="5037"/>
    <cellStyle name="20% - Accent5 2 2 6 5 3" xfId="5038"/>
    <cellStyle name="20% - Accent5 2 2 6 5 3 2" xfId="5039"/>
    <cellStyle name="20% - Accent5 2 2 6 5 4" xfId="5040"/>
    <cellStyle name="20% - Accent5 2 2 6 5 4 2" xfId="5041"/>
    <cellStyle name="20% - Accent5 2 2 6 5 5" xfId="5042"/>
    <cellStyle name="20% - Accent5 2 2 6 5 5 2" xfId="5043"/>
    <cellStyle name="20% - Accent5 2 2 6 5 6" xfId="5044"/>
    <cellStyle name="20% - Accent5 2 2 6 5 6 2" xfId="5045"/>
    <cellStyle name="20% - Accent5 2 2 6 5 7" xfId="5046"/>
    <cellStyle name="20% - Accent5 2 2 6 6" xfId="1501"/>
    <cellStyle name="20% - Accent5 2 2 6 6 2" xfId="5047"/>
    <cellStyle name="20% - Accent5 2 2 6 6 2 2" xfId="5048"/>
    <cellStyle name="20% - Accent5 2 2 6 6 2 2 2" xfId="5049"/>
    <cellStyle name="20% - Accent5 2 2 6 6 2 3" xfId="5050"/>
    <cellStyle name="20% - Accent5 2 2 6 6 3" xfId="5051"/>
    <cellStyle name="20% - Accent5 2 2 6 6 3 2" xfId="5052"/>
    <cellStyle name="20% - Accent5 2 2 6 6 4" xfId="5053"/>
    <cellStyle name="20% - Accent5 2 2 6 6 4 2" xfId="5054"/>
    <cellStyle name="20% - Accent5 2 2 6 6 5" xfId="5055"/>
    <cellStyle name="20% - Accent5 2 2 6 6 5 2" xfId="5056"/>
    <cellStyle name="20% - Accent5 2 2 6 6 6" xfId="5057"/>
    <cellStyle name="20% - Accent5 2 2 6 6 6 2" xfId="5058"/>
    <cellStyle name="20% - Accent5 2 2 6 6 7" xfId="5059"/>
    <cellStyle name="20% - Accent5 2 2 6 7" xfId="1502"/>
    <cellStyle name="20% - Accent5 2 2 6 7 2" xfId="5060"/>
    <cellStyle name="20% - Accent5 2 2 6 7 2 2" xfId="5061"/>
    <cellStyle name="20% - Accent5 2 2 6 7 2 2 2" xfId="5062"/>
    <cellStyle name="20% - Accent5 2 2 6 7 2 3" xfId="5063"/>
    <cellStyle name="20% - Accent5 2 2 6 7 3" xfId="5064"/>
    <cellStyle name="20% - Accent5 2 2 6 7 3 2" xfId="5065"/>
    <cellStyle name="20% - Accent5 2 2 6 7 4" xfId="5066"/>
    <cellStyle name="20% - Accent5 2 2 6 7 4 2" xfId="5067"/>
    <cellStyle name="20% - Accent5 2 2 6 7 5" xfId="5068"/>
    <cellStyle name="20% - Accent5 2 2 6 7 5 2" xfId="5069"/>
    <cellStyle name="20% - Accent5 2 2 6 7 6" xfId="5070"/>
    <cellStyle name="20% - Accent5 2 2 6 7 6 2" xfId="5071"/>
    <cellStyle name="20% - Accent5 2 2 6 7 7" xfId="5072"/>
    <cellStyle name="20% - Accent5 2 2 6 8" xfId="5073"/>
    <cellStyle name="20% - Accent5 2 2 6 8 2" xfId="5074"/>
    <cellStyle name="20% - Accent5 2 2 6 8 2 2" xfId="5075"/>
    <cellStyle name="20% - Accent5 2 2 6 8 3" xfId="5076"/>
    <cellStyle name="20% - Accent5 2 2 6 9" xfId="5077"/>
    <cellStyle name="20% - Accent5 2 2 6 9 2" xfId="5078"/>
    <cellStyle name="20% - Accent5 2 2 7" xfId="166"/>
    <cellStyle name="20% - Accent5 2 2 7 2" xfId="1503"/>
    <cellStyle name="20% - Accent5 2 2 7 2 2" xfId="5079"/>
    <cellStyle name="20% - Accent5 2 2 7 2 2 2" xfId="5080"/>
    <cellStyle name="20% - Accent5 2 2 7 2 2 2 2" xfId="5081"/>
    <cellStyle name="20% - Accent5 2 2 7 2 2 3" xfId="5082"/>
    <cellStyle name="20% - Accent5 2 2 7 2 3" xfId="5083"/>
    <cellStyle name="20% - Accent5 2 2 7 2 3 2" xfId="5084"/>
    <cellStyle name="20% - Accent5 2 2 7 2 4" xfId="5085"/>
    <cellStyle name="20% - Accent5 2 2 7 2 4 2" xfId="5086"/>
    <cellStyle name="20% - Accent5 2 2 7 2 5" xfId="5087"/>
    <cellStyle name="20% - Accent5 2 2 7 2 5 2" xfId="5088"/>
    <cellStyle name="20% - Accent5 2 2 7 2 6" xfId="5089"/>
    <cellStyle name="20% - Accent5 2 2 7 2 6 2" xfId="5090"/>
    <cellStyle name="20% - Accent5 2 2 7 2 7" xfId="5091"/>
    <cellStyle name="20% - Accent5 2 2 7 3" xfId="5092"/>
    <cellStyle name="20% - Accent5 2 2 7 3 2" xfId="5093"/>
    <cellStyle name="20% - Accent5 2 2 7 3 2 2" xfId="5094"/>
    <cellStyle name="20% - Accent5 2 2 7 3 3" xfId="5095"/>
    <cellStyle name="20% - Accent5 2 2 7 4" xfId="5096"/>
    <cellStyle name="20% - Accent5 2 2 7 4 2" xfId="5097"/>
    <cellStyle name="20% - Accent5 2 2 7 5" xfId="5098"/>
    <cellStyle name="20% - Accent5 2 2 7 5 2" xfId="5099"/>
    <cellStyle name="20% - Accent5 2 2 7 6" xfId="5100"/>
    <cellStyle name="20% - Accent5 2 2 7 6 2" xfId="5101"/>
    <cellStyle name="20% - Accent5 2 2 7 7" xfId="5102"/>
    <cellStyle name="20% - Accent5 2 2 7 7 2" xfId="5103"/>
    <cellStyle name="20% - Accent5 2 2 7 8" xfId="5104"/>
    <cellStyle name="20% - Accent5 2 2 8" xfId="167"/>
    <cellStyle name="20% - Accent5 2 2 8 2" xfId="1504"/>
    <cellStyle name="20% - Accent5 2 2 8 2 2" xfId="5105"/>
    <cellStyle name="20% - Accent5 2 2 8 2 2 2" xfId="5106"/>
    <cellStyle name="20% - Accent5 2 2 8 2 2 2 2" xfId="5107"/>
    <cellStyle name="20% - Accent5 2 2 8 2 2 3" xfId="5108"/>
    <cellStyle name="20% - Accent5 2 2 8 2 3" xfId="5109"/>
    <cellStyle name="20% - Accent5 2 2 8 2 3 2" xfId="5110"/>
    <cellStyle name="20% - Accent5 2 2 8 2 4" xfId="5111"/>
    <cellStyle name="20% - Accent5 2 2 8 2 4 2" xfId="5112"/>
    <cellStyle name="20% - Accent5 2 2 8 2 5" xfId="5113"/>
    <cellStyle name="20% - Accent5 2 2 8 2 5 2" xfId="5114"/>
    <cellStyle name="20% - Accent5 2 2 8 2 6" xfId="5115"/>
    <cellStyle name="20% - Accent5 2 2 8 2 6 2" xfId="5116"/>
    <cellStyle name="20% - Accent5 2 2 8 2 7" xfId="5117"/>
    <cellStyle name="20% - Accent5 2 2 8 3" xfId="5118"/>
    <cellStyle name="20% - Accent5 2 2 8 3 2" xfId="5119"/>
    <cellStyle name="20% - Accent5 2 2 8 3 2 2" xfId="5120"/>
    <cellStyle name="20% - Accent5 2 2 8 3 3" xfId="5121"/>
    <cellStyle name="20% - Accent5 2 2 8 4" xfId="5122"/>
    <cellStyle name="20% - Accent5 2 2 8 4 2" xfId="5123"/>
    <cellStyle name="20% - Accent5 2 2 8 5" xfId="5124"/>
    <cellStyle name="20% - Accent5 2 2 8 5 2" xfId="5125"/>
    <cellStyle name="20% - Accent5 2 2 8 6" xfId="5126"/>
    <cellStyle name="20% - Accent5 2 2 8 6 2" xfId="5127"/>
    <cellStyle name="20% - Accent5 2 2 8 7" xfId="5128"/>
    <cellStyle name="20% - Accent5 2 2 8 7 2" xfId="5129"/>
    <cellStyle name="20% - Accent5 2 2 8 8" xfId="5130"/>
    <cellStyle name="20% - Accent5 2 2 9" xfId="168"/>
    <cellStyle name="20% - Accent5 2 2 9 2" xfId="1505"/>
    <cellStyle name="20% - Accent5 2 2 9 2 2" xfId="5131"/>
    <cellStyle name="20% - Accent5 2 2 9 2 2 2" xfId="5132"/>
    <cellStyle name="20% - Accent5 2 2 9 2 2 2 2" xfId="5133"/>
    <cellStyle name="20% - Accent5 2 2 9 2 2 3" xfId="5134"/>
    <cellStyle name="20% - Accent5 2 2 9 2 3" xfId="5135"/>
    <cellStyle name="20% - Accent5 2 2 9 2 3 2" xfId="5136"/>
    <cellStyle name="20% - Accent5 2 2 9 2 4" xfId="5137"/>
    <cellStyle name="20% - Accent5 2 2 9 2 4 2" xfId="5138"/>
    <cellStyle name="20% - Accent5 2 2 9 2 5" xfId="5139"/>
    <cellStyle name="20% - Accent5 2 2 9 2 5 2" xfId="5140"/>
    <cellStyle name="20% - Accent5 2 2 9 2 6" xfId="5141"/>
    <cellStyle name="20% - Accent5 2 2 9 2 6 2" xfId="5142"/>
    <cellStyle name="20% - Accent5 2 2 9 2 7" xfId="5143"/>
    <cellStyle name="20% - Accent5 2 2 9 3" xfId="5144"/>
    <cellStyle name="20% - Accent5 2 2 9 3 2" xfId="5145"/>
    <cellStyle name="20% - Accent5 2 2 9 3 2 2" xfId="5146"/>
    <cellStyle name="20% - Accent5 2 2 9 3 3" xfId="5147"/>
    <cellStyle name="20% - Accent5 2 2 9 4" xfId="5148"/>
    <cellStyle name="20% - Accent5 2 2 9 4 2" xfId="5149"/>
    <cellStyle name="20% - Accent5 2 2 9 5" xfId="5150"/>
    <cellStyle name="20% - Accent5 2 2 9 5 2" xfId="5151"/>
    <cellStyle name="20% - Accent5 2 2 9 6" xfId="5152"/>
    <cellStyle name="20% - Accent5 2 2 9 6 2" xfId="5153"/>
    <cellStyle name="20% - Accent5 2 2 9 7" xfId="5154"/>
    <cellStyle name="20% - Accent5 2 2 9 7 2" xfId="5155"/>
    <cellStyle name="20% - Accent5 2 2 9 8" xfId="5156"/>
    <cellStyle name="20% - Accent5 2 3" xfId="169"/>
    <cellStyle name="20% - Accent5 2 4" xfId="170"/>
    <cellStyle name="20% - Accent5 2 4 10" xfId="5157"/>
    <cellStyle name="20% - Accent5 2 4 10 2" xfId="5158"/>
    <cellStyle name="20% - Accent5 2 4 11" xfId="5159"/>
    <cellStyle name="20% - Accent5 2 4 11 2" xfId="5160"/>
    <cellStyle name="20% - Accent5 2 4 12" xfId="5161"/>
    <cellStyle name="20% - Accent5 2 4 12 2" xfId="5162"/>
    <cellStyle name="20% - Accent5 2 4 13" xfId="5163"/>
    <cellStyle name="20% - Accent5 2 4 2" xfId="171"/>
    <cellStyle name="20% - Accent5 2 4 2 2" xfId="1506"/>
    <cellStyle name="20% - Accent5 2 4 2 2 2" xfId="5164"/>
    <cellStyle name="20% - Accent5 2 4 2 2 2 2" xfId="5165"/>
    <cellStyle name="20% - Accent5 2 4 2 2 2 2 2" xfId="5166"/>
    <cellStyle name="20% - Accent5 2 4 2 2 2 3" xfId="5167"/>
    <cellStyle name="20% - Accent5 2 4 2 2 3" xfId="5168"/>
    <cellStyle name="20% - Accent5 2 4 2 2 3 2" xfId="5169"/>
    <cellStyle name="20% - Accent5 2 4 2 2 4" xfId="5170"/>
    <cellStyle name="20% - Accent5 2 4 2 2 4 2" xfId="5171"/>
    <cellStyle name="20% - Accent5 2 4 2 2 5" xfId="5172"/>
    <cellStyle name="20% - Accent5 2 4 2 2 5 2" xfId="5173"/>
    <cellStyle name="20% - Accent5 2 4 2 2 6" xfId="5174"/>
    <cellStyle name="20% - Accent5 2 4 2 2 6 2" xfId="5175"/>
    <cellStyle name="20% - Accent5 2 4 2 2 7" xfId="5176"/>
    <cellStyle name="20% - Accent5 2 4 2 3" xfId="5177"/>
    <cellStyle name="20% - Accent5 2 4 2 3 2" xfId="5178"/>
    <cellStyle name="20% - Accent5 2 4 2 3 2 2" xfId="5179"/>
    <cellStyle name="20% - Accent5 2 4 2 3 3" xfId="5180"/>
    <cellStyle name="20% - Accent5 2 4 2 4" xfId="5181"/>
    <cellStyle name="20% - Accent5 2 4 2 4 2" xfId="5182"/>
    <cellStyle name="20% - Accent5 2 4 2 5" xfId="5183"/>
    <cellStyle name="20% - Accent5 2 4 2 5 2" xfId="5184"/>
    <cellStyle name="20% - Accent5 2 4 2 6" xfId="5185"/>
    <cellStyle name="20% - Accent5 2 4 2 6 2" xfId="5186"/>
    <cellStyle name="20% - Accent5 2 4 2 7" xfId="5187"/>
    <cellStyle name="20% - Accent5 2 4 2 7 2" xfId="5188"/>
    <cellStyle name="20% - Accent5 2 4 2 8" xfId="5189"/>
    <cellStyle name="20% - Accent5 2 4 3" xfId="172"/>
    <cellStyle name="20% - Accent5 2 4 3 2" xfId="1507"/>
    <cellStyle name="20% - Accent5 2 4 3 2 2" xfId="5190"/>
    <cellStyle name="20% - Accent5 2 4 3 2 2 2" xfId="5191"/>
    <cellStyle name="20% - Accent5 2 4 3 2 2 2 2" xfId="5192"/>
    <cellStyle name="20% - Accent5 2 4 3 2 2 3" xfId="5193"/>
    <cellStyle name="20% - Accent5 2 4 3 2 3" xfId="5194"/>
    <cellStyle name="20% - Accent5 2 4 3 2 3 2" xfId="5195"/>
    <cellStyle name="20% - Accent5 2 4 3 2 4" xfId="5196"/>
    <cellStyle name="20% - Accent5 2 4 3 2 4 2" xfId="5197"/>
    <cellStyle name="20% - Accent5 2 4 3 2 5" xfId="5198"/>
    <cellStyle name="20% - Accent5 2 4 3 2 5 2" xfId="5199"/>
    <cellStyle name="20% - Accent5 2 4 3 2 6" xfId="5200"/>
    <cellStyle name="20% - Accent5 2 4 3 2 6 2" xfId="5201"/>
    <cellStyle name="20% - Accent5 2 4 3 2 7" xfId="5202"/>
    <cellStyle name="20% - Accent5 2 4 3 3" xfId="5203"/>
    <cellStyle name="20% - Accent5 2 4 3 3 2" xfId="5204"/>
    <cellStyle name="20% - Accent5 2 4 3 3 2 2" xfId="5205"/>
    <cellStyle name="20% - Accent5 2 4 3 3 3" xfId="5206"/>
    <cellStyle name="20% - Accent5 2 4 3 4" xfId="5207"/>
    <cellStyle name="20% - Accent5 2 4 3 4 2" xfId="5208"/>
    <cellStyle name="20% - Accent5 2 4 3 5" xfId="5209"/>
    <cellStyle name="20% - Accent5 2 4 3 5 2" xfId="5210"/>
    <cellStyle name="20% - Accent5 2 4 3 6" xfId="5211"/>
    <cellStyle name="20% - Accent5 2 4 3 6 2" xfId="5212"/>
    <cellStyle name="20% - Accent5 2 4 3 7" xfId="5213"/>
    <cellStyle name="20% - Accent5 2 4 3 7 2" xfId="5214"/>
    <cellStyle name="20% - Accent5 2 4 3 8" xfId="5215"/>
    <cellStyle name="20% - Accent5 2 4 4" xfId="173"/>
    <cellStyle name="20% - Accent5 2 4 4 2" xfId="1508"/>
    <cellStyle name="20% - Accent5 2 4 4 2 2" xfId="5216"/>
    <cellStyle name="20% - Accent5 2 4 4 2 2 2" xfId="5217"/>
    <cellStyle name="20% - Accent5 2 4 4 2 2 2 2" xfId="5218"/>
    <cellStyle name="20% - Accent5 2 4 4 2 2 3" xfId="5219"/>
    <cellStyle name="20% - Accent5 2 4 4 2 3" xfId="5220"/>
    <cellStyle name="20% - Accent5 2 4 4 2 3 2" xfId="5221"/>
    <cellStyle name="20% - Accent5 2 4 4 2 4" xfId="5222"/>
    <cellStyle name="20% - Accent5 2 4 4 2 4 2" xfId="5223"/>
    <cellStyle name="20% - Accent5 2 4 4 2 5" xfId="5224"/>
    <cellStyle name="20% - Accent5 2 4 4 2 5 2" xfId="5225"/>
    <cellStyle name="20% - Accent5 2 4 4 2 6" xfId="5226"/>
    <cellStyle name="20% - Accent5 2 4 4 2 6 2" xfId="5227"/>
    <cellStyle name="20% - Accent5 2 4 4 2 7" xfId="5228"/>
    <cellStyle name="20% - Accent5 2 4 4 3" xfId="5229"/>
    <cellStyle name="20% - Accent5 2 4 4 3 2" xfId="5230"/>
    <cellStyle name="20% - Accent5 2 4 4 3 2 2" xfId="5231"/>
    <cellStyle name="20% - Accent5 2 4 4 3 3" xfId="5232"/>
    <cellStyle name="20% - Accent5 2 4 4 4" xfId="5233"/>
    <cellStyle name="20% - Accent5 2 4 4 4 2" xfId="5234"/>
    <cellStyle name="20% - Accent5 2 4 4 5" xfId="5235"/>
    <cellStyle name="20% - Accent5 2 4 4 5 2" xfId="5236"/>
    <cellStyle name="20% - Accent5 2 4 4 6" xfId="5237"/>
    <cellStyle name="20% - Accent5 2 4 4 6 2" xfId="5238"/>
    <cellStyle name="20% - Accent5 2 4 4 7" xfId="5239"/>
    <cellStyle name="20% - Accent5 2 4 4 7 2" xfId="5240"/>
    <cellStyle name="20% - Accent5 2 4 4 8" xfId="5241"/>
    <cellStyle name="20% - Accent5 2 4 5" xfId="1509"/>
    <cellStyle name="20% - Accent5 2 4 5 2" xfId="5242"/>
    <cellStyle name="20% - Accent5 2 4 5 2 2" xfId="5243"/>
    <cellStyle name="20% - Accent5 2 4 5 2 2 2" xfId="5244"/>
    <cellStyle name="20% - Accent5 2 4 5 2 3" xfId="5245"/>
    <cellStyle name="20% - Accent5 2 4 5 3" xfId="5246"/>
    <cellStyle name="20% - Accent5 2 4 5 3 2" xfId="5247"/>
    <cellStyle name="20% - Accent5 2 4 5 4" xfId="5248"/>
    <cellStyle name="20% - Accent5 2 4 5 4 2" xfId="5249"/>
    <cellStyle name="20% - Accent5 2 4 5 5" xfId="5250"/>
    <cellStyle name="20% - Accent5 2 4 5 5 2" xfId="5251"/>
    <cellStyle name="20% - Accent5 2 4 5 6" xfId="5252"/>
    <cellStyle name="20% - Accent5 2 4 5 6 2" xfId="5253"/>
    <cellStyle name="20% - Accent5 2 4 5 7" xfId="5254"/>
    <cellStyle name="20% - Accent5 2 4 6" xfId="1510"/>
    <cellStyle name="20% - Accent5 2 4 6 2" xfId="5255"/>
    <cellStyle name="20% - Accent5 2 4 6 2 2" xfId="5256"/>
    <cellStyle name="20% - Accent5 2 4 6 2 2 2" xfId="5257"/>
    <cellStyle name="20% - Accent5 2 4 6 2 3" xfId="5258"/>
    <cellStyle name="20% - Accent5 2 4 6 3" xfId="5259"/>
    <cellStyle name="20% - Accent5 2 4 6 3 2" xfId="5260"/>
    <cellStyle name="20% - Accent5 2 4 6 4" xfId="5261"/>
    <cellStyle name="20% - Accent5 2 4 6 4 2" xfId="5262"/>
    <cellStyle name="20% - Accent5 2 4 6 5" xfId="5263"/>
    <cellStyle name="20% - Accent5 2 4 6 5 2" xfId="5264"/>
    <cellStyle name="20% - Accent5 2 4 6 6" xfId="5265"/>
    <cellStyle name="20% - Accent5 2 4 6 6 2" xfId="5266"/>
    <cellStyle name="20% - Accent5 2 4 6 7" xfId="5267"/>
    <cellStyle name="20% - Accent5 2 4 7" xfId="1511"/>
    <cellStyle name="20% - Accent5 2 4 7 2" xfId="5268"/>
    <cellStyle name="20% - Accent5 2 4 7 2 2" xfId="5269"/>
    <cellStyle name="20% - Accent5 2 4 7 2 2 2" xfId="5270"/>
    <cellStyle name="20% - Accent5 2 4 7 2 3" xfId="5271"/>
    <cellStyle name="20% - Accent5 2 4 7 3" xfId="5272"/>
    <cellStyle name="20% - Accent5 2 4 7 3 2" xfId="5273"/>
    <cellStyle name="20% - Accent5 2 4 7 4" xfId="5274"/>
    <cellStyle name="20% - Accent5 2 4 7 4 2" xfId="5275"/>
    <cellStyle name="20% - Accent5 2 4 7 5" xfId="5276"/>
    <cellStyle name="20% - Accent5 2 4 7 5 2" xfId="5277"/>
    <cellStyle name="20% - Accent5 2 4 7 6" xfId="5278"/>
    <cellStyle name="20% - Accent5 2 4 7 6 2" xfId="5279"/>
    <cellStyle name="20% - Accent5 2 4 7 7" xfId="5280"/>
    <cellStyle name="20% - Accent5 2 4 8" xfId="5281"/>
    <cellStyle name="20% - Accent5 2 4 8 2" xfId="5282"/>
    <cellStyle name="20% - Accent5 2 4 8 2 2" xfId="5283"/>
    <cellStyle name="20% - Accent5 2 4 8 3" xfId="5284"/>
    <cellStyle name="20% - Accent5 2 4 9" xfId="5285"/>
    <cellStyle name="20% - Accent5 2 4 9 2" xfId="5286"/>
    <cellStyle name="20% - Accent5 2 5" xfId="1259"/>
    <cellStyle name="20% - Accent5 3" xfId="1260"/>
    <cellStyle name="20% - Accent5 3 2" xfId="1960"/>
    <cellStyle name="20% - Accent6 2" xfId="174"/>
    <cellStyle name="20% - Accent6 2 2" xfId="175"/>
    <cellStyle name="20% - Accent6 2 2 10" xfId="1512"/>
    <cellStyle name="20% - Accent6 2 2 10 2" xfId="5287"/>
    <cellStyle name="20% - Accent6 2 2 10 2 2" xfId="5288"/>
    <cellStyle name="20% - Accent6 2 2 10 2 2 2" xfId="5289"/>
    <cellStyle name="20% - Accent6 2 2 10 2 3" xfId="5290"/>
    <cellStyle name="20% - Accent6 2 2 10 3" xfId="5291"/>
    <cellStyle name="20% - Accent6 2 2 10 3 2" xfId="5292"/>
    <cellStyle name="20% - Accent6 2 2 10 4" xfId="5293"/>
    <cellStyle name="20% - Accent6 2 2 10 4 2" xfId="5294"/>
    <cellStyle name="20% - Accent6 2 2 10 5" xfId="5295"/>
    <cellStyle name="20% - Accent6 2 2 10 5 2" xfId="5296"/>
    <cellStyle name="20% - Accent6 2 2 10 6" xfId="5297"/>
    <cellStyle name="20% - Accent6 2 2 10 6 2" xfId="5298"/>
    <cellStyle name="20% - Accent6 2 2 10 7" xfId="5299"/>
    <cellStyle name="20% - Accent6 2 2 11" xfId="1513"/>
    <cellStyle name="20% - Accent6 2 2 11 2" xfId="5300"/>
    <cellStyle name="20% - Accent6 2 2 11 2 2" xfId="5301"/>
    <cellStyle name="20% - Accent6 2 2 11 2 2 2" xfId="5302"/>
    <cellStyle name="20% - Accent6 2 2 11 2 3" xfId="5303"/>
    <cellStyle name="20% - Accent6 2 2 11 3" xfId="5304"/>
    <cellStyle name="20% - Accent6 2 2 11 3 2" xfId="5305"/>
    <cellStyle name="20% - Accent6 2 2 11 4" xfId="5306"/>
    <cellStyle name="20% - Accent6 2 2 11 4 2" xfId="5307"/>
    <cellStyle name="20% - Accent6 2 2 11 5" xfId="5308"/>
    <cellStyle name="20% - Accent6 2 2 11 5 2" xfId="5309"/>
    <cellStyle name="20% - Accent6 2 2 11 6" xfId="5310"/>
    <cellStyle name="20% - Accent6 2 2 11 6 2" xfId="5311"/>
    <cellStyle name="20% - Accent6 2 2 11 7" xfId="5312"/>
    <cellStyle name="20% - Accent6 2 2 12" xfId="1514"/>
    <cellStyle name="20% - Accent6 2 2 12 2" xfId="5313"/>
    <cellStyle name="20% - Accent6 2 2 12 2 2" xfId="5314"/>
    <cellStyle name="20% - Accent6 2 2 12 2 2 2" xfId="5315"/>
    <cellStyle name="20% - Accent6 2 2 12 2 3" xfId="5316"/>
    <cellStyle name="20% - Accent6 2 2 12 3" xfId="5317"/>
    <cellStyle name="20% - Accent6 2 2 12 3 2" xfId="5318"/>
    <cellStyle name="20% - Accent6 2 2 12 4" xfId="5319"/>
    <cellStyle name="20% - Accent6 2 2 12 4 2" xfId="5320"/>
    <cellStyle name="20% - Accent6 2 2 12 5" xfId="5321"/>
    <cellStyle name="20% - Accent6 2 2 12 5 2" xfId="5322"/>
    <cellStyle name="20% - Accent6 2 2 12 6" xfId="5323"/>
    <cellStyle name="20% - Accent6 2 2 12 6 2" xfId="5324"/>
    <cellStyle name="20% - Accent6 2 2 12 7" xfId="5325"/>
    <cellStyle name="20% - Accent6 2 2 13" xfId="5326"/>
    <cellStyle name="20% - Accent6 2 2 2" xfId="176"/>
    <cellStyle name="20% - Accent6 2 2 2 2" xfId="177"/>
    <cellStyle name="20% - Accent6 2 2 2 2 2" xfId="178"/>
    <cellStyle name="20% - Accent6 2 2 2 3" xfId="179"/>
    <cellStyle name="20% - Accent6 2 2 2 4" xfId="180"/>
    <cellStyle name="20% - Accent6 2 2 2 4 10" xfId="5327"/>
    <cellStyle name="20% - Accent6 2 2 2 4 10 2" xfId="5328"/>
    <cellStyle name="20% - Accent6 2 2 2 4 11" xfId="5329"/>
    <cellStyle name="20% - Accent6 2 2 2 4 11 2" xfId="5330"/>
    <cellStyle name="20% - Accent6 2 2 2 4 12" xfId="5331"/>
    <cellStyle name="20% - Accent6 2 2 2 4 12 2" xfId="5332"/>
    <cellStyle name="20% - Accent6 2 2 2 4 13" xfId="5333"/>
    <cellStyle name="20% - Accent6 2 2 2 4 2" xfId="181"/>
    <cellStyle name="20% - Accent6 2 2 2 4 2 2" xfId="1515"/>
    <cellStyle name="20% - Accent6 2 2 2 4 2 2 2" xfId="5334"/>
    <cellStyle name="20% - Accent6 2 2 2 4 2 2 2 2" xfId="5335"/>
    <cellStyle name="20% - Accent6 2 2 2 4 2 2 2 2 2" xfId="5336"/>
    <cellStyle name="20% - Accent6 2 2 2 4 2 2 2 3" xfId="5337"/>
    <cellStyle name="20% - Accent6 2 2 2 4 2 2 3" xfId="5338"/>
    <cellStyle name="20% - Accent6 2 2 2 4 2 2 3 2" xfId="5339"/>
    <cellStyle name="20% - Accent6 2 2 2 4 2 2 4" xfId="5340"/>
    <cellStyle name="20% - Accent6 2 2 2 4 2 2 4 2" xfId="5341"/>
    <cellStyle name="20% - Accent6 2 2 2 4 2 2 5" xfId="5342"/>
    <cellStyle name="20% - Accent6 2 2 2 4 2 2 5 2" xfId="5343"/>
    <cellStyle name="20% - Accent6 2 2 2 4 2 2 6" xfId="5344"/>
    <cellStyle name="20% - Accent6 2 2 2 4 2 2 6 2" xfId="5345"/>
    <cellStyle name="20% - Accent6 2 2 2 4 2 2 7" xfId="5346"/>
    <cellStyle name="20% - Accent6 2 2 2 4 2 3" xfId="5347"/>
    <cellStyle name="20% - Accent6 2 2 2 4 2 3 2" xfId="5348"/>
    <cellStyle name="20% - Accent6 2 2 2 4 2 3 2 2" xfId="5349"/>
    <cellStyle name="20% - Accent6 2 2 2 4 2 3 3" xfId="5350"/>
    <cellStyle name="20% - Accent6 2 2 2 4 2 4" xfId="5351"/>
    <cellStyle name="20% - Accent6 2 2 2 4 2 4 2" xfId="5352"/>
    <cellStyle name="20% - Accent6 2 2 2 4 2 5" xfId="5353"/>
    <cellStyle name="20% - Accent6 2 2 2 4 2 5 2" xfId="5354"/>
    <cellStyle name="20% - Accent6 2 2 2 4 2 6" xfId="5355"/>
    <cellStyle name="20% - Accent6 2 2 2 4 2 6 2" xfId="5356"/>
    <cellStyle name="20% - Accent6 2 2 2 4 2 7" xfId="5357"/>
    <cellStyle name="20% - Accent6 2 2 2 4 2 7 2" xfId="5358"/>
    <cellStyle name="20% - Accent6 2 2 2 4 2 8" xfId="5359"/>
    <cellStyle name="20% - Accent6 2 2 2 4 3" xfId="182"/>
    <cellStyle name="20% - Accent6 2 2 2 4 3 2" xfId="1516"/>
    <cellStyle name="20% - Accent6 2 2 2 4 3 2 2" xfId="5360"/>
    <cellStyle name="20% - Accent6 2 2 2 4 3 2 2 2" xfId="5361"/>
    <cellStyle name="20% - Accent6 2 2 2 4 3 2 2 2 2" xfId="5362"/>
    <cellStyle name="20% - Accent6 2 2 2 4 3 2 2 3" xfId="5363"/>
    <cellStyle name="20% - Accent6 2 2 2 4 3 2 3" xfId="5364"/>
    <cellStyle name="20% - Accent6 2 2 2 4 3 2 3 2" xfId="5365"/>
    <cellStyle name="20% - Accent6 2 2 2 4 3 2 4" xfId="5366"/>
    <cellStyle name="20% - Accent6 2 2 2 4 3 2 4 2" xfId="5367"/>
    <cellStyle name="20% - Accent6 2 2 2 4 3 2 5" xfId="5368"/>
    <cellStyle name="20% - Accent6 2 2 2 4 3 2 5 2" xfId="5369"/>
    <cellStyle name="20% - Accent6 2 2 2 4 3 2 6" xfId="5370"/>
    <cellStyle name="20% - Accent6 2 2 2 4 3 2 6 2" xfId="5371"/>
    <cellStyle name="20% - Accent6 2 2 2 4 3 2 7" xfId="5372"/>
    <cellStyle name="20% - Accent6 2 2 2 4 3 3" xfId="5373"/>
    <cellStyle name="20% - Accent6 2 2 2 4 3 3 2" xfId="5374"/>
    <cellStyle name="20% - Accent6 2 2 2 4 3 3 2 2" xfId="5375"/>
    <cellStyle name="20% - Accent6 2 2 2 4 3 3 3" xfId="5376"/>
    <cellStyle name="20% - Accent6 2 2 2 4 3 4" xfId="5377"/>
    <cellStyle name="20% - Accent6 2 2 2 4 3 4 2" xfId="5378"/>
    <cellStyle name="20% - Accent6 2 2 2 4 3 5" xfId="5379"/>
    <cellStyle name="20% - Accent6 2 2 2 4 3 5 2" xfId="5380"/>
    <cellStyle name="20% - Accent6 2 2 2 4 3 6" xfId="5381"/>
    <cellStyle name="20% - Accent6 2 2 2 4 3 6 2" xfId="5382"/>
    <cellStyle name="20% - Accent6 2 2 2 4 3 7" xfId="5383"/>
    <cellStyle name="20% - Accent6 2 2 2 4 3 7 2" xfId="5384"/>
    <cellStyle name="20% - Accent6 2 2 2 4 3 8" xfId="5385"/>
    <cellStyle name="20% - Accent6 2 2 2 4 4" xfId="183"/>
    <cellStyle name="20% - Accent6 2 2 2 4 4 2" xfId="1517"/>
    <cellStyle name="20% - Accent6 2 2 2 4 4 2 2" xfId="5386"/>
    <cellStyle name="20% - Accent6 2 2 2 4 4 2 2 2" xfId="5387"/>
    <cellStyle name="20% - Accent6 2 2 2 4 4 2 2 2 2" xfId="5388"/>
    <cellStyle name="20% - Accent6 2 2 2 4 4 2 2 3" xfId="5389"/>
    <cellStyle name="20% - Accent6 2 2 2 4 4 2 3" xfId="5390"/>
    <cellStyle name="20% - Accent6 2 2 2 4 4 2 3 2" xfId="5391"/>
    <cellStyle name="20% - Accent6 2 2 2 4 4 2 4" xfId="5392"/>
    <cellStyle name="20% - Accent6 2 2 2 4 4 2 4 2" xfId="5393"/>
    <cellStyle name="20% - Accent6 2 2 2 4 4 2 5" xfId="5394"/>
    <cellStyle name="20% - Accent6 2 2 2 4 4 2 5 2" xfId="5395"/>
    <cellStyle name="20% - Accent6 2 2 2 4 4 2 6" xfId="5396"/>
    <cellStyle name="20% - Accent6 2 2 2 4 4 2 6 2" xfId="5397"/>
    <cellStyle name="20% - Accent6 2 2 2 4 4 2 7" xfId="5398"/>
    <cellStyle name="20% - Accent6 2 2 2 4 4 3" xfId="5399"/>
    <cellStyle name="20% - Accent6 2 2 2 4 4 3 2" xfId="5400"/>
    <cellStyle name="20% - Accent6 2 2 2 4 4 3 2 2" xfId="5401"/>
    <cellStyle name="20% - Accent6 2 2 2 4 4 3 3" xfId="5402"/>
    <cellStyle name="20% - Accent6 2 2 2 4 4 4" xfId="5403"/>
    <cellStyle name="20% - Accent6 2 2 2 4 4 4 2" xfId="5404"/>
    <cellStyle name="20% - Accent6 2 2 2 4 4 5" xfId="5405"/>
    <cellStyle name="20% - Accent6 2 2 2 4 4 5 2" xfId="5406"/>
    <cellStyle name="20% - Accent6 2 2 2 4 4 6" xfId="5407"/>
    <cellStyle name="20% - Accent6 2 2 2 4 4 6 2" xfId="5408"/>
    <cellStyle name="20% - Accent6 2 2 2 4 4 7" xfId="5409"/>
    <cellStyle name="20% - Accent6 2 2 2 4 4 7 2" xfId="5410"/>
    <cellStyle name="20% - Accent6 2 2 2 4 4 8" xfId="5411"/>
    <cellStyle name="20% - Accent6 2 2 2 4 5" xfId="1518"/>
    <cellStyle name="20% - Accent6 2 2 2 4 5 2" xfId="5412"/>
    <cellStyle name="20% - Accent6 2 2 2 4 5 2 2" xfId="5413"/>
    <cellStyle name="20% - Accent6 2 2 2 4 5 2 2 2" xfId="5414"/>
    <cellStyle name="20% - Accent6 2 2 2 4 5 2 3" xfId="5415"/>
    <cellStyle name="20% - Accent6 2 2 2 4 5 3" xfId="5416"/>
    <cellStyle name="20% - Accent6 2 2 2 4 5 3 2" xfId="5417"/>
    <cellStyle name="20% - Accent6 2 2 2 4 5 4" xfId="5418"/>
    <cellStyle name="20% - Accent6 2 2 2 4 5 4 2" xfId="5419"/>
    <cellStyle name="20% - Accent6 2 2 2 4 5 5" xfId="5420"/>
    <cellStyle name="20% - Accent6 2 2 2 4 5 5 2" xfId="5421"/>
    <cellStyle name="20% - Accent6 2 2 2 4 5 6" xfId="5422"/>
    <cellStyle name="20% - Accent6 2 2 2 4 5 6 2" xfId="5423"/>
    <cellStyle name="20% - Accent6 2 2 2 4 5 7" xfId="5424"/>
    <cellStyle name="20% - Accent6 2 2 2 4 6" xfId="1519"/>
    <cellStyle name="20% - Accent6 2 2 2 4 6 2" xfId="5425"/>
    <cellStyle name="20% - Accent6 2 2 2 4 6 2 2" xfId="5426"/>
    <cellStyle name="20% - Accent6 2 2 2 4 6 2 2 2" xfId="5427"/>
    <cellStyle name="20% - Accent6 2 2 2 4 6 2 3" xfId="5428"/>
    <cellStyle name="20% - Accent6 2 2 2 4 6 3" xfId="5429"/>
    <cellStyle name="20% - Accent6 2 2 2 4 6 3 2" xfId="5430"/>
    <cellStyle name="20% - Accent6 2 2 2 4 6 4" xfId="5431"/>
    <cellStyle name="20% - Accent6 2 2 2 4 6 4 2" xfId="5432"/>
    <cellStyle name="20% - Accent6 2 2 2 4 6 5" xfId="5433"/>
    <cellStyle name="20% - Accent6 2 2 2 4 6 5 2" xfId="5434"/>
    <cellStyle name="20% - Accent6 2 2 2 4 6 6" xfId="5435"/>
    <cellStyle name="20% - Accent6 2 2 2 4 6 6 2" xfId="5436"/>
    <cellStyle name="20% - Accent6 2 2 2 4 6 7" xfId="5437"/>
    <cellStyle name="20% - Accent6 2 2 2 4 7" xfId="1520"/>
    <cellStyle name="20% - Accent6 2 2 2 4 7 2" xfId="5438"/>
    <cellStyle name="20% - Accent6 2 2 2 4 7 2 2" xfId="5439"/>
    <cellStyle name="20% - Accent6 2 2 2 4 7 2 2 2" xfId="5440"/>
    <cellStyle name="20% - Accent6 2 2 2 4 7 2 3" xfId="5441"/>
    <cellStyle name="20% - Accent6 2 2 2 4 7 3" xfId="5442"/>
    <cellStyle name="20% - Accent6 2 2 2 4 7 3 2" xfId="5443"/>
    <cellStyle name="20% - Accent6 2 2 2 4 7 4" xfId="5444"/>
    <cellStyle name="20% - Accent6 2 2 2 4 7 4 2" xfId="5445"/>
    <cellStyle name="20% - Accent6 2 2 2 4 7 5" xfId="5446"/>
    <cellStyle name="20% - Accent6 2 2 2 4 7 5 2" xfId="5447"/>
    <cellStyle name="20% - Accent6 2 2 2 4 7 6" xfId="5448"/>
    <cellStyle name="20% - Accent6 2 2 2 4 7 6 2" xfId="5449"/>
    <cellStyle name="20% - Accent6 2 2 2 4 7 7" xfId="5450"/>
    <cellStyle name="20% - Accent6 2 2 2 4 8" xfId="5451"/>
    <cellStyle name="20% - Accent6 2 2 2 4 8 2" xfId="5452"/>
    <cellStyle name="20% - Accent6 2 2 2 4 8 2 2" xfId="5453"/>
    <cellStyle name="20% - Accent6 2 2 2 4 8 3" xfId="5454"/>
    <cellStyle name="20% - Accent6 2 2 2 4 9" xfId="5455"/>
    <cellStyle name="20% - Accent6 2 2 2 4 9 2" xfId="5456"/>
    <cellStyle name="20% - Accent6 2 2 2 5" xfId="184"/>
    <cellStyle name="20% - Accent6 2 2 3" xfId="185"/>
    <cellStyle name="20% - Accent6 2 2 3 2" xfId="186"/>
    <cellStyle name="20% - Accent6 2 2 3 2 2" xfId="187"/>
    <cellStyle name="20% - Accent6 2 2 3 3" xfId="188"/>
    <cellStyle name="20% - Accent6 2 2 4" xfId="189"/>
    <cellStyle name="20% - Accent6 2 2 4 2" xfId="190"/>
    <cellStyle name="20% - Accent6 2 2 5" xfId="191"/>
    <cellStyle name="20% - Accent6 2 2 5 10" xfId="5457"/>
    <cellStyle name="20% - Accent6 2 2 5 10 2" xfId="5458"/>
    <cellStyle name="20% - Accent6 2 2 5 11" xfId="5459"/>
    <cellStyle name="20% - Accent6 2 2 5 11 2" xfId="5460"/>
    <cellStyle name="20% - Accent6 2 2 5 12" xfId="5461"/>
    <cellStyle name="20% - Accent6 2 2 5 12 2" xfId="5462"/>
    <cellStyle name="20% - Accent6 2 2 5 13" xfId="5463"/>
    <cellStyle name="20% - Accent6 2 2 5 2" xfId="192"/>
    <cellStyle name="20% - Accent6 2 2 5 2 2" xfId="1521"/>
    <cellStyle name="20% - Accent6 2 2 5 2 2 2" xfId="5464"/>
    <cellStyle name="20% - Accent6 2 2 5 2 2 2 2" xfId="5465"/>
    <cellStyle name="20% - Accent6 2 2 5 2 2 2 2 2" xfId="5466"/>
    <cellStyle name="20% - Accent6 2 2 5 2 2 2 3" xfId="5467"/>
    <cellStyle name="20% - Accent6 2 2 5 2 2 3" xfId="5468"/>
    <cellStyle name="20% - Accent6 2 2 5 2 2 3 2" xfId="5469"/>
    <cellStyle name="20% - Accent6 2 2 5 2 2 4" xfId="5470"/>
    <cellStyle name="20% - Accent6 2 2 5 2 2 4 2" xfId="5471"/>
    <cellStyle name="20% - Accent6 2 2 5 2 2 5" xfId="5472"/>
    <cellStyle name="20% - Accent6 2 2 5 2 2 5 2" xfId="5473"/>
    <cellStyle name="20% - Accent6 2 2 5 2 2 6" xfId="5474"/>
    <cellStyle name="20% - Accent6 2 2 5 2 2 6 2" xfId="5475"/>
    <cellStyle name="20% - Accent6 2 2 5 2 2 7" xfId="5476"/>
    <cellStyle name="20% - Accent6 2 2 5 2 3" xfId="5477"/>
    <cellStyle name="20% - Accent6 2 2 5 2 3 2" xfId="5478"/>
    <cellStyle name="20% - Accent6 2 2 5 2 3 2 2" xfId="5479"/>
    <cellStyle name="20% - Accent6 2 2 5 2 3 3" xfId="5480"/>
    <cellStyle name="20% - Accent6 2 2 5 2 4" xfId="5481"/>
    <cellStyle name="20% - Accent6 2 2 5 2 4 2" xfId="5482"/>
    <cellStyle name="20% - Accent6 2 2 5 2 5" xfId="5483"/>
    <cellStyle name="20% - Accent6 2 2 5 2 5 2" xfId="5484"/>
    <cellStyle name="20% - Accent6 2 2 5 2 6" xfId="5485"/>
    <cellStyle name="20% - Accent6 2 2 5 2 6 2" xfId="5486"/>
    <cellStyle name="20% - Accent6 2 2 5 2 7" xfId="5487"/>
    <cellStyle name="20% - Accent6 2 2 5 2 7 2" xfId="5488"/>
    <cellStyle name="20% - Accent6 2 2 5 2 8" xfId="5489"/>
    <cellStyle name="20% - Accent6 2 2 5 3" xfId="193"/>
    <cellStyle name="20% - Accent6 2 2 5 3 2" xfId="1522"/>
    <cellStyle name="20% - Accent6 2 2 5 3 2 2" xfId="5490"/>
    <cellStyle name="20% - Accent6 2 2 5 3 2 2 2" xfId="5491"/>
    <cellStyle name="20% - Accent6 2 2 5 3 2 2 2 2" xfId="5492"/>
    <cellStyle name="20% - Accent6 2 2 5 3 2 2 3" xfId="5493"/>
    <cellStyle name="20% - Accent6 2 2 5 3 2 3" xfId="5494"/>
    <cellStyle name="20% - Accent6 2 2 5 3 2 3 2" xfId="5495"/>
    <cellStyle name="20% - Accent6 2 2 5 3 2 4" xfId="5496"/>
    <cellStyle name="20% - Accent6 2 2 5 3 2 4 2" xfId="5497"/>
    <cellStyle name="20% - Accent6 2 2 5 3 2 5" xfId="5498"/>
    <cellStyle name="20% - Accent6 2 2 5 3 2 5 2" xfId="5499"/>
    <cellStyle name="20% - Accent6 2 2 5 3 2 6" xfId="5500"/>
    <cellStyle name="20% - Accent6 2 2 5 3 2 6 2" xfId="5501"/>
    <cellStyle name="20% - Accent6 2 2 5 3 2 7" xfId="5502"/>
    <cellStyle name="20% - Accent6 2 2 5 3 3" xfId="5503"/>
    <cellStyle name="20% - Accent6 2 2 5 3 3 2" xfId="5504"/>
    <cellStyle name="20% - Accent6 2 2 5 3 3 2 2" xfId="5505"/>
    <cellStyle name="20% - Accent6 2 2 5 3 3 3" xfId="5506"/>
    <cellStyle name="20% - Accent6 2 2 5 3 4" xfId="5507"/>
    <cellStyle name="20% - Accent6 2 2 5 3 4 2" xfId="5508"/>
    <cellStyle name="20% - Accent6 2 2 5 3 5" xfId="5509"/>
    <cellStyle name="20% - Accent6 2 2 5 3 5 2" xfId="5510"/>
    <cellStyle name="20% - Accent6 2 2 5 3 6" xfId="5511"/>
    <cellStyle name="20% - Accent6 2 2 5 3 6 2" xfId="5512"/>
    <cellStyle name="20% - Accent6 2 2 5 3 7" xfId="5513"/>
    <cellStyle name="20% - Accent6 2 2 5 3 7 2" xfId="5514"/>
    <cellStyle name="20% - Accent6 2 2 5 3 8" xfId="5515"/>
    <cellStyle name="20% - Accent6 2 2 5 4" xfId="194"/>
    <cellStyle name="20% - Accent6 2 2 5 4 2" xfId="1523"/>
    <cellStyle name="20% - Accent6 2 2 5 4 2 2" xfId="5516"/>
    <cellStyle name="20% - Accent6 2 2 5 4 2 2 2" xfId="5517"/>
    <cellStyle name="20% - Accent6 2 2 5 4 2 2 2 2" xfId="5518"/>
    <cellStyle name="20% - Accent6 2 2 5 4 2 2 3" xfId="5519"/>
    <cellStyle name="20% - Accent6 2 2 5 4 2 3" xfId="5520"/>
    <cellStyle name="20% - Accent6 2 2 5 4 2 3 2" xfId="5521"/>
    <cellStyle name="20% - Accent6 2 2 5 4 2 4" xfId="5522"/>
    <cellStyle name="20% - Accent6 2 2 5 4 2 4 2" xfId="5523"/>
    <cellStyle name="20% - Accent6 2 2 5 4 2 5" xfId="5524"/>
    <cellStyle name="20% - Accent6 2 2 5 4 2 5 2" xfId="5525"/>
    <cellStyle name="20% - Accent6 2 2 5 4 2 6" xfId="5526"/>
    <cellStyle name="20% - Accent6 2 2 5 4 2 6 2" xfId="5527"/>
    <cellStyle name="20% - Accent6 2 2 5 4 2 7" xfId="5528"/>
    <cellStyle name="20% - Accent6 2 2 5 4 3" xfId="5529"/>
    <cellStyle name="20% - Accent6 2 2 5 4 3 2" xfId="5530"/>
    <cellStyle name="20% - Accent6 2 2 5 4 3 2 2" xfId="5531"/>
    <cellStyle name="20% - Accent6 2 2 5 4 3 3" xfId="5532"/>
    <cellStyle name="20% - Accent6 2 2 5 4 4" xfId="5533"/>
    <cellStyle name="20% - Accent6 2 2 5 4 4 2" xfId="5534"/>
    <cellStyle name="20% - Accent6 2 2 5 4 5" xfId="5535"/>
    <cellStyle name="20% - Accent6 2 2 5 4 5 2" xfId="5536"/>
    <cellStyle name="20% - Accent6 2 2 5 4 6" xfId="5537"/>
    <cellStyle name="20% - Accent6 2 2 5 4 6 2" xfId="5538"/>
    <cellStyle name="20% - Accent6 2 2 5 4 7" xfId="5539"/>
    <cellStyle name="20% - Accent6 2 2 5 4 7 2" xfId="5540"/>
    <cellStyle name="20% - Accent6 2 2 5 4 8" xfId="5541"/>
    <cellStyle name="20% - Accent6 2 2 5 5" xfId="1524"/>
    <cellStyle name="20% - Accent6 2 2 5 5 2" xfId="5542"/>
    <cellStyle name="20% - Accent6 2 2 5 5 2 2" xfId="5543"/>
    <cellStyle name="20% - Accent6 2 2 5 5 2 2 2" xfId="5544"/>
    <cellStyle name="20% - Accent6 2 2 5 5 2 3" xfId="5545"/>
    <cellStyle name="20% - Accent6 2 2 5 5 3" xfId="5546"/>
    <cellStyle name="20% - Accent6 2 2 5 5 3 2" xfId="5547"/>
    <cellStyle name="20% - Accent6 2 2 5 5 4" xfId="5548"/>
    <cellStyle name="20% - Accent6 2 2 5 5 4 2" xfId="5549"/>
    <cellStyle name="20% - Accent6 2 2 5 5 5" xfId="5550"/>
    <cellStyle name="20% - Accent6 2 2 5 5 5 2" xfId="5551"/>
    <cellStyle name="20% - Accent6 2 2 5 5 6" xfId="5552"/>
    <cellStyle name="20% - Accent6 2 2 5 5 6 2" xfId="5553"/>
    <cellStyle name="20% - Accent6 2 2 5 5 7" xfId="5554"/>
    <cellStyle name="20% - Accent6 2 2 5 6" xfId="1525"/>
    <cellStyle name="20% - Accent6 2 2 5 6 2" xfId="5555"/>
    <cellStyle name="20% - Accent6 2 2 5 6 2 2" xfId="5556"/>
    <cellStyle name="20% - Accent6 2 2 5 6 2 2 2" xfId="5557"/>
    <cellStyle name="20% - Accent6 2 2 5 6 2 3" xfId="5558"/>
    <cellStyle name="20% - Accent6 2 2 5 6 3" xfId="5559"/>
    <cellStyle name="20% - Accent6 2 2 5 6 3 2" xfId="5560"/>
    <cellStyle name="20% - Accent6 2 2 5 6 4" xfId="5561"/>
    <cellStyle name="20% - Accent6 2 2 5 6 4 2" xfId="5562"/>
    <cellStyle name="20% - Accent6 2 2 5 6 5" xfId="5563"/>
    <cellStyle name="20% - Accent6 2 2 5 6 5 2" xfId="5564"/>
    <cellStyle name="20% - Accent6 2 2 5 6 6" xfId="5565"/>
    <cellStyle name="20% - Accent6 2 2 5 6 6 2" xfId="5566"/>
    <cellStyle name="20% - Accent6 2 2 5 6 7" xfId="5567"/>
    <cellStyle name="20% - Accent6 2 2 5 7" xfId="1526"/>
    <cellStyle name="20% - Accent6 2 2 5 7 2" xfId="5568"/>
    <cellStyle name="20% - Accent6 2 2 5 7 2 2" xfId="5569"/>
    <cellStyle name="20% - Accent6 2 2 5 7 2 2 2" xfId="5570"/>
    <cellStyle name="20% - Accent6 2 2 5 7 2 3" xfId="5571"/>
    <cellStyle name="20% - Accent6 2 2 5 7 3" xfId="5572"/>
    <cellStyle name="20% - Accent6 2 2 5 7 3 2" xfId="5573"/>
    <cellStyle name="20% - Accent6 2 2 5 7 4" xfId="5574"/>
    <cellStyle name="20% - Accent6 2 2 5 7 4 2" xfId="5575"/>
    <cellStyle name="20% - Accent6 2 2 5 7 5" xfId="5576"/>
    <cellStyle name="20% - Accent6 2 2 5 7 5 2" xfId="5577"/>
    <cellStyle name="20% - Accent6 2 2 5 7 6" xfId="5578"/>
    <cellStyle name="20% - Accent6 2 2 5 7 6 2" xfId="5579"/>
    <cellStyle name="20% - Accent6 2 2 5 7 7" xfId="5580"/>
    <cellStyle name="20% - Accent6 2 2 5 8" xfId="5581"/>
    <cellStyle name="20% - Accent6 2 2 5 8 2" xfId="5582"/>
    <cellStyle name="20% - Accent6 2 2 5 8 2 2" xfId="5583"/>
    <cellStyle name="20% - Accent6 2 2 5 8 3" xfId="5584"/>
    <cellStyle name="20% - Accent6 2 2 5 9" xfId="5585"/>
    <cellStyle name="20% - Accent6 2 2 5 9 2" xfId="5586"/>
    <cellStyle name="20% - Accent6 2 2 6" xfId="195"/>
    <cellStyle name="20% - Accent6 2 2 6 10" xfId="5587"/>
    <cellStyle name="20% - Accent6 2 2 6 10 2" xfId="5588"/>
    <cellStyle name="20% - Accent6 2 2 6 11" xfId="5589"/>
    <cellStyle name="20% - Accent6 2 2 6 11 2" xfId="5590"/>
    <cellStyle name="20% - Accent6 2 2 6 12" xfId="5591"/>
    <cellStyle name="20% - Accent6 2 2 6 12 2" xfId="5592"/>
    <cellStyle name="20% - Accent6 2 2 6 13" xfId="5593"/>
    <cellStyle name="20% - Accent6 2 2 6 2" xfId="196"/>
    <cellStyle name="20% - Accent6 2 2 6 2 2" xfId="1527"/>
    <cellStyle name="20% - Accent6 2 2 6 2 2 2" xfId="5594"/>
    <cellStyle name="20% - Accent6 2 2 6 2 2 2 2" xfId="5595"/>
    <cellStyle name="20% - Accent6 2 2 6 2 2 2 2 2" xfId="5596"/>
    <cellStyle name="20% - Accent6 2 2 6 2 2 2 3" xfId="5597"/>
    <cellStyle name="20% - Accent6 2 2 6 2 2 3" xfId="5598"/>
    <cellStyle name="20% - Accent6 2 2 6 2 2 3 2" xfId="5599"/>
    <cellStyle name="20% - Accent6 2 2 6 2 2 4" xfId="5600"/>
    <cellStyle name="20% - Accent6 2 2 6 2 2 4 2" xfId="5601"/>
    <cellStyle name="20% - Accent6 2 2 6 2 2 5" xfId="5602"/>
    <cellStyle name="20% - Accent6 2 2 6 2 2 5 2" xfId="5603"/>
    <cellStyle name="20% - Accent6 2 2 6 2 2 6" xfId="5604"/>
    <cellStyle name="20% - Accent6 2 2 6 2 2 6 2" xfId="5605"/>
    <cellStyle name="20% - Accent6 2 2 6 2 2 7" xfId="5606"/>
    <cellStyle name="20% - Accent6 2 2 6 2 3" xfId="5607"/>
    <cellStyle name="20% - Accent6 2 2 6 2 3 2" xfId="5608"/>
    <cellStyle name="20% - Accent6 2 2 6 2 3 2 2" xfId="5609"/>
    <cellStyle name="20% - Accent6 2 2 6 2 3 3" xfId="5610"/>
    <cellStyle name="20% - Accent6 2 2 6 2 4" xfId="5611"/>
    <cellStyle name="20% - Accent6 2 2 6 2 4 2" xfId="5612"/>
    <cellStyle name="20% - Accent6 2 2 6 2 5" xfId="5613"/>
    <cellStyle name="20% - Accent6 2 2 6 2 5 2" xfId="5614"/>
    <cellStyle name="20% - Accent6 2 2 6 2 6" xfId="5615"/>
    <cellStyle name="20% - Accent6 2 2 6 2 6 2" xfId="5616"/>
    <cellStyle name="20% - Accent6 2 2 6 2 7" xfId="5617"/>
    <cellStyle name="20% - Accent6 2 2 6 2 7 2" xfId="5618"/>
    <cellStyle name="20% - Accent6 2 2 6 2 8" xfId="5619"/>
    <cellStyle name="20% - Accent6 2 2 6 3" xfId="197"/>
    <cellStyle name="20% - Accent6 2 2 6 3 2" xfId="1528"/>
    <cellStyle name="20% - Accent6 2 2 6 3 2 2" xfId="5620"/>
    <cellStyle name="20% - Accent6 2 2 6 3 2 2 2" xfId="5621"/>
    <cellStyle name="20% - Accent6 2 2 6 3 2 2 2 2" xfId="5622"/>
    <cellStyle name="20% - Accent6 2 2 6 3 2 2 3" xfId="5623"/>
    <cellStyle name="20% - Accent6 2 2 6 3 2 3" xfId="5624"/>
    <cellStyle name="20% - Accent6 2 2 6 3 2 3 2" xfId="5625"/>
    <cellStyle name="20% - Accent6 2 2 6 3 2 4" xfId="5626"/>
    <cellStyle name="20% - Accent6 2 2 6 3 2 4 2" xfId="5627"/>
    <cellStyle name="20% - Accent6 2 2 6 3 2 5" xfId="5628"/>
    <cellStyle name="20% - Accent6 2 2 6 3 2 5 2" xfId="5629"/>
    <cellStyle name="20% - Accent6 2 2 6 3 2 6" xfId="5630"/>
    <cellStyle name="20% - Accent6 2 2 6 3 2 6 2" xfId="5631"/>
    <cellStyle name="20% - Accent6 2 2 6 3 2 7" xfId="5632"/>
    <cellStyle name="20% - Accent6 2 2 6 3 3" xfId="5633"/>
    <cellStyle name="20% - Accent6 2 2 6 3 3 2" xfId="5634"/>
    <cellStyle name="20% - Accent6 2 2 6 3 3 2 2" xfId="5635"/>
    <cellStyle name="20% - Accent6 2 2 6 3 3 3" xfId="5636"/>
    <cellStyle name="20% - Accent6 2 2 6 3 4" xfId="5637"/>
    <cellStyle name="20% - Accent6 2 2 6 3 4 2" xfId="5638"/>
    <cellStyle name="20% - Accent6 2 2 6 3 5" xfId="5639"/>
    <cellStyle name="20% - Accent6 2 2 6 3 5 2" xfId="5640"/>
    <cellStyle name="20% - Accent6 2 2 6 3 6" xfId="5641"/>
    <cellStyle name="20% - Accent6 2 2 6 3 6 2" xfId="5642"/>
    <cellStyle name="20% - Accent6 2 2 6 3 7" xfId="5643"/>
    <cellStyle name="20% - Accent6 2 2 6 3 7 2" xfId="5644"/>
    <cellStyle name="20% - Accent6 2 2 6 3 8" xfId="5645"/>
    <cellStyle name="20% - Accent6 2 2 6 4" xfId="198"/>
    <cellStyle name="20% - Accent6 2 2 6 4 2" xfId="1529"/>
    <cellStyle name="20% - Accent6 2 2 6 4 2 2" xfId="5646"/>
    <cellStyle name="20% - Accent6 2 2 6 4 2 2 2" xfId="5647"/>
    <cellStyle name="20% - Accent6 2 2 6 4 2 2 2 2" xfId="5648"/>
    <cellStyle name="20% - Accent6 2 2 6 4 2 2 3" xfId="5649"/>
    <cellStyle name="20% - Accent6 2 2 6 4 2 3" xfId="5650"/>
    <cellStyle name="20% - Accent6 2 2 6 4 2 3 2" xfId="5651"/>
    <cellStyle name="20% - Accent6 2 2 6 4 2 4" xfId="5652"/>
    <cellStyle name="20% - Accent6 2 2 6 4 2 4 2" xfId="5653"/>
    <cellStyle name="20% - Accent6 2 2 6 4 2 5" xfId="5654"/>
    <cellStyle name="20% - Accent6 2 2 6 4 2 5 2" xfId="5655"/>
    <cellStyle name="20% - Accent6 2 2 6 4 2 6" xfId="5656"/>
    <cellStyle name="20% - Accent6 2 2 6 4 2 6 2" xfId="5657"/>
    <cellStyle name="20% - Accent6 2 2 6 4 2 7" xfId="5658"/>
    <cellStyle name="20% - Accent6 2 2 6 4 3" xfId="5659"/>
    <cellStyle name="20% - Accent6 2 2 6 4 3 2" xfId="5660"/>
    <cellStyle name="20% - Accent6 2 2 6 4 3 2 2" xfId="5661"/>
    <cellStyle name="20% - Accent6 2 2 6 4 3 3" xfId="5662"/>
    <cellStyle name="20% - Accent6 2 2 6 4 4" xfId="5663"/>
    <cellStyle name="20% - Accent6 2 2 6 4 4 2" xfId="5664"/>
    <cellStyle name="20% - Accent6 2 2 6 4 5" xfId="5665"/>
    <cellStyle name="20% - Accent6 2 2 6 4 5 2" xfId="5666"/>
    <cellStyle name="20% - Accent6 2 2 6 4 6" xfId="5667"/>
    <cellStyle name="20% - Accent6 2 2 6 4 6 2" xfId="5668"/>
    <cellStyle name="20% - Accent6 2 2 6 4 7" xfId="5669"/>
    <cellStyle name="20% - Accent6 2 2 6 4 7 2" xfId="5670"/>
    <cellStyle name="20% - Accent6 2 2 6 4 8" xfId="5671"/>
    <cellStyle name="20% - Accent6 2 2 6 5" xfId="1530"/>
    <cellStyle name="20% - Accent6 2 2 6 5 2" xfId="5672"/>
    <cellStyle name="20% - Accent6 2 2 6 5 2 2" xfId="5673"/>
    <cellStyle name="20% - Accent6 2 2 6 5 2 2 2" xfId="5674"/>
    <cellStyle name="20% - Accent6 2 2 6 5 2 3" xfId="5675"/>
    <cellStyle name="20% - Accent6 2 2 6 5 3" xfId="5676"/>
    <cellStyle name="20% - Accent6 2 2 6 5 3 2" xfId="5677"/>
    <cellStyle name="20% - Accent6 2 2 6 5 4" xfId="5678"/>
    <cellStyle name="20% - Accent6 2 2 6 5 4 2" xfId="5679"/>
    <cellStyle name="20% - Accent6 2 2 6 5 5" xfId="5680"/>
    <cellStyle name="20% - Accent6 2 2 6 5 5 2" xfId="5681"/>
    <cellStyle name="20% - Accent6 2 2 6 5 6" xfId="5682"/>
    <cellStyle name="20% - Accent6 2 2 6 5 6 2" xfId="5683"/>
    <cellStyle name="20% - Accent6 2 2 6 5 7" xfId="5684"/>
    <cellStyle name="20% - Accent6 2 2 6 6" xfId="1531"/>
    <cellStyle name="20% - Accent6 2 2 6 6 2" xfId="5685"/>
    <cellStyle name="20% - Accent6 2 2 6 6 2 2" xfId="5686"/>
    <cellStyle name="20% - Accent6 2 2 6 6 2 2 2" xfId="5687"/>
    <cellStyle name="20% - Accent6 2 2 6 6 2 3" xfId="5688"/>
    <cellStyle name="20% - Accent6 2 2 6 6 3" xfId="5689"/>
    <cellStyle name="20% - Accent6 2 2 6 6 3 2" xfId="5690"/>
    <cellStyle name="20% - Accent6 2 2 6 6 4" xfId="5691"/>
    <cellStyle name="20% - Accent6 2 2 6 6 4 2" xfId="5692"/>
    <cellStyle name="20% - Accent6 2 2 6 6 5" xfId="5693"/>
    <cellStyle name="20% - Accent6 2 2 6 6 5 2" xfId="5694"/>
    <cellStyle name="20% - Accent6 2 2 6 6 6" xfId="5695"/>
    <cellStyle name="20% - Accent6 2 2 6 6 6 2" xfId="5696"/>
    <cellStyle name="20% - Accent6 2 2 6 6 7" xfId="5697"/>
    <cellStyle name="20% - Accent6 2 2 6 7" xfId="1532"/>
    <cellStyle name="20% - Accent6 2 2 6 7 2" xfId="5698"/>
    <cellStyle name="20% - Accent6 2 2 6 7 2 2" xfId="5699"/>
    <cellStyle name="20% - Accent6 2 2 6 7 2 2 2" xfId="5700"/>
    <cellStyle name="20% - Accent6 2 2 6 7 2 3" xfId="5701"/>
    <cellStyle name="20% - Accent6 2 2 6 7 3" xfId="5702"/>
    <cellStyle name="20% - Accent6 2 2 6 7 3 2" xfId="5703"/>
    <cellStyle name="20% - Accent6 2 2 6 7 4" xfId="5704"/>
    <cellStyle name="20% - Accent6 2 2 6 7 4 2" xfId="5705"/>
    <cellStyle name="20% - Accent6 2 2 6 7 5" xfId="5706"/>
    <cellStyle name="20% - Accent6 2 2 6 7 5 2" xfId="5707"/>
    <cellStyle name="20% - Accent6 2 2 6 7 6" xfId="5708"/>
    <cellStyle name="20% - Accent6 2 2 6 7 6 2" xfId="5709"/>
    <cellStyle name="20% - Accent6 2 2 6 7 7" xfId="5710"/>
    <cellStyle name="20% - Accent6 2 2 6 8" xfId="5711"/>
    <cellStyle name="20% - Accent6 2 2 6 8 2" xfId="5712"/>
    <cellStyle name="20% - Accent6 2 2 6 8 2 2" xfId="5713"/>
    <cellStyle name="20% - Accent6 2 2 6 8 3" xfId="5714"/>
    <cellStyle name="20% - Accent6 2 2 6 9" xfId="5715"/>
    <cellStyle name="20% - Accent6 2 2 6 9 2" xfId="5716"/>
    <cellStyle name="20% - Accent6 2 2 7" xfId="199"/>
    <cellStyle name="20% - Accent6 2 2 7 2" xfId="1533"/>
    <cellStyle name="20% - Accent6 2 2 7 2 2" xfId="5717"/>
    <cellStyle name="20% - Accent6 2 2 7 2 2 2" xfId="5718"/>
    <cellStyle name="20% - Accent6 2 2 7 2 2 2 2" xfId="5719"/>
    <cellStyle name="20% - Accent6 2 2 7 2 2 3" xfId="5720"/>
    <cellStyle name="20% - Accent6 2 2 7 2 3" xfId="5721"/>
    <cellStyle name="20% - Accent6 2 2 7 2 3 2" xfId="5722"/>
    <cellStyle name="20% - Accent6 2 2 7 2 4" xfId="5723"/>
    <cellStyle name="20% - Accent6 2 2 7 2 4 2" xfId="5724"/>
    <cellStyle name="20% - Accent6 2 2 7 2 5" xfId="5725"/>
    <cellStyle name="20% - Accent6 2 2 7 2 5 2" xfId="5726"/>
    <cellStyle name="20% - Accent6 2 2 7 2 6" xfId="5727"/>
    <cellStyle name="20% - Accent6 2 2 7 2 6 2" xfId="5728"/>
    <cellStyle name="20% - Accent6 2 2 7 2 7" xfId="5729"/>
    <cellStyle name="20% - Accent6 2 2 7 3" xfId="5730"/>
    <cellStyle name="20% - Accent6 2 2 7 3 2" xfId="5731"/>
    <cellStyle name="20% - Accent6 2 2 7 3 2 2" xfId="5732"/>
    <cellStyle name="20% - Accent6 2 2 7 3 3" xfId="5733"/>
    <cellStyle name="20% - Accent6 2 2 7 4" xfId="5734"/>
    <cellStyle name="20% - Accent6 2 2 7 4 2" xfId="5735"/>
    <cellStyle name="20% - Accent6 2 2 7 5" xfId="5736"/>
    <cellStyle name="20% - Accent6 2 2 7 5 2" xfId="5737"/>
    <cellStyle name="20% - Accent6 2 2 7 6" xfId="5738"/>
    <cellStyle name="20% - Accent6 2 2 7 6 2" xfId="5739"/>
    <cellStyle name="20% - Accent6 2 2 7 7" xfId="5740"/>
    <cellStyle name="20% - Accent6 2 2 7 7 2" xfId="5741"/>
    <cellStyle name="20% - Accent6 2 2 7 8" xfId="5742"/>
    <cellStyle name="20% - Accent6 2 2 8" xfId="200"/>
    <cellStyle name="20% - Accent6 2 2 8 2" xfId="1534"/>
    <cellStyle name="20% - Accent6 2 2 8 2 2" xfId="5743"/>
    <cellStyle name="20% - Accent6 2 2 8 2 2 2" xfId="5744"/>
    <cellStyle name="20% - Accent6 2 2 8 2 2 2 2" xfId="5745"/>
    <cellStyle name="20% - Accent6 2 2 8 2 2 3" xfId="5746"/>
    <cellStyle name="20% - Accent6 2 2 8 2 3" xfId="5747"/>
    <cellStyle name="20% - Accent6 2 2 8 2 3 2" xfId="5748"/>
    <cellStyle name="20% - Accent6 2 2 8 2 4" xfId="5749"/>
    <cellStyle name="20% - Accent6 2 2 8 2 4 2" xfId="5750"/>
    <cellStyle name="20% - Accent6 2 2 8 2 5" xfId="5751"/>
    <cellStyle name="20% - Accent6 2 2 8 2 5 2" xfId="5752"/>
    <cellStyle name="20% - Accent6 2 2 8 2 6" xfId="5753"/>
    <cellStyle name="20% - Accent6 2 2 8 2 6 2" xfId="5754"/>
    <cellStyle name="20% - Accent6 2 2 8 2 7" xfId="5755"/>
    <cellStyle name="20% - Accent6 2 2 8 3" xfId="5756"/>
    <cellStyle name="20% - Accent6 2 2 8 3 2" xfId="5757"/>
    <cellStyle name="20% - Accent6 2 2 8 3 2 2" xfId="5758"/>
    <cellStyle name="20% - Accent6 2 2 8 3 3" xfId="5759"/>
    <cellStyle name="20% - Accent6 2 2 8 4" xfId="5760"/>
    <cellStyle name="20% - Accent6 2 2 8 4 2" xfId="5761"/>
    <cellStyle name="20% - Accent6 2 2 8 5" xfId="5762"/>
    <cellStyle name="20% - Accent6 2 2 8 5 2" xfId="5763"/>
    <cellStyle name="20% - Accent6 2 2 8 6" xfId="5764"/>
    <cellStyle name="20% - Accent6 2 2 8 6 2" xfId="5765"/>
    <cellStyle name="20% - Accent6 2 2 8 7" xfId="5766"/>
    <cellStyle name="20% - Accent6 2 2 8 7 2" xfId="5767"/>
    <cellStyle name="20% - Accent6 2 2 8 8" xfId="5768"/>
    <cellStyle name="20% - Accent6 2 2 9" xfId="201"/>
    <cellStyle name="20% - Accent6 2 2 9 2" xfId="1535"/>
    <cellStyle name="20% - Accent6 2 2 9 2 2" xfId="5769"/>
    <cellStyle name="20% - Accent6 2 2 9 2 2 2" xfId="5770"/>
    <cellStyle name="20% - Accent6 2 2 9 2 2 2 2" xfId="5771"/>
    <cellStyle name="20% - Accent6 2 2 9 2 2 3" xfId="5772"/>
    <cellStyle name="20% - Accent6 2 2 9 2 3" xfId="5773"/>
    <cellStyle name="20% - Accent6 2 2 9 2 3 2" xfId="5774"/>
    <cellStyle name="20% - Accent6 2 2 9 2 4" xfId="5775"/>
    <cellStyle name="20% - Accent6 2 2 9 2 4 2" xfId="5776"/>
    <cellStyle name="20% - Accent6 2 2 9 2 5" xfId="5777"/>
    <cellStyle name="20% - Accent6 2 2 9 2 5 2" xfId="5778"/>
    <cellStyle name="20% - Accent6 2 2 9 2 6" xfId="5779"/>
    <cellStyle name="20% - Accent6 2 2 9 2 6 2" xfId="5780"/>
    <cellStyle name="20% - Accent6 2 2 9 2 7" xfId="5781"/>
    <cellStyle name="20% - Accent6 2 2 9 3" xfId="5782"/>
    <cellStyle name="20% - Accent6 2 2 9 3 2" xfId="5783"/>
    <cellStyle name="20% - Accent6 2 2 9 3 2 2" xfId="5784"/>
    <cellStyle name="20% - Accent6 2 2 9 3 3" xfId="5785"/>
    <cellStyle name="20% - Accent6 2 2 9 4" xfId="5786"/>
    <cellStyle name="20% - Accent6 2 2 9 4 2" xfId="5787"/>
    <cellStyle name="20% - Accent6 2 2 9 5" xfId="5788"/>
    <cellStyle name="20% - Accent6 2 2 9 5 2" xfId="5789"/>
    <cellStyle name="20% - Accent6 2 2 9 6" xfId="5790"/>
    <cellStyle name="20% - Accent6 2 2 9 6 2" xfId="5791"/>
    <cellStyle name="20% - Accent6 2 2 9 7" xfId="5792"/>
    <cellStyle name="20% - Accent6 2 2 9 7 2" xfId="5793"/>
    <cellStyle name="20% - Accent6 2 2 9 8" xfId="5794"/>
    <cellStyle name="20% - Accent6 2 3" xfId="202"/>
    <cellStyle name="20% - Accent6 2 4" xfId="203"/>
    <cellStyle name="20% - Accent6 2 4 10" xfId="5795"/>
    <cellStyle name="20% - Accent6 2 4 10 2" xfId="5796"/>
    <cellStyle name="20% - Accent6 2 4 11" xfId="5797"/>
    <cellStyle name="20% - Accent6 2 4 11 2" xfId="5798"/>
    <cellStyle name="20% - Accent6 2 4 12" xfId="5799"/>
    <cellStyle name="20% - Accent6 2 4 12 2" xfId="5800"/>
    <cellStyle name="20% - Accent6 2 4 13" xfId="5801"/>
    <cellStyle name="20% - Accent6 2 4 2" xfId="204"/>
    <cellStyle name="20% - Accent6 2 4 2 2" xfId="1536"/>
    <cellStyle name="20% - Accent6 2 4 2 2 2" xfId="5802"/>
    <cellStyle name="20% - Accent6 2 4 2 2 2 2" xfId="5803"/>
    <cellStyle name="20% - Accent6 2 4 2 2 2 2 2" xfId="5804"/>
    <cellStyle name="20% - Accent6 2 4 2 2 2 3" xfId="5805"/>
    <cellStyle name="20% - Accent6 2 4 2 2 3" xfId="5806"/>
    <cellStyle name="20% - Accent6 2 4 2 2 3 2" xfId="5807"/>
    <cellStyle name="20% - Accent6 2 4 2 2 4" xfId="5808"/>
    <cellStyle name="20% - Accent6 2 4 2 2 4 2" xfId="5809"/>
    <cellStyle name="20% - Accent6 2 4 2 2 5" xfId="5810"/>
    <cellStyle name="20% - Accent6 2 4 2 2 5 2" xfId="5811"/>
    <cellStyle name="20% - Accent6 2 4 2 2 6" xfId="5812"/>
    <cellStyle name="20% - Accent6 2 4 2 2 6 2" xfId="5813"/>
    <cellStyle name="20% - Accent6 2 4 2 2 7" xfId="5814"/>
    <cellStyle name="20% - Accent6 2 4 2 3" xfId="5815"/>
    <cellStyle name="20% - Accent6 2 4 2 3 2" xfId="5816"/>
    <cellStyle name="20% - Accent6 2 4 2 3 2 2" xfId="5817"/>
    <cellStyle name="20% - Accent6 2 4 2 3 3" xfId="5818"/>
    <cellStyle name="20% - Accent6 2 4 2 4" xfId="5819"/>
    <cellStyle name="20% - Accent6 2 4 2 4 2" xfId="5820"/>
    <cellStyle name="20% - Accent6 2 4 2 5" xfId="5821"/>
    <cellStyle name="20% - Accent6 2 4 2 5 2" xfId="5822"/>
    <cellStyle name="20% - Accent6 2 4 2 6" xfId="5823"/>
    <cellStyle name="20% - Accent6 2 4 2 6 2" xfId="5824"/>
    <cellStyle name="20% - Accent6 2 4 2 7" xfId="5825"/>
    <cellStyle name="20% - Accent6 2 4 2 7 2" xfId="5826"/>
    <cellStyle name="20% - Accent6 2 4 2 8" xfId="5827"/>
    <cellStyle name="20% - Accent6 2 4 3" xfId="205"/>
    <cellStyle name="20% - Accent6 2 4 3 2" xfId="1537"/>
    <cellStyle name="20% - Accent6 2 4 3 2 2" xfId="5828"/>
    <cellStyle name="20% - Accent6 2 4 3 2 2 2" xfId="5829"/>
    <cellStyle name="20% - Accent6 2 4 3 2 2 2 2" xfId="5830"/>
    <cellStyle name="20% - Accent6 2 4 3 2 2 3" xfId="5831"/>
    <cellStyle name="20% - Accent6 2 4 3 2 3" xfId="5832"/>
    <cellStyle name="20% - Accent6 2 4 3 2 3 2" xfId="5833"/>
    <cellStyle name="20% - Accent6 2 4 3 2 4" xfId="5834"/>
    <cellStyle name="20% - Accent6 2 4 3 2 4 2" xfId="5835"/>
    <cellStyle name="20% - Accent6 2 4 3 2 5" xfId="5836"/>
    <cellStyle name="20% - Accent6 2 4 3 2 5 2" xfId="5837"/>
    <cellStyle name="20% - Accent6 2 4 3 2 6" xfId="5838"/>
    <cellStyle name="20% - Accent6 2 4 3 2 6 2" xfId="5839"/>
    <cellStyle name="20% - Accent6 2 4 3 2 7" xfId="5840"/>
    <cellStyle name="20% - Accent6 2 4 3 3" xfId="5841"/>
    <cellStyle name="20% - Accent6 2 4 3 3 2" xfId="5842"/>
    <cellStyle name="20% - Accent6 2 4 3 3 2 2" xfId="5843"/>
    <cellStyle name="20% - Accent6 2 4 3 3 3" xfId="5844"/>
    <cellStyle name="20% - Accent6 2 4 3 4" xfId="5845"/>
    <cellStyle name="20% - Accent6 2 4 3 4 2" xfId="5846"/>
    <cellStyle name="20% - Accent6 2 4 3 5" xfId="5847"/>
    <cellStyle name="20% - Accent6 2 4 3 5 2" xfId="5848"/>
    <cellStyle name="20% - Accent6 2 4 3 6" xfId="5849"/>
    <cellStyle name="20% - Accent6 2 4 3 6 2" xfId="5850"/>
    <cellStyle name="20% - Accent6 2 4 3 7" xfId="5851"/>
    <cellStyle name="20% - Accent6 2 4 3 7 2" xfId="5852"/>
    <cellStyle name="20% - Accent6 2 4 3 8" xfId="5853"/>
    <cellStyle name="20% - Accent6 2 4 4" xfId="206"/>
    <cellStyle name="20% - Accent6 2 4 4 2" xfId="1538"/>
    <cellStyle name="20% - Accent6 2 4 4 2 2" xfId="5854"/>
    <cellStyle name="20% - Accent6 2 4 4 2 2 2" xfId="5855"/>
    <cellStyle name="20% - Accent6 2 4 4 2 2 2 2" xfId="5856"/>
    <cellStyle name="20% - Accent6 2 4 4 2 2 3" xfId="5857"/>
    <cellStyle name="20% - Accent6 2 4 4 2 3" xfId="5858"/>
    <cellStyle name="20% - Accent6 2 4 4 2 3 2" xfId="5859"/>
    <cellStyle name="20% - Accent6 2 4 4 2 4" xfId="5860"/>
    <cellStyle name="20% - Accent6 2 4 4 2 4 2" xfId="5861"/>
    <cellStyle name="20% - Accent6 2 4 4 2 5" xfId="5862"/>
    <cellStyle name="20% - Accent6 2 4 4 2 5 2" xfId="5863"/>
    <cellStyle name="20% - Accent6 2 4 4 2 6" xfId="5864"/>
    <cellStyle name="20% - Accent6 2 4 4 2 6 2" xfId="5865"/>
    <cellStyle name="20% - Accent6 2 4 4 2 7" xfId="5866"/>
    <cellStyle name="20% - Accent6 2 4 4 3" xfId="5867"/>
    <cellStyle name="20% - Accent6 2 4 4 3 2" xfId="5868"/>
    <cellStyle name="20% - Accent6 2 4 4 3 2 2" xfId="5869"/>
    <cellStyle name="20% - Accent6 2 4 4 3 3" xfId="5870"/>
    <cellStyle name="20% - Accent6 2 4 4 4" xfId="5871"/>
    <cellStyle name="20% - Accent6 2 4 4 4 2" xfId="5872"/>
    <cellStyle name="20% - Accent6 2 4 4 5" xfId="5873"/>
    <cellStyle name="20% - Accent6 2 4 4 5 2" xfId="5874"/>
    <cellStyle name="20% - Accent6 2 4 4 6" xfId="5875"/>
    <cellStyle name="20% - Accent6 2 4 4 6 2" xfId="5876"/>
    <cellStyle name="20% - Accent6 2 4 4 7" xfId="5877"/>
    <cellStyle name="20% - Accent6 2 4 4 7 2" xfId="5878"/>
    <cellStyle name="20% - Accent6 2 4 4 8" xfId="5879"/>
    <cellStyle name="20% - Accent6 2 4 5" xfId="1539"/>
    <cellStyle name="20% - Accent6 2 4 5 2" xfId="5880"/>
    <cellStyle name="20% - Accent6 2 4 5 2 2" xfId="5881"/>
    <cellStyle name="20% - Accent6 2 4 5 2 2 2" xfId="5882"/>
    <cellStyle name="20% - Accent6 2 4 5 2 3" xfId="5883"/>
    <cellStyle name="20% - Accent6 2 4 5 3" xfId="5884"/>
    <cellStyle name="20% - Accent6 2 4 5 3 2" xfId="5885"/>
    <cellStyle name="20% - Accent6 2 4 5 4" xfId="5886"/>
    <cellStyle name="20% - Accent6 2 4 5 4 2" xfId="5887"/>
    <cellStyle name="20% - Accent6 2 4 5 5" xfId="5888"/>
    <cellStyle name="20% - Accent6 2 4 5 5 2" xfId="5889"/>
    <cellStyle name="20% - Accent6 2 4 5 6" xfId="5890"/>
    <cellStyle name="20% - Accent6 2 4 5 6 2" xfId="5891"/>
    <cellStyle name="20% - Accent6 2 4 5 7" xfId="5892"/>
    <cellStyle name="20% - Accent6 2 4 6" xfId="1540"/>
    <cellStyle name="20% - Accent6 2 4 6 2" xfId="5893"/>
    <cellStyle name="20% - Accent6 2 4 6 2 2" xfId="5894"/>
    <cellStyle name="20% - Accent6 2 4 6 2 2 2" xfId="5895"/>
    <cellStyle name="20% - Accent6 2 4 6 2 3" xfId="5896"/>
    <cellStyle name="20% - Accent6 2 4 6 3" xfId="5897"/>
    <cellStyle name="20% - Accent6 2 4 6 3 2" xfId="5898"/>
    <cellStyle name="20% - Accent6 2 4 6 4" xfId="5899"/>
    <cellStyle name="20% - Accent6 2 4 6 4 2" xfId="5900"/>
    <cellStyle name="20% - Accent6 2 4 6 5" xfId="5901"/>
    <cellStyle name="20% - Accent6 2 4 6 5 2" xfId="5902"/>
    <cellStyle name="20% - Accent6 2 4 6 6" xfId="5903"/>
    <cellStyle name="20% - Accent6 2 4 6 6 2" xfId="5904"/>
    <cellStyle name="20% - Accent6 2 4 6 7" xfId="5905"/>
    <cellStyle name="20% - Accent6 2 4 7" xfId="1541"/>
    <cellStyle name="20% - Accent6 2 4 7 2" xfId="5906"/>
    <cellStyle name="20% - Accent6 2 4 7 2 2" xfId="5907"/>
    <cellStyle name="20% - Accent6 2 4 7 2 2 2" xfId="5908"/>
    <cellStyle name="20% - Accent6 2 4 7 2 3" xfId="5909"/>
    <cellStyle name="20% - Accent6 2 4 7 3" xfId="5910"/>
    <cellStyle name="20% - Accent6 2 4 7 3 2" xfId="5911"/>
    <cellStyle name="20% - Accent6 2 4 7 4" xfId="5912"/>
    <cellStyle name="20% - Accent6 2 4 7 4 2" xfId="5913"/>
    <cellStyle name="20% - Accent6 2 4 7 5" xfId="5914"/>
    <cellStyle name="20% - Accent6 2 4 7 5 2" xfId="5915"/>
    <cellStyle name="20% - Accent6 2 4 7 6" xfId="5916"/>
    <cellStyle name="20% - Accent6 2 4 7 6 2" xfId="5917"/>
    <cellStyle name="20% - Accent6 2 4 7 7" xfId="5918"/>
    <cellStyle name="20% - Accent6 2 4 8" xfId="5919"/>
    <cellStyle name="20% - Accent6 2 4 8 2" xfId="5920"/>
    <cellStyle name="20% - Accent6 2 4 8 2 2" xfId="5921"/>
    <cellStyle name="20% - Accent6 2 4 8 3" xfId="5922"/>
    <cellStyle name="20% - Accent6 2 4 9" xfId="5923"/>
    <cellStyle name="20% - Accent6 2 4 9 2" xfId="5924"/>
    <cellStyle name="20% - Accent6 2 5" xfId="1261"/>
    <cellStyle name="20% - Accent6 3" xfId="1262"/>
    <cellStyle name="20% - Accent6 3 2" xfId="1961"/>
    <cellStyle name="40% - Accent1 2" xfId="207"/>
    <cellStyle name="40% - Accent1 2 2" xfId="208"/>
    <cellStyle name="40% - Accent1 2 2 10" xfId="1542"/>
    <cellStyle name="40% - Accent1 2 2 10 2" xfId="5925"/>
    <cellStyle name="40% - Accent1 2 2 10 2 2" xfId="5926"/>
    <cellStyle name="40% - Accent1 2 2 10 2 2 2" xfId="5927"/>
    <cellStyle name="40% - Accent1 2 2 10 2 3" xfId="5928"/>
    <cellStyle name="40% - Accent1 2 2 10 3" xfId="5929"/>
    <cellStyle name="40% - Accent1 2 2 10 3 2" xfId="5930"/>
    <cellStyle name="40% - Accent1 2 2 10 4" xfId="5931"/>
    <cellStyle name="40% - Accent1 2 2 10 4 2" xfId="5932"/>
    <cellStyle name="40% - Accent1 2 2 10 5" xfId="5933"/>
    <cellStyle name="40% - Accent1 2 2 10 5 2" xfId="5934"/>
    <cellStyle name="40% - Accent1 2 2 10 6" xfId="5935"/>
    <cellStyle name="40% - Accent1 2 2 10 6 2" xfId="5936"/>
    <cellStyle name="40% - Accent1 2 2 10 7" xfId="5937"/>
    <cellStyle name="40% - Accent1 2 2 11" xfId="1543"/>
    <cellStyle name="40% - Accent1 2 2 11 2" xfId="5938"/>
    <cellStyle name="40% - Accent1 2 2 11 2 2" xfId="5939"/>
    <cellStyle name="40% - Accent1 2 2 11 2 2 2" xfId="5940"/>
    <cellStyle name="40% - Accent1 2 2 11 2 3" xfId="5941"/>
    <cellStyle name="40% - Accent1 2 2 11 3" xfId="5942"/>
    <cellStyle name="40% - Accent1 2 2 11 3 2" xfId="5943"/>
    <cellStyle name="40% - Accent1 2 2 11 4" xfId="5944"/>
    <cellStyle name="40% - Accent1 2 2 11 4 2" xfId="5945"/>
    <cellStyle name="40% - Accent1 2 2 11 5" xfId="5946"/>
    <cellStyle name="40% - Accent1 2 2 11 5 2" xfId="5947"/>
    <cellStyle name="40% - Accent1 2 2 11 6" xfId="5948"/>
    <cellStyle name="40% - Accent1 2 2 11 6 2" xfId="5949"/>
    <cellStyle name="40% - Accent1 2 2 11 7" xfId="5950"/>
    <cellStyle name="40% - Accent1 2 2 12" xfId="1544"/>
    <cellStyle name="40% - Accent1 2 2 12 2" xfId="5951"/>
    <cellStyle name="40% - Accent1 2 2 12 2 2" xfId="5952"/>
    <cellStyle name="40% - Accent1 2 2 12 2 2 2" xfId="5953"/>
    <cellStyle name="40% - Accent1 2 2 12 2 3" xfId="5954"/>
    <cellStyle name="40% - Accent1 2 2 12 3" xfId="5955"/>
    <cellStyle name="40% - Accent1 2 2 12 3 2" xfId="5956"/>
    <cellStyle name="40% - Accent1 2 2 12 4" xfId="5957"/>
    <cellStyle name="40% - Accent1 2 2 12 4 2" xfId="5958"/>
    <cellStyle name="40% - Accent1 2 2 12 5" xfId="5959"/>
    <cellStyle name="40% - Accent1 2 2 12 5 2" xfId="5960"/>
    <cellStyle name="40% - Accent1 2 2 12 6" xfId="5961"/>
    <cellStyle name="40% - Accent1 2 2 12 6 2" xfId="5962"/>
    <cellStyle name="40% - Accent1 2 2 12 7" xfId="5963"/>
    <cellStyle name="40% - Accent1 2 2 13" xfId="5964"/>
    <cellStyle name="40% - Accent1 2 2 2" xfId="209"/>
    <cellStyle name="40% - Accent1 2 2 2 2" xfId="210"/>
    <cellStyle name="40% - Accent1 2 2 2 2 2" xfId="211"/>
    <cellStyle name="40% - Accent1 2 2 2 3" xfId="212"/>
    <cellStyle name="40% - Accent1 2 2 2 4" xfId="213"/>
    <cellStyle name="40% - Accent1 2 2 2 4 10" xfId="5965"/>
    <cellStyle name="40% - Accent1 2 2 2 4 10 2" xfId="5966"/>
    <cellStyle name="40% - Accent1 2 2 2 4 11" xfId="5967"/>
    <cellStyle name="40% - Accent1 2 2 2 4 11 2" xfId="5968"/>
    <cellStyle name="40% - Accent1 2 2 2 4 12" xfId="5969"/>
    <cellStyle name="40% - Accent1 2 2 2 4 12 2" xfId="5970"/>
    <cellStyle name="40% - Accent1 2 2 2 4 13" xfId="5971"/>
    <cellStyle name="40% - Accent1 2 2 2 4 2" xfId="214"/>
    <cellStyle name="40% - Accent1 2 2 2 4 2 2" xfId="1545"/>
    <cellStyle name="40% - Accent1 2 2 2 4 2 2 2" xfId="5972"/>
    <cellStyle name="40% - Accent1 2 2 2 4 2 2 2 2" xfId="5973"/>
    <cellStyle name="40% - Accent1 2 2 2 4 2 2 2 2 2" xfId="5974"/>
    <cellStyle name="40% - Accent1 2 2 2 4 2 2 2 3" xfId="5975"/>
    <cellStyle name="40% - Accent1 2 2 2 4 2 2 3" xfId="5976"/>
    <cellStyle name="40% - Accent1 2 2 2 4 2 2 3 2" xfId="5977"/>
    <cellStyle name="40% - Accent1 2 2 2 4 2 2 4" xfId="5978"/>
    <cellStyle name="40% - Accent1 2 2 2 4 2 2 4 2" xfId="5979"/>
    <cellStyle name="40% - Accent1 2 2 2 4 2 2 5" xfId="5980"/>
    <cellStyle name="40% - Accent1 2 2 2 4 2 2 5 2" xfId="5981"/>
    <cellStyle name="40% - Accent1 2 2 2 4 2 2 6" xfId="5982"/>
    <cellStyle name="40% - Accent1 2 2 2 4 2 2 6 2" xfId="5983"/>
    <cellStyle name="40% - Accent1 2 2 2 4 2 2 7" xfId="5984"/>
    <cellStyle name="40% - Accent1 2 2 2 4 2 3" xfId="5985"/>
    <cellStyle name="40% - Accent1 2 2 2 4 2 3 2" xfId="5986"/>
    <cellStyle name="40% - Accent1 2 2 2 4 2 3 2 2" xfId="5987"/>
    <cellStyle name="40% - Accent1 2 2 2 4 2 3 3" xfId="5988"/>
    <cellStyle name="40% - Accent1 2 2 2 4 2 4" xfId="5989"/>
    <cellStyle name="40% - Accent1 2 2 2 4 2 4 2" xfId="5990"/>
    <cellStyle name="40% - Accent1 2 2 2 4 2 5" xfId="5991"/>
    <cellStyle name="40% - Accent1 2 2 2 4 2 5 2" xfId="5992"/>
    <cellStyle name="40% - Accent1 2 2 2 4 2 6" xfId="5993"/>
    <cellStyle name="40% - Accent1 2 2 2 4 2 6 2" xfId="5994"/>
    <cellStyle name="40% - Accent1 2 2 2 4 2 7" xfId="5995"/>
    <cellStyle name="40% - Accent1 2 2 2 4 2 7 2" xfId="5996"/>
    <cellStyle name="40% - Accent1 2 2 2 4 2 8" xfId="5997"/>
    <cellStyle name="40% - Accent1 2 2 2 4 3" xfId="215"/>
    <cellStyle name="40% - Accent1 2 2 2 4 3 2" xfId="1546"/>
    <cellStyle name="40% - Accent1 2 2 2 4 3 2 2" xfId="5998"/>
    <cellStyle name="40% - Accent1 2 2 2 4 3 2 2 2" xfId="5999"/>
    <cellStyle name="40% - Accent1 2 2 2 4 3 2 2 2 2" xfId="6000"/>
    <cellStyle name="40% - Accent1 2 2 2 4 3 2 2 3" xfId="6001"/>
    <cellStyle name="40% - Accent1 2 2 2 4 3 2 3" xfId="6002"/>
    <cellStyle name="40% - Accent1 2 2 2 4 3 2 3 2" xfId="6003"/>
    <cellStyle name="40% - Accent1 2 2 2 4 3 2 4" xfId="6004"/>
    <cellStyle name="40% - Accent1 2 2 2 4 3 2 4 2" xfId="6005"/>
    <cellStyle name="40% - Accent1 2 2 2 4 3 2 5" xfId="6006"/>
    <cellStyle name="40% - Accent1 2 2 2 4 3 2 5 2" xfId="6007"/>
    <cellStyle name="40% - Accent1 2 2 2 4 3 2 6" xfId="6008"/>
    <cellStyle name="40% - Accent1 2 2 2 4 3 2 6 2" xfId="6009"/>
    <cellStyle name="40% - Accent1 2 2 2 4 3 2 7" xfId="6010"/>
    <cellStyle name="40% - Accent1 2 2 2 4 3 3" xfId="6011"/>
    <cellStyle name="40% - Accent1 2 2 2 4 3 3 2" xfId="6012"/>
    <cellStyle name="40% - Accent1 2 2 2 4 3 3 2 2" xfId="6013"/>
    <cellStyle name="40% - Accent1 2 2 2 4 3 3 3" xfId="6014"/>
    <cellStyle name="40% - Accent1 2 2 2 4 3 4" xfId="6015"/>
    <cellStyle name="40% - Accent1 2 2 2 4 3 4 2" xfId="6016"/>
    <cellStyle name="40% - Accent1 2 2 2 4 3 5" xfId="6017"/>
    <cellStyle name="40% - Accent1 2 2 2 4 3 5 2" xfId="6018"/>
    <cellStyle name="40% - Accent1 2 2 2 4 3 6" xfId="6019"/>
    <cellStyle name="40% - Accent1 2 2 2 4 3 6 2" xfId="6020"/>
    <cellStyle name="40% - Accent1 2 2 2 4 3 7" xfId="6021"/>
    <cellStyle name="40% - Accent1 2 2 2 4 3 7 2" xfId="6022"/>
    <cellStyle name="40% - Accent1 2 2 2 4 3 8" xfId="6023"/>
    <cellStyle name="40% - Accent1 2 2 2 4 4" xfId="216"/>
    <cellStyle name="40% - Accent1 2 2 2 4 4 2" xfId="1547"/>
    <cellStyle name="40% - Accent1 2 2 2 4 4 2 2" xfId="6024"/>
    <cellStyle name="40% - Accent1 2 2 2 4 4 2 2 2" xfId="6025"/>
    <cellStyle name="40% - Accent1 2 2 2 4 4 2 2 2 2" xfId="6026"/>
    <cellStyle name="40% - Accent1 2 2 2 4 4 2 2 3" xfId="6027"/>
    <cellStyle name="40% - Accent1 2 2 2 4 4 2 3" xfId="6028"/>
    <cellStyle name="40% - Accent1 2 2 2 4 4 2 3 2" xfId="6029"/>
    <cellStyle name="40% - Accent1 2 2 2 4 4 2 4" xfId="6030"/>
    <cellStyle name="40% - Accent1 2 2 2 4 4 2 4 2" xfId="6031"/>
    <cellStyle name="40% - Accent1 2 2 2 4 4 2 5" xfId="6032"/>
    <cellStyle name="40% - Accent1 2 2 2 4 4 2 5 2" xfId="6033"/>
    <cellStyle name="40% - Accent1 2 2 2 4 4 2 6" xfId="6034"/>
    <cellStyle name="40% - Accent1 2 2 2 4 4 2 6 2" xfId="6035"/>
    <cellStyle name="40% - Accent1 2 2 2 4 4 2 7" xfId="6036"/>
    <cellStyle name="40% - Accent1 2 2 2 4 4 3" xfId="6037"/>
    <cellStyle name="40% - Accent1 2 2 2 4 4 3 2" xfId="6038"/>
    <cellStyle name="40% - Accent1 2 2 2 4 4 3 2 2" xfId="6039"/>
    <cellStyle name="40% - Accent1 2 2 2 4 4 3 3" xfId="6040"/>
    <cellStyle name="40% - Accent1 2 2 2 4 4 4" xfId="6041"/>
    <cellStyle name="40% - Accent1 2 2 2 4 4 4 2" xfId="6042"/>
    <cellStyle name="40% - Accent1 2 2 2 4 4 5" xfId="6043"/>
    <cellStyle name="40% - Accent1 2 2 2 4 4 5 2" xfId="6044"/>
    <cellStyle name="40% - Accent1 2 2 2 4 4 6" xfId="6045"/>
    <cellStyle name="40% - Accent1 2 2 2 4 4 6 2" xfId="6046"/>
    <cellStyle name="40% - Accent1 2 2 2 4 4 7" xfId="6047"/>
    <cellStyle name="40% - Accent1 2 2 2 4 4 7 2" xfId="6048"/>
    <cellStyle name="40% - Accent1 2 2 2 4 4 8" xfId="6049"/>
    <cellStyle name="40% - Accent1 2 2 2 4 5" xfId="1548"/>
    <cellStyle name="40% - Accent1 2 2 2 4 5 2" xfId="6050"/>
    <cellStyle name="40% - Accent1 2 2 2 4 5 2 2" xfId="6051"/>
    <cellStyle name="40% - Accent1 2 2 2 4 5 2 2 2" xfId="6052"/>
    <cellStyle name="40% - Accent1 2 2 2 4 5 2 3" xfId="6053"/>
    <cellStyle name="40% - Accent1 2 2 2 4 5 3" xfId="6054"/>
    <cellStyle name="40% - Accent1 2 2 2 4 5 3 2" xfId="6055"/>
    <cellStyle name="40% - Accent1 2 2 2 4 5 4" xfId="6056"/>
    <cellStyle name="40% - Accent1 2 2 2 4 5 4 2" xfId="6057"/>
    <cellStyle name="40% - Accent1 2 2 2 4 5 5" xfId="6058"/>
    <cellStyle name="40% - Accent1 2 2 2 4 5 5 2" xfId="6059"/>
    <cellStyle name="40% - Accent1 2 2 2 4 5 6" xfId="6060"/>
    <cellStyle name="40% - Accent1 2 2 2 4 5 6 2" xfId="6061"/>
    <cellStyle name="40% - Accent1 2 2 2 4 5 7" xfId="6062"/>
    <cellStyle name="40% - Accent1 2 2 2 4 6" xfId="1549"/>
    <cellStyle name="40% - Accent1 2 2 2 4 6 2" xfId="6063"/>
    <cellStyle name="40% - Accent1 2 2 2 4 6 2 2" xfId="6064"/>
    <cellStyle name="40% - Accent1 2 2 2 4 6 2 2 2" xfId="6065"/>
    <cellStyle name="40% - Accent1 2 2 2 4 6 2 3" xfId="6066"/>
    <cellStyle name="40% - Accent1 2 2 2 4 6 3" xfId="6067"/>
    <cellStyle name="40% - Accent1 2 2 2 4 6 3 2" xfId="6068"/>
    <cellStyle name="40% - Accent1 2 2 2 4 6 4" xfId="6069"/>
    <cellStyle name="40% - Accent1 2 2 2 4 6 4 2" xfId="6070"/>
    <cellStyle name="40% - Accent1 2 2 2 4 6 5" xfId="6071"/>
    <cellStyle name="40% - Accent1 2 2 2 4 6 5 2" xfId="6072"/>
    <cellStyle name="40% - Accent1 2 2 2 4 6 6" xfId="6073"/>
    <cellStyle name="40% - Accent1 2 2 2 4 6 6 2" xfId="6074"/>
    <cellStyle name="40% - Accent1 2 2 2 4 6 7" xfId="6075"/>
    <cellStyle name="40% - Accent1 2 2 2 4 7" xfId="1550"/>
    <cellStyle name="40% - Accent1 2 2 2 4 7 2" xfId="6076"/>
    <cellStyle name="40% - Accent1 2 2 2 4 7 2 2" xfId="6077"/>
    <cellStyle name="40% - Accent1 2 2 2 4 7 2 2 2" xfId="6078"/>
    <cellStyle name="40% - Accent1 2 2 2 4 7 2 3" xfId="6079"/>
    <cellStyle name="40% - Accent1 2 2 2 4 7 3" xfId="6080"/>
    <cellStyle name="40% - Accent1 2 2 2 4 7 3 2" xfId="6081"/>
    <cellStyle name="40% - Accent1 2 2 2 4 7 4" xfId="6082"/>
    <cellStyle name="40% - Accent1 2 2 2 4 7 4 2" xfId="6083"/>
    <cellStyle name="40% - Accent1 2 2 2 4 7 5" xfId="6084"/>
    <cellStyle name="40% - Accent1 2 2 2 4 7 5 2" xfId="6085"/>
    <cellStyle name="40% - Accent1 2 2 2 4 7 6" xfId="6086"/>
    <cellStyle name="40% - Accent1 2 2 2 4 7 6 2" xfId="6087"/>
    <cellStyle name="40% - Accent1 2 2 2 4 7 7" xfId="6088"/>
    <cellStyle name="40% - Accent1 2 2 2 4 8" xfId="6089"/>
    <cellStyle name="40% - Accent1 2 2 2 4 8 2" xfId="6090"/>
    <cellStyle name="40% - Accent1 2 2 2 4 8 2 2" xfId="6091"/>
    <cellStyle name="40% - Accent1 2 2 2 4 8 3" xfId="6092"/>
    <cellStyle name="40% - Accent1 2 2 2 4 9" xfId="6093"/>
    <cellStyle name="40% - Accent1 2 2 2 4 9 2" xfId="6094"/>
    <cellStyle name="40% - Accent1 2 2 2 5" xfId="217"/>
    <cellStyle name="40% - Accent1 2 2 3" xfId="218"/>
    <cellStyle name="40% - Accent1 2 2 3 2" xfId="219"/>
    <cellStyle name="40% - Accent1 2 2 3 2 2" xfId="220"/>
    <cellStyle name="40% - Accent1 2 2 3 3" xfId="221"/>
    <cellStyle name="40% - Accent1 2 2 4" xfId="222"/>
    <cellStyle name="40% - Accent1 2 2 4 2" xfId="223"/>
    <cellStyle name="40% - Accent1 2 2 5" xfId="224"/>
    <cellStyle name="40% - Accent1 2 2 5 10" xfId="6095"/>
    <cellStyle name="40% - Accent1 2 2 5 10 2" xfId="6096"/>
    <cellStyle name="40% - Accent1 2 2 5 11" xfId="6097"/>
    <cellStyle name="40% - Accent1 2 2 5 11 2" xfId="6098"/>
    <cellStyle name="40% - Accent1 2 2 5 12" xfId="6099"/>
    <cellStyle name="40% - Accent1 2 2 5 12 2" xfId="6100"/>
    <cellStyle name="40% - Accent1 2 2 5 13" xfId="6101"/>
    <cellStyle name="40% - Accent1 2 2 5 2" xfId="225"/>
    <cellStyle name="40% - Accent1 2 2 5 2 2" xfId="1551"/>
    <cellStyle name="40% - Accent1 2 2 5 2 2 2" xfId="6102"/>
    <cellStyle name="40% - Accent1 2 2 5 2 2 2 2" xfId="6103"/>
    <cellStyle name="40% - Accent1 2 2 5 2 2 2 2 2" xfId="6104"/>
    <cellStyle name="40% - Accent1 2 2 5 2 2 2 3" xfId="6105"/>
    <cellStyle name="40% - Accent1 2 2 5 2 2 3" xfId="6106"/>
    <cellStyle name="40% - Accent1 2 2 5 2 2 3 2" xfId="6107"/>
    <cellStyle name="40% - Accent1 2 2 5 2 2 4" xfId="6108"/>
    <cellStyle name="40% - Accent1 2 2 5 2 2 4 2" xfId="6109"/>
    <cellStyle name="40% - Accent1 2 2 5 2 2 5" xfId="6110"/>
    <cellStyle name="40% - Accent1 2 2 5 2 2 5 2" xfId="6111"/>
    <cellStyle name="40% - Accent1 2 2 5 2 2 6" xfId="6112"/>
    <cellStyle name="40% - Accent1 2 2 5 2 2 6 2" xfId="6113"/>
    <cellStyle name="40% - Accent1 2 2 5 2 2 7" xfId="6114"/>
    <cellStyle name="40% - Accent1 2 2 5 2 3" xfId="6115"/>
    <cellStyle name="40% - Accent1 2 2 5 2 3 2" xfId="6116"/>
    <cellStyle name="40% - Accent1 2 2 5 2 3 2 2" xfId="6117"/>
    <cellStyle name="40% - Accent1 2 2 5 2 3 3" xfId="6118"/>
    <cellStyle name="40% - Accent1 2 2 5 2 4" xfId="6119"/>
    <cellStyle name="40% - Accent1 2 2 5 2 4 2" xfId="6120"/>
    <cellStyle name="40% - Accent1 2 2 5 2 5" xfId="6121"/>
    <cellStyle name="40% - Accent1 2 2 5 2 5 2" xfId="6122"/>
    <cellStyle name="40% - Accent1 2 2 5 2 6" xfId="6123"/>
    <cellStyle name="40% - Accent1 2 2 5 2 6 2" xfId="6124"/>
    <cellStyle name="40% - Accent1 2 2 5 2 7" xfId="6125"/>
    <cellStyle name="40% - Accent1 2 2 5 2 7 2" xfId="6126"/>
    <cellStyle name="40% - Accent1 2 2 5 2 8" xfId="6127"/>
    <cellStyle name="40% - Accent1 2 2 5 3" xfId="226"/>
    <cellStyle name="40% - Accent1 2 2 5 3 2" xfId="1552"/>
    <cellStyle name="40% - Accent1 2 2 5 3 2 2" xfId="6128"/>
    <cellStyle name="40% - Accent1 2 2 5 3 2 2 2" xfId="6129"/>
    <cellStyle name="40% - Accent1 2 2 5 3 2 2 2 2" xfId="6130"/>
    <cellStyle name="40% - Accent1 2 2 5 3 2 2 3" xfId="6131"/>
    <cellStyle name="40% - Accent1 2 2 5 3 2 3" xfId="6132"/>
    <cellStyle name="40% - Accent1 2 2 5 3 2 3 2" xfId="6133"/>
    <cellStyle name="40% - Accent1 2 2 5 3 2 4" xfId="6134"/>
    <cellStyle name="40% - Accent1 2 2 5 3 2 4 2" xfId="6135"/>
    <cellStyle name="40% - Accent1 2 2 5 3 2 5" xfId="6136"/>
    <cellStyle name="40% - Accent1 2 2 5 3 2 5 2" xfId="6137"/>
    <cellStyle name="40% - Accent1 2 2 5 3 2 6" xfId="6138"/>
    <cellStyle name="40% - Accent1 2 2 5 3 2 6 2" xfId="6139"/>
    <cellStyle name="40% - Accent1 2 2 5 3 2 7" xfId="6140"/>
    <cellStyle name="40% - Accent1 2 2 5 3 3" xfId="6141"/>
    <cellStyle name="40% - Accent1 2 2 5 3 3 2" xfId="6142"/>
    <cellStyle name="40% - Accent1 2 2 5 3 3 2 2" xfId="6143"/>
    <cellStyle name="40% - Accent1 2 2 5 3 3 3" xfId="6144"/>
    <cellStyle name="40% - Accent1 2 2 5 3 4" xfId="6145"/>
    <cellStyle name="40% - Accent1 2 2 5 3 4 2" xfId="6146"/>
    <cellStyle name="40% - Accent1 2 2 5 3 5" xfId="6147"/>
    <cellStyle name="40% - Accent1 2 2 5 3 5 2" xfId="6148"/>
    <cellStyle name="40% - Accent1 2 2 5 3 6" xfId="6149"/>
    <cellStyle name="40% - Accent1 2 2 5 3 6 2" xfId="6150"/>
    <cellStyle name="40% - Accent1 2 2 5 3 7" xfId="6151"/>
    <cellStyle name="40% - Accent1 2 2 5 3 7 2" xfId="6152"/>
    <cellStyle name="40% - Accent1 2 2 5 3 8" xfId="6153"/>
    <cellStyle name="40% - Accent1 2 2 5 4" xfId="227"/>
    <cellStyle name="40% - Accent1 2 2 5 4 2" xfId="1553"/>
    <cellStyle name="40% - Accent1 2 2 5 4 2 2" xfId="6154"/>
    <cellStyle name="40% - Accent1 2 2 5 4 2 2 2" xfId="6155"/>
    <cellStyle name="40% - Accent1 2 2 5 4 2 2 2 2" xfId="6156"/>
    <cellStyle name="40% - Accent1 2 2 5 4 2 2 3" xfId="6157"/>
    <cellStyle name="40% - Accent1 2 2 5 4 2 3" xfId="6158"/>
    <cellStyle name="40% - Accent1 2 2 5 4 2 3 2" xfId="6159"/>
    <cellStyle name="40% - Accent1 2 2 5 4 2 4" xfId="6160"/>
    <cellStyle name="40% - Accent1 2 2 5 4 2 4 2" xfId="6161"/>
    <cellStyle name="40% - Accent1 2 2 5 4 2 5" xfId="6162"/>
    <cellStyle name="40% - Accent1 2 2 5 4 2 5 2" xfId="6163"/>
    <cellStyle name="40% - Accent1 2 2 5 4 2 6" xfId="6164"/>
    <cellStyle name="40% - Accent1 2 2 5 4 2 6 2" xfId="6165"/>
    <cellStyle name="40% - Accent1 2 2 5 4 2 7" xfId="6166"/>
    <cellStyle name="40% - Accent1 2 2 5 4 3" xfId="6167"/>
    <cellStyle name="40% - Accent1 2 2 5 4 3 2" xfId="6168"/>
    <cellStyle name="40% - Accent1 2 2 5 4 3 2 2" xfId="6169"/>
    <cellStyle name="40% - Accent1 2 2 5 4 3 3" xfId="6170"/>
    <cellStyle name="40% - Accent1 2 2 5 4 4" xfId="6171"/>
    <cellStyle name="40% - Accent1 2 2 5 4 4 2" xfId="6172"/>
    <cellStyle name="40% - Accent1 2 2 5 4 5" xfId="6173"/>
    <cellStyle name="40% - Accent1 2 2 5 4 5 2" xfId="6174"/>
    <cellStyle name="40% - Accent1 2 2 5 4 6" xfId="6175"/>
    <cellStyle name="40% - Accent1 2 2 5 4 6 2" xfId="6176"/>
    <cellStyle name="40% - Accent1 2 2 5 4 7" xfId="6177"/>
    <cellStyle name="40% - Accent1 2 2 5 4 7 2" xfId="6178"/>
    <cellStyle name="40% - Accent1 2 2 5 4 8" xfId="6179"/>
    <cellStyle name="40% - Accent1 2 2 5 5" xfId="1554"/>
    <cellStyle name="40% - Accent1 2 2 5 5 2" xfId="6180"/>
    <cellStyle name="40% - Accent1 2 2 5 5 2 2" xfId="6181"/>
    <cellStyle name="40% - Accent1 2 2 5 5 2 2 2" xfId="6182"/>
    <cellStyle name="40% - Accent1 2 2 5 5 2 3" xfId="6183"/>
    <cellStyle name="40% - Accent1 2 2 5 5 3" xfId="6184"/>
    <cellStyle name="40% - Accent1 2 2 5 5 3 2" xfId="6185"/>
    <cellStyle name="40% - Accent1 2 2 5 5 4" xfId="6186"/>
    <cellStyle name="40% - Accent1 2 2 5 5 4 2" xfId="6187"/>
    <cellStyle name="40% - Accent1 2 2 5 5 5" xfId="6188"/>
    <cellStyle name="40% - Accent1 2 2 5 5 5 2" xfId="6189"/>
    <cellStyle name="40% - Accent1 2 2 5 5 6" xfId="6190"/>
    <cellStyle name="40% - Accent1 2 2 5 5 6 2" xfId="6191"/>
    <cellStyle name="40% - Accent1 2 2 5 5 7" xfId="6192"/>
    <cellStyle name="40% - Accent1 2 2 5 6" xfId="1555"/>
    <cellStyle name="40% - Accent1 2 2 5 6 2" xfId="6193"/>
    <cellStyle name="40% - Accent1 2 2 5 6 2 2" xfId="6194"/>
    <cellStyle name="40% - Accent1 2 2 5 6 2 2 2" xfId="6195"/>
    <cellStyle name="40% - Accent1 2 2 5 6 2 3" xfId="6196"/>
    <cellStyle name="40% - Accent1 2 2 5 6 3" xfId="6197"/>
    <cellStyle name="40% - Accent1 2 2 5 6 3 2" xfId="6198"/>
    <cellStyle name="40% - Accent1 2 2 5 6 4" xfId="6199"/>
    <cellStyle name="40% - Accent1 2 2 5 6 4 2" xfId="6200"/>
    <cellStyle name="40% - Accent1 2 2 5 6 5" xfId="6201"/>
    <cellStyle name="40% - Accent1 2 2 5 6 5 2" xfId="6202"/>
    <cellStyle name="40% - Accent1 2 2 5 6 6" xfId="6203"/>
    <cellStyle name="40% - Accent1 2 2 5 6 6 2" xfId="6204"/>
    <cellStyle name="40% - Accent1 2 2 5 6 7" xfId="6205"/>
    <cellStyle name="40% - Accent1 2 2 5 7" xfId="1556"/>
    <cellStyle name="40% - Accent1 2 2 5 7 2" xfId="6206"/>
    <cellStyle name="40% - Accent1 2 2 5 7 2 2" xfId="6207"/>
    <cellStyle name="40% - Accent1 2 2 5 7 2 2 2" xfId="6208"/>
    <cellStyle name="40% - Accent1 2 2 5 7 2 3" xfId="6209"/>
    <cellStyle name="40% - Accent1 2 2 5 7 3" xfId="6210"/>
    <cellStyle name="40% - Accent1 2 2 5 7 3 2" xfId="6211"/>
    <cellStyle name="40% - Accent1 2 2 5 7 4" xfId="6212"/>
    <cellStyle name="40% - Accent1 2 2 5 7 4 2" xfId="6213"/>
    <cellStyle name="40% - Accent1 2 2 5 7 5" xfId="6214"/>
    <cellStyle name="40% - Accent1 2 2 5 7 5 2" xfId="6215"/>
    <cellStyle name="40% - Accent1 2 2 5 7 6" xfId="6216"/>
    <cellStyle name="40% - Accent1 2 2 5 7 6 2" xfId="6217"/>
    <cellStyle name="40% - Accent1 2 2 5 7 7" xfId="6218"/>
    <cellStyle name="40% - Accent1 2 2 5 8" xfId="6219"/>
    <cellStyle name="40% - Accent1 2 2 5 8 2" xfId="6220"/>
    <cellStyle name="40% - Accent1 2 2 5 8 2 2" xfId="6221"/>
    <cellStyle name="40% - Accent1 2 2 5 8 3" xfId="6222"/>
    <cellStyle name="40% - Accent1 2 2 5 9" xfId="6223"/>
    <cellStyle name="40% - Accent1 2 2 5 9 2" xfId="6224"/>
    <cellStyle name="40% - Accent1 2 2 6" xfId="228"/>
    <cellStyle name="40% - Accent1 2 2 6 10" xfId="6225"/>
    <cellStyle name="40% - Accent1 2 2 6 10 2" xfId="6226"/>
    <cellStyle name="40% - Accent1 2 2 6 11" xfId="6227"/>
    <cellStyle name="40% - Accent1 2 2 6 11 2" xfId="6228"/>
    <cellStyle name="40% - Accent1 2 2 6 12" xfId="6229"/>
    <cellStyle name="40% - Accent1 2 2 6 12 2" xfId="6230"/>
    <cellStyle name="40% - Accent1 2 2 6 13" xfId="6231"/>
    <cellStyle name="40% - Accent1 2 2 6 2" xfId="229"/>
    <cellStyle name="40% - Accent1 2 2 6 2 2" xfId="1557"/>
    <cellStyle name="40% - Accent1 2 2 6 2 2 2" xfId="6232"/>
    <cellStyle name="40% - Accent1 2 2 6 2 2 2 2" xfId="6233"/>
    <cellStyle name="40% - Accent1 2 2 6 2 2 2 2 2" xfId="6234"/>
    <cellStyle name="40% - Accent1 2 2 6 2 2 2 3" xfId="6235"/>
    <cellStyle name="40% - Accent1 2 2 6 2 2 3" xfId="6236"/>
    <cellStyle name="40% - Accent1 2 2 6 2 2 3 2" xfId="6237"/>
    <cellStyle name="40% - Accent1 2 2 6 2 2 4" xfId="6238"/>
    <cellStyle name="40% - Accent1 2 2 6 2 2 4 2" xfId="6239"/>
    <cellStyle name="40% - Accent1 2 2 6 2 2 5" xfId="6240"/>
    <cellStyle name="40% - Accent1 2 2 6 2 2 5 2" xfId="6241"/>
    <cellStyle name="40% - Accent1 2 2 6 2 2 6" xfId="6242"/>
    <cellStyle name="40% - Accent1 2 2 6 2 2 6 2" xfId="6243"/>
    <cellStyle name="40% - Accent1 2 2 6 2 2 7" xfId="6244"/>
    <cellStyle name="40% - Accent1 2 2 6 2 3" xfId="6245"/>
    <cellStyle name="40% - Accent1 2 2 6 2 3 2" xfId="6246"/>
    <cellStyle name="40% - Accent1 2 2 6 2 3 2 2" xfId="6247"/>
    <cellStyle name="40% - Accent1 2 2 6 2 3 3" xfId="6248"/>
    <cellStyle name="40% - Accent1 2 2 6 2 4" xfId="6249"/>
    <cellStyle name="40% - Accent1 2 2 6 2 4 2" xfId="6250"/>
    <cellStyle name="40% - Accent1 2 2 6 2 5" xfId="6251"/>
    <cellStyle name="40% - Accent1 2 2 6 2 5 2" xfId="6252"/>
    <cellStyle name="40% - Accent1 2 2 6 2 6" xfId="6253"/>
    <cellStyle name="40% - Accent1 2 2 6 2 6 2" xfId="6254"/>
    <cellStyle name="40% - Accent1 2 2 6 2 7" xfId="6255"/>
    <cellStyle name="40% - Accent1 2 2 6 2 7 2" xfId="6256"/>
    <cellStyle name="40% - Accent1 2 2 6 2 8" xfId="6257"/>
    <cellStyle name="40% - Accent1 2 2 6 3" xfId="230"/>
    <cellStyle name="40% - Accent1 2 2 6 3 2" xfId="1558"/>
    <cellStyle name="40% - Accent1 2 2 6 3 2 2" xfId="6258"/>
    <cellStyle name="40% - Accent1 2 2 6 3 2 2 2" xfId="6259"/>
    <cellStyle name="40% - Accent1 2 2 6 3 2 2 2 2" xfId="6260"/>
    <cellStyle name="40% - Accent1 2 2 6 3 2 2 3" xfId="6261"/>
    <cellStyle name="40% - Accent1 2 2 6 3 2 3" xfId="6262"/>
    <cellStyle name="40% - Accent1 2 2 6 3 2 3 2" xfId="6263"/>
    <cellStyle name="40% - Accent1 2 2 6 3 2 4" xfId="6264"/>
    <cellStyle name="40% - Accent1 2 2 6 3 2 4 2" xfId="6265"/>
    <cellStyle name="40% - Accent1 2 2 6 3 2 5" xfId="6266"/>
    <cellStyle name="40% - Accent1 2 2 6 3 2 5 2" xfId="6267"/>
    <cellStyle name="40% - Accent1 2 2 6 3 2 6" xfId="6268"/>
    <cellStyle name="40% - Accent1 2 2 6 3 2 6 2" xfId="6269"/>
    <cellStyle name="40% - Accent1 2 2 6 3 2 7" xfId="6270"/>
    <cellStyle name="40% - Accent1 2 2 6 3 3" xfId="6271"/>
    <cellStyle name="40% - Accent1 2 2 6 3 3 2" xfId="6272"/>
    <cellStyle name="40% - Accent1 2 2 6 3 3 2 2" xfId="6273"/>
    <cellStyle name="40% - Accent1 2 2 6 3 3 3" xfId="6274"/>
    <cellStyle name="40% - Accent1 2 2 6 3 4" xfId="6275"/>
    <cellStyle name="40% - Accent1 2 2 6 3 4 2" xfId="6276"/>
    <cellStyle name="40% - Accent1 2 2 6 3 5" xfId="6277"/>
    <cellStyle name="40% - Accent1 2 2 6 3 5 2" xfId="6278"/>
    <cellStyle name="40% - Accent1 2 2 6 3 6" xfId="6279"/>
    <cellStyle name="40% - Accent1 2 2 6 3 6 2" xfId="6280"/>
    <cellStyle name="40% - Accent1 2 2 6 3 7" xfId="6281"/>
    <cellStyle name="40% - Accent1 2 2 6 3 7 2" xfId="6282"/>
    <cellStyle name="40% - Accent1 2 2 6 3 8" xfId="6283"/>
    <cellStyle name="40% - Accent1 2 2 6 4" xfId="231"/>
    <cellStyle name="40% - Accent1 2 2 6 4 2" xfId="1559"/>
    <cellStyle name="40% - Accent1 2 2 6 4 2 2" xfId="6284"/>
    <cellStyle name="40% - Accent1 2 2 6 4 2 2 2" xfId="6285"/>
    <cellStyle name="40% - Accent1 2 2 6 4 2 2 2 2" xfId="6286"/>
    <cellStyle name="40% - Accent1 2 2 6 4 2 2 3" xfId="6287"/>
    <cellStyle name="40% - Accent1 2 2 6 4 2 3" xfId="6288"/>
    <cellStyle name="40% - Accent1 2 2 6 4 2 3 2" xfId="6289"/>
    <cellStyle name="40% - Accent1 2 2 6 4 2 4" xfId="6290"/>
    <cellStyle name="40% - Accent1 2 2 6 4 2 4 2" xfId="6291"/>
    <cellStyle name="40% - Accent1 2 2 6 4 2 5" xfId="6292"/>
    <cellStyle name="40% - Accent1 2 2 6 4 2 5 2" xfId="6293"/>
    <cellStyle name="40% - Accent1 2 2 6 4 2 6" xfId="6294"/>
    <cellStyle name="40% - Accent1 2 2 6 4 2 6 2" xfId="6295"/>
    <cellStyle name="40% - Accent1 2 2 6 4 2 7" xfId="6296"/>
    <cellStyle name="40% - Accent1 2 2 6 4 3" xfId="6297"/>
    <cellStyle name="40% - Accent1 2 2 6 4 3 2" xfId="6298"/>
    <cellStyle name="40% - Accent1 2 2 6 4 3 2 2" xfId="6299"/>
    <cellStyle name="40% - Accent1 2 2 6 4 3 3" xfId="6300"/>
    <cellStyle name="40% - Accent1 2 2 6 4 4" xfId="6301"/>
    <cellStyle name="40% - Accent1 2 2 6 4 4 2" xfId="6302"/>
    <cellStyle name="40% - Accent1 2 2 6 4 5" xfId="6303"/>
    <cellStyle name="40% - Accent1 2 2 6 4 5 2" xfId="6304"/>
    <cellStyle name="40% - Accent1 2 2 6 4 6" xfId="6305"/>
    <cellStyle name="40% - Accent1 2 2 6 4 6 2" xfId="6306"/>
    <cellStyle name="40% - Accent1 2 2 6 4 7" xfId="6307"/>
    <cellStyle name="40% - Accent1 2 2 6 4 7 2" xfId="6308"/>
    <cellStyle name="40% - Accent1 2 2 6 4 8" xfId="6309"/>
    <cellStyle name="40% - Accent1 2 2 6 5" xfId="1560"/>
    <cellStyle name="40% - Accent1 2 2 6 5 2" xfId="6310"/>
    <cellStyle name="40% - Accent1 2 2 6 5 2 2" xfId="6311"/>
    <cellStyle name="40% - Accent1 2 2 6 5 2 2 2" xfId="6312"/>
    <cellStyle name="40% - Accent1 2 2 6 5 2 3" xfId="6313"/>
    <cellStyle name="40% - Accent1 2 2 6 5 3" xfId="6314"/>
    <cellStyle name="40% - Accent1 2 2 6 5 3 2" xfId="6315"/>
    <cellStyle name="40% - Accent1 2 2 6 5 4" xfId="6316"/>
    <cellStyle name="40% - Accent1 2 2 6 5 4 2" xfId="6317"/>
    <cellStyle name="40% - Accent1 2 2 6 5 5" xfId="6318"/>
    <cellStyle name="40% - Accent1 2 2 6 5 5 2" xfId="6319"/>
    <cellStyle name="40% - Accent1 2 2 6 5 6" xfId="6320"/>
    <cellStyle name="40% - Accent1 2 2 6 5 6 2" xfId="6321"/>
    <cellStyle name="40% - Accent1 2 2 6 5 7" xfId="6322"/>
    <cellStyle name="40% - Accent1 2 2 6 6" xfId="1561"/>
    <cellStyle name="40% - Accent1 2 2 6 6 2" xfId="6323"/>
    <cellStyle name="40% - Accent1 2 2 6 6 2 2" xfId="6324"/>
    <cellStyle name="40% - Accent1 2 2 6 6 2 2 2" xfId="6325"/>
    <cellStyle name="40% - Accent1 2 2 6 6 2 3" xfId="6326"/>
    <cellStyle name="40% - Accent1 2 2 6 6 3" xfId="6327"/>
    <cellStyle name="40% - Accent1 2 2 6 6 3 2" xfId="6328"/>
    <cellStyle name="40% - Accent1 2 2 6 6 4" xfId="6329"/>
    <cellStyle name="40% - Accent1 2 2 6 6 4 2" xfId="6330"/>
    <cellStyle name="40% - Accent1 2 2 6 6 5" xfId="6331"/>
    <cellStyle name="40% - Accent1 2 2 6 6 5 2" xfId="6332"/>
    <cellStyle name="40% - Accent1 2 2 6 6 6" xfId="6333"/>
    <cellStyle name="40% - Accent1 2 2 6 6 6 2" xfId="6334"/>
    <cellStyle name="40% - Accent1 2 2 6 6 7" xfId="6335"/>
    <cellStyle name="40% - Accent1 2 2 6 7" xfId="1562"/>
    <cellStyle name="40% - Accent1 2 2 6 7 2" xfId="6336"/>
    <cellStyle name="40% - Accent1 2 2 6 7 2 2" xfId="6337"/>
    <cellStyle name="40% - Accent1 2 2 6 7 2 2 2" xfId="6338"/>
    <cellStyle name="40% - Accent1 2 2 6 7 2 3" xfId="6339"/>
    <cellStyle name="40% - Accent1 2 2 6 7 3" xfId="6340"/>
    <cellStyle name="40% - Accent1 2 2 6 7 3 2" xfId="6341"/>
    <cellStyle name="40% - Accent1 2 2 6 7 4" xfId="6342"/>
    <cellStyle name="40% - Accent1 2 2 6 7 4 2" xfId="6343"/>
    <cellStyle name="40% - Accent1 2 2 6 7 5" xfId="6344"/>
    <cellStyle name="40% - Accent1 2 2 6 7 5 2" xfId="6345"/>
    <cellStyle name="40% - Accent1 2 2 6 7 6" xfId="6346"/>
    <cellStyle name="40% - Accent1 2 2 6 7 6 2" xfId="6347"/>
    <cellStyle name="40% - Accent1 2 2 6 7 7" xfId="6348"/>
    <cellStyle name="40% - Accent1 2 2 6 8" xfId="6349"/>
    <cellStyle name="40% - Accent1 2 2 6 8 2" xfId="6350"/>
    <cellStyle name="40% - Accent1 2 2 6 8 2 2" xfId="6351"/>
    <cellStyle name="40% - Accent1 2 2 6 8 3" xfId="6352"/>
    <cellStyle name="40% - Accent1 2 2 6 9" xfId="6353"/>
    <cellStyle name="40% - Accent1 2 2 6 9 2" xfId="6354"/>
    <cellStyle name="40% - Accent1 2 2 7" xfId="232"/>
    <cellStyle name="40% - Accent1 2 2 7 2" xfId="1563"/>
    <cellStyle name="40% - Accent1 2 2 7 2 2" xfId="6355"/>
    <cellStyle name="40% - Accent1 2 2 7 2 2 2" xfId="6356"/>
    <cellStyle name="40% - Accent1 2 2 7 2 2 2 2" xfId="6357"/>
    <cellStyle name="40% - Accent1 2 2 7 2 2 3" xfId="6358"/>
    <cellStyle name="40% - Accent1 2 2 7 2 3" xfId="6359"/>
    <cellStyle name="40% - Accent1 2 2 7 2 3 2" xfId="6360"/>
    <cellStyle name="40% - Accent1 2 2 7 2 4" xfId="6361"/>
    <cellStyle name="40% - Accent1 2 2 7 2 4 2" xfId="6362"/>
    <cellStyle name="40% - Accent1 2 2 7 2 5" xfId="6363"/>
    <cellStyle name="40% - Accent1 2 2 7 2 5 2" xfId="6364"/>
    <cellStyle name="40% - Accent1 2 2 7 2 6" xfId="6365"/>
    <cellStyle name="40% - Accent1 2 2 7 2 6 2" xfId="6366"/>
    <cellStyle name="40% - Accent1 2 2 7 2 7" xfId="6367"/>
    <cellStyle name="40% - Accent1 2 2 7 3" xfId="6368"/>
    <cellStyle name="40% - Accent1 2 2 7 3 2" xfId="6369"/>
    <cellStyle name="40% - Accent1 2 2 7 3 2 2" xfId="6370"/>
    <cellStyle name="40% - Accent1 2 2 7 3 3" xfId="6371"/>
    <cellStyle name="40% - Accent1 2 2 7 4" xfId="6372"/>
    <cellStyle name="40% - Accent1 2 2 7 4 2" xfId="6373"/>
    <cellStyle name="40% - Accent1 2 2 7 5" xfId="6374"/>
    <cellStyle name="40% - Accent1 2 2 7 5 2" xfId="6375"/>
    <cellStyle name="40% - Accent1 2 2 7 6" xfId="6376"/>
    <cellStyle name="40% - Accent1 2 2 7 6 2" xfId="6377"/>
    <cellStyle name="40% - Accent1 2 2 7 7" xfId="6378"/>
    <cellStyle name="40% - Accent1 2 2 7 7 2" xfId="6379"/>
    <cellStyle name="40% - Accent1 2 2 7 8" xfId="6380"/>
    <cellStyle name="40% - Accent1 2 2 8" xfId="233"/>
    <cellStyle name="40% - Accent1 2 2 8 2" xfId="1564"/>
    <cellStyle name="40% - Accent1 2 2 8 2 2" xfId="6381"/>
    <cellStyle name="40% - Accent1 2 2 8 2 2 2" xfId="6382"/>
    <cellStyle name="40% - Accent1 2 2 8 2 2 2 2" xfId="6383"/>
    <cellStyle name="40% - Accent1 2 2 8 2 2 3" xfId="6384"/>
    <cellStyle name="40% - Accent1 2 2 8 2 3" xfId="6385"/>
    <cellStyle name="40% - Accent1 2 2 8 2 3 2" xfId="6386"/>
    <cellStyle name="40% - Accent1 2 2 8 2 4" xfId="6387"/>
    <cellStyle name="40% - Accent1 2 2 8 2 4 2" xfId="6388"/>
    <cellStyle name="40% - Accent1 2 2 8 2 5" xfId="6389"/>
    <cellStyle name="40% - Accent1 2 2 8 2 5 2" xfId="6390"/>
    <cellStyle name="40% - Accent1 2 2 8 2 6" xfId="6391"/>
    <cellStyle name="40% - Accent1 2 2 8 2 6 2" xfId="6392"/>
    <cellStyle name="40% - Accent1 2 2 8 2 7" xfId="6393"/>
    <cellStyle name="40% - Accent1 2 2 8 3" xfId="6394"/>
    <cellStyle name="40% - Accent1 2 2 8 3 2" xfId="6395"/>
    <cellStyle name="40% - Accent1 2 2 8 3 2 2" xfId="6396"/>
    <cellStyle name="40% - Accent1 2 2 8 3 3" xfId="6397"/>
    <cellStyle name="40% - Accent1 2 2 8 4" xfId="6398"/>
    <cellStyle name="40% - Accent1 2 2 8 4 2" xfId="6399"/>
    <cellStyle name="40% - Accent1 2 2 8 5" xfId="6400"/>
    <cellStyle name="40% - Accent1 2 2 8 5 2" xfId="6401"/>
    <cellStyle name="40% - Accent1 2 2 8 6" xfId="6402"/>
    <cellStyle name="40% - Accent1 2 2 8 6 2" xfId="6403"/>
    <cellStyle name="40% - Accent1 2 2 8 7" xfId="6404"/>
    <cellStyle name="40% - Accent1 2 2 8 7 2" xfId="6405"/>
    <cellStyle name="40% - Accent1 2 2 8 8" xfId="6406"/>
    <cellStyle name="40% - Accent1 2 2 9" xfId="234"/>
    <cellStyle name="40% - Accent1 2 2 9 2" xfId="1565"/>
    <cellStyle name="40% - Accent1 2 2 9 2 2" xfId="6407"/>
    <cellStyle name="40% - Accent1 2 2 9 2 2 2" xfId="6408"/>
    <cellStyle name="40% - Accent1 2 2 9 2 2 2 2" xfId="6409"/>
    <cellStyle name="40% - Accent1 2 2 9 2 2 3" xfId="6410"/>
    <cellStyle name="40% - Accent1 2 2 9 2 3" xfId="6411"/>
    <cellStyle name="40% - Accent1 2 2 9 2 3 2" xfId="6412"/>
    <cellStyle name="40% - Accent1 2 2 9 2 4" xfId="6413"/>
    <cellStyle name="40% - Accent1 2 2 9 2 4 2" xfId="6414"/>
    <cellStyle name="40% - Accent1 2 2 9 2 5" xfId="6415"/>
    <cellStyle name="40% - Accent1 2 2 9 2 5 2" xfId="6416"/>
    <cellStyle name="40% - Accent1 2 2 9 2 6" xfId="6417"/>
    <cellStyle name="40% - Accent1 2 2 9 2 6 2" xfId="6418"/>
    <cellStyle name="40% - Accent1 2 2 9 2 7" xfId="6419"/>
    <cellStyle name="40% - Accent1 2 2 9 3" xfId="6420"/>
    <cellStyle name="40% - Accent1 2 2 9 3 2" xfId="6421"/>
    <cellStyle name="40% - Accent1 2 2 9 3 2 2" xfId="6422"/>
    <cellStyle name="40% - Accent1 2 2 9 3 3" xfId="6423"/>
    <cellStyle name="40% - Accent1 2 2 9 4" xfId="6424"/>
    <cellStyle name="40% - Accent1 2 2 9 4 2" xfId="6425"/>
    <cellStyle name="40% - Accent1 2 2 9 5" xfId="6426"/>
    <cellStyle name="40% - Accent1 2 2 9 5 2" xfId="6427"/>
    <cellStyle name="40% - Accent1 2 2 9 6" xfId="6428"/>
    <cellStyle name="40% - Accent1 2 2 9 6 2" xfId="6429"/>
    <cellStyle name="40% - Accent1 2 2 9 7" xfId="6430"/>
    <cellStyle name="40% - Accent1 2 2 9 7 2" xfId="6431"/>
    <cellStyle name="40% - Accent1 2 2 9 8" xfId="6432"/>
    <cellStyle name="40% - Accent1 2 3" xfId="235"/>
    <cellStyle name="40% - Accent1 2 4" xfId="236"/>
    <cellStyle name="40% - Accent1 2 4 10" xfId="6433"/>
    <cellStyle name="40% - Accent1 2 4 10 2" xfId="6434"/>
    <cellStyle name="40% - Accent1 2 4 11" xfId="6435"/>
    <cellStyle name="40% - Accent1 2 4 11 2" xfId="6436"/>
    <cellStyle name="40% - Accent1 2 4 12" xfId="6437"/>
    <cellStyle name="40% - Accent1 2 4 12 2" xfId="6438"/>
    <cellStyle name="40% - Accent1 2 4 13" xfId="6439"/>
    <cellStyle name="40% - Accent1 2 4 2" xfId="237"/>
    <cellStyle name="40% - Accent1 2 4 2 2" xfId="1566"/>
    <cellStyle name="40% - Accent1 2 4 2 2 2" xfId="6440"/>
    <cellStyle name="40% - Accent1 2 4 2 2 2 2" xfId="6441"/>
    <cellStyle name="40% - Accent1 2 4 2 2 2 2 2" xfId="6442"/>
    <cellStyle name="40% - Accent1 2 4 2 2 2 3" xfId="6443"/>
    <cellStyle name="40% - Accent1 2 4 2 2 3" xfId="6444"/>
    <cellStyle name="40% - Accent1 2 4 2 2 3 2" xfId="6445"/>
    <cellStyle name="40% - Accent1 2 4 2 2 4" xfId="6446"/>
    <cellStyle name="40% - Accent1 2 4 2 2 4 2" xfId="6447"/>
    <cellStyle name="40% - Accent1 2 4 2 2 5" xfId="6448"/>
    <cellStyle name="40% - Accent1 2 4 2 2 5 2" xfId="6449"/>
    <cellStyle name="40% - Accent1 2 4 2 2 6" xfId="6450"/>
    <cellStyle name="40% - Accent1 2 4 2 2 6 2" xfId="6451"/>
    <cellStyle name="40% - Accent1 2 4 2 2 7" xfId="6452"/>
    <cellStyle name="40% - Accent1 2 4 2 3" xfId="6453"/>
    <cellStyle name="40% - Accent1 2 4 2 3 2" xfId="6454"/>
    <cellStyle name="40% - Accent1 2 4 2 3 2 2" xfId="6455"/>
    <cellStyle name="40% - Accent1 2 4 2 3 3" xfId="6456"/>
    <cellStyle name="40% - Accent1 2 4 2 4" xfId="6457"/>
    <cellStyle name="40% - Accent1 2 4 2 4 2" xfId="6458"/>
    <cellStyle name="40% - Accent1 2 4 2 5" xfId="6459"/>
    <cellStyle name="40% - Accent1 2 4 2 5 2" xfId="6460"/>
    <cellStyle name="40% - Accent1 2 4 2 6" xfId="6461"/>
    <cellStyle name="40% - Accent1 2 4 2 6 2" xfId="6462"/>
    <cellStyle name="40% - Accent1 2 4 2 7" xfId="6463"/>
    <cellStyle name="40% - Accent1 2 4 2 7 2" xfId="6464"/>
    <cellStyle name="40% - Accent1 2 4 2 8" xfId="6465"/>
    <cellStyle name="40% - Accent1 2 4 3" xfId="238"/>
    <cellStyle name="40% - Accent1 2 4 3 2" xfId="1567"/>
    <cellStyle name="40% - Accent1 2 4 3 2 2" xfId="6466"/>
    <cellStyle name="40% - Accent1 2 4 3 2 2 2" xfId="6467"/>
    <cellStyle name="40% - Accent1 2 4 3 2 2 2 2" xfId="6468"/>
    <cellStyle name="40% - Accent1 2 4 3 2 2 3" xfId="6469"/>
    <cellStyle name="40% - Accent1 2 4 3 2 3" xfId="6470"/>
    <cellStyle name="40% - Accent1 2 4 3 2 3 2" xfId="6471"/>
    <cellStyle name="40% - Accent1 2 4 3 2 4" xfId="6472"/>
    <cellStyle name="40% - Accent1 2 4 3 2 4 2" xfId="6473"/>
    <cellStyle name="40% - Accent1 2 4 3 2 5" xfId="6474"/>
    <cellStyle name="40% - Accent1 2 4 3 2 5 2" xfId="6475"/>
    <cellStyle name="40% - Accent1 2 4 3 2 6" xfId="6476"/>
    <cellStyle name="40% - Accent1 2 4 3 2 6 2" xfId="6477"/>
    <cellStyle name="40% - Accent1 2 4 3 2 7" xfId="6478"/>
    <cellStyle name="40% - Accent1 2 4 3 3" xfId="6479"/>
    <cellStyle name="40% - Accent1 2 4 3 3 2" xfId="6480"/>
    <cellStyle name="40% - Accent1 2 4 3 3 2 2" xfId="6481"/>
    <cellStyle name="40% - Accent1 2 4 3 3 3" xfId="6482"/>
    <cellStyle name="40% - Accent1 2 4 3 4" xfId="6483"/>
    <cellStyle name="40% - Accent1 2 4 3 4 2" xfId="6484"/>
    <cellStyle name="40% - Accent1 2 4 3 5" xfId="6485"/>
    <cellStyle name="40% - Accent1 2 4 3 5 2" xfId="6486"/>
    <cellStyle name="40% - Accent1 2 4 3 6" xfId="6487"/>
    <cellStyle name="40% - Accent1 2 4 3 6 2" xfId="6488"/>
    <cellStyle name="40% - Accent1 2 4 3 7" xfId="6489"/>
    <cellStyle name="40% - Accent1 2 4 3 7 2" xfId="6490"/>
    <cellStyle name="40% - Accent1 2 4 3 8" xfId="6491"/>
    <cellStyle name="40% - Accent1 2 4 4" xfId="239"/>
    <cellStyle name="40% - Accent1 2 4 4 2" xfId="1568"/>
    <cellStyle name="40% - Accent1 2 4 4 2 2" xfId="6492"/>
    <cellStyle name="40% - Accent1 2 4 4 2 2 2" xfId="6493"/>
    <cellStyle name="40% - Accent1 2 4 4 2 2 2 2" xfId="6494"/>
    <cellStyle name="40% - Accent1 2 4 4 2 2 3" xfId="6495"/>
    <cellStyle name="40% - Accent1 2 4 4 2 3" xfId="6496"/>
    <cellStyle name="40% - Accent1 2 4 4 2 3 2" xfId="6497"/>
    <cellStyle name="40% - Accent1 2 4 4 2 4" xfId="6498"/>
    <cellStyle name="40% - Accent1 2 4 4 2 4 2" xfId="6499"/>
    <cellStyle name="40% - Accent1 2 4 4 2 5" xfId="6500"/>
    <cellStyle name="40% - Accent1 2 4 4 2 5 2" xfId="6501"/>
    <cellStyle name="40% - Accent1 2 4 4 2 6" xfId="6502"/>
    <cellStyle name="40% - Accent1 2 4 4 2 6 2" xfId="6503"/>
    <cellStyle name="40% - Accent1 2 4 4 2 7" xfId="6504"/>
    <cellStyle name="40% - Accent1 2 4 4 3" xfId="6505"/>
    <cellStyle name="40% - Accent1 2 4 4 3 2" xfId="6506"/>
    <cellStyle name="40% - Accent1 2 4 4 3 2 2" xfId="6507"/>
    <cellStyle name="40% - Accent1 2 4 4 3 3" xfId="6508"/>
    <cellStyle name="40% - Accent1 2 4 4 4" xfId="6509"/>
    <cellStyle name="40% - Accent1 2 4 4 4 2" xfId="6510"/>
    <cellStyle name="40% - Accent1 2 4 4 5" xfId="6511"/>
    <cellStyle name="40% - Accent1 2 4 4 5 2" xfId="6512"/>
    <cellStyle name="40% - Accent1 2 4 4 6" xfId="6513"/>
    <cellStyle name="40% - Accent1 2 4 4 6 2" xfId="6514"/>
    <cellStyle name="40% - Accent1 2 4 4 7" xfId="6515"/>
    <cellStyle name="40% - Accent1 2 4 4 7 2" xfId="6516"/>
    <cellStyle name="40% - Accent1 2 4 4 8" xfId="6517"/>
    <cellStyle name="40% - Accent1 2 4 5" xfId="1569"/>
    <cellStyle name="40% - Accent1 2 4 5 2" xfId="6518"/>
    <cellStyle name="40% - Accent1 2 4 5 2 2" xfId="6519"/>
    <cellStyle name="40% - Accent1 2 4 5 2 2 2" xfId="6520"/>
    <cellStyle name="40% - Accent1 2 4 5 2 3" xfId="6521"/>
    <cellStyle name="40% - Accent1 2 4 5 3" xfId="6522"/>
    <cellStyle name="40% - Accent1 2 4 5 3 2" xfId="6523"/>
    <cellStyle name="40% - Accent1 2 4 5 4" xfId="6524"/>
    <cellStyle name="40% - Accent1 2 4 5 4 2" xfId="6525"/>
    <cellStyle name="40% - Accent1 2 4 5 5" xfId="6526"/>
    <cellStyle name="40% - Accent1 2 4 5 5 2" xfId="6527"/>
    <cellStyle name="40% - Accent1 2 4 5 6" xfId="6528"/>
    <cellStyle name="40% - Accent1 2 4 5 6 2" xfId="6529"/>
    <cellStyle name="40% - Accent1 2 4 5 7" xfId="6530"/>
    <cellStyle name="40% - Accent1 2 4 6" xfId="1570"/>
    <cellStyle name="40% - Accent1 2 4 6 2" xfId="6531"/>
    <cellStyle name="40% - Accent1 2 4 6 2 2" xfId="6532"/>
    <cellStyle name="40% - Accent1 2 4 6 2 2 2" xfId="6533"/>
    <cellStyle name="40% - Accent1 2 4 6 2 3" xfId="6534"/>
    <cellStyle name="40% - Accent1 2 4 6 3" xfId="6535"/>
    <cellStyle name="40% - Accent1 2 4 6 3 2" xfId="6536"/>
    <cellStyle name="40% - Accent1 2 4 6 4" xfId="6537"/>
    <cellStyle name="40% - Accent1 2 4 6 4 2" xfId="6538"/>
    <cellStyle name="40% - Accent1 2 4 6 5" xfId="6539"/>
    <cellStyle name="40% - Accent1 2 4 6 5 2" xfId="6540"/>
    <cellStyle name="40% - Accent1 2 4 6 6" xfId="6541"/>
    <cellStyle name="40% - Accent1 2 4 6 6 2" xfId="6542"/>
    <cellStyle name="40% - Accent1 2 4 6 7" xfId="6543"/>
    <cellStyle name="40% - Accent1 2 4 7" xfId="1571"/>
    <cellStyle name="40% - Accent1 2 4 7 2" xfId="6544"/>
    <cellStyle name="40% - Accent1 2 4 7 2 2" xfId="6545"/>
    <cellStyle name="40% - Accent1 2 4 7 2 2 2" xfId="6546"/>
    <cellStyle name="40% - Accent1 2 4 7 2 3" xfId="6547"/>
    <cellStyle name="40% - Accent1 2 4 7 3" xfId="6548"/>
    <cellStyle name="40% - Accent1 2 4 7 3 2" xfId="6549"/>
    <cellStyle name="40% - Accent1 2 4 7 4" xfId="6550"/>
    <cellStyle name="40% - Accent1 2 4 7 4 2" xfId="6551"/>
    <cellStyle name="40% - Accent1 2 4 7 5" xfId="6552"/>
    <cellStyle name="40% - Accent1 2 4 7 5 2" xfId="6553"/>
    <cellStyle name="40% - Accent1 2 4 7 6" xfId="6554"/>
    <cellStyle name="40% - Accent1 2 4 7 6 2" xfId="6555"/>
    <cellStyle name="40% - Accent1 2 4 7 7" xfId="6556"/>
    <cellStyle name="40% - Accent1 2 4 8" xfId="6557"/>
    <cellStyle name="40% - Accent1 2 4 8 2" xfId="6558"/>
    <cellStyle name="40% - Accent1 2 4 8 2 2" xfId="6559"/>
    <cellStyle name="40% - Accent1 2 4 8 3" xfId="6560"/>
    <cellStyle name="40% - Accent1 2 4 9" xfId="6561"/>
    <cellStyle name="40% - Accent1 2 4 9 2" xfId="6562"/>
    <cellStyle name="40% - Accent1 2 5" xfId="1263"/>
    <cellStyle name="40% - Accent1 3" xfId="1264"/>
    <cellStyle name="40% - Accent1 3 2" xfId="1962"/>
    <cellStyle name="40% - Accent2 2" xfId="240"/>
    <cellStyle name="40% - Accent2 2 2" xfId="241"/>
    <cellStyle name="40% - Accent2 2 2 10" xfId="1572"/>
    <cellStyle name="40% - Accent2 2 2 10 2" xfId="6563"/>
    <cellStyle name="40% - Accent2 2 2 10 2 2" xfId="6564"/>
    <cellStyle name="40% - Accent2 2 2 10 2 2 2" xfId="6565"/>
    <cellStyle name="40% - Accent2 2 2 10 2 3" xfId="6566"/>
    <cellStyle name="40% - Accent2 2 2 10 3" xfId="6567"/>
    <cellStyle name="40% - Accent2 2 2 10 3 2" xfId="6568"/>
    <cellStyle name="40% - Accent2 2 2 10 4" xfId="6569"/>
    <cellStyle name="40% - Accent2 2 2 10 4 2" xfId="6570"/>
    <cellStyle name="40% - Accent2 2 2 10 5" xfId="6571"/>
    <cellStyle name="40% - Accent2 2 2 10 5 2" xfId="6572"/>
    <cellStyle name="40% - Accent2 2 2 10 6" xfId="6573"/>
    <cellStyle name="40% - Accent2 2 2 10 6 2" xfId="6574"/>
    <cellStyle name="40% - Accent2 2 2 10 7" xfId="6575"/>
    <cellStyle name="40% - Accent2 2 2 11" xfId="1573"/>
    <cellStyle name="40% - Accent2 2 2 11 2" xfId="6576"/>
    <cellStyle name="40% - Accent2 2 2 11 2 2" xfId="6577"/>
    <cellStyle name="40% - Accent2 2 2 11 2 2 2" xfId="6578"/>
    <cellStyle name="40% - Accent2 2 2 11 2 3" xfId="6579"/>
    <cellStyle name="40% - Accent2 2 2 11 3" xfId="6580"/>
    <cellStyle name="40% - Accent2 2 2 11 3 2" xfId="6581"/>
    <cellStyle name="40% - Accent2 2 2 11 4" xfId="6582"/>
    <cellStyle name="40% - Accent2 2 2 11 4 2" xfId="6583"/>
    <cellStyle name="40% - Accent2 2 2 11 5" xfId="6584"/>
    <cellStyle name="40% - Accent2 2 2 11 5 2" xfId="6585"/>
    <cellStyle name="40% - Accent2 2 2 11 6" xfId="6586"/>
    <cellStyle name="40% - Accent2 2 2 11 6 2" xfId="6587"/>
    <cellStyle name="40% - Accent2 2 2 11 7" xfId="6588"/>
    <cellStyle name="40% - Accent2 2 2 12" xfId="1574"/>
    <cellStyle name="40% - Accent2 2 2 12 2" xfId="6589"/>
    <cellStyle name="40% - Accent2 2 2 12 2 2" xfId="6590"/>
    <cellStyle name="40% - Accent2 2 2 12 2 2 2" xfId="6591"/>
    <cellStyle name="40% - Accent2 2 2 12 2 3" xfId="6592"/>
    <cellStyle name="40% - Accent2 2 2 12 3" xfId="6593"/>
    <cellStyle name="40% - Accent2 2 2 12 3 2" xfId="6594"/>
    <cellStyle name="40% - Accent2 2 2 12 4" xfId="6595"/>
    <cellStyle name="40% - Accent2 2 2 12 4 2" xfId="6596"/>
    <cellStyle name="40% - Accent2 2 2 12 5" xfId="6597"/>
    <cellStyle name="40% - Accent2 2 2 12 5 2" xfId="6598"/>
    <cellStyle name="40% - Accent2 2 2 12 6" xfId="6599"/>
    <cellStyle name="40% - Accent2 2 2 12 6 2" xfId="6600"/>
    <cellStyle name="40% - Accent2 2 2 12 7" xfId="6601"/>
    <cellStyle name="40% - Accent2 2 2 13" xfId="6602"/>
    <cellStyle name="40% - Accent2 2 2 2" xfId="242"/>
    <cellStyle name="40% - Accent2 2 2 2 2" xfId="243"/>
    <cellStyle name="40% - Accent2 2 2 2 2 2" xfId="244"/>
    <cellStyle name="40% - Accent2 2 2 2 3" xfId="245"/>
    <cellStyle name="40% - Accent2 2 2 2 4" xfId="246"/>
    <cellStyle name="40% - Accent2 2 2 2 4 10" xfId="6603"/>
    <cellStyle name="40% - Accent2 2 2 2 4 10 2" xfId="6604"/>
    <cellStyle name="40% - Accent2 2 2 2 4 11" xfId="6605"/>
    <cellStyle name="40% - Accent2 2 2 2 4 11 2" xfId="6606"/>
    <cellStyle name="40% - Accent2 2 2 2 4 12" xfId="6607"/>
    <cellStyle name="40% - Accent2 2 2 2 4 12 2" xfId="6608"/>
    <cellStyle name="40% - Accent2 2 2 2 4 13" xfId="6609"/>
    <cellStyle name="40% - Accent2 2 2 2 4 2" xfId="247"/>
    <cellStyle name="40% - Accent2 2 2 2 4 2 2" xfId="1575"/>
    <cellStyle name="40% - Accent2 2 2 2 4 2 2 2" xfId="6610"/>
    <cellStyle name="40% - Accent2 2 2 2 4 2 2 2 2" xfId="6611"/>
    <cellStyle name="40% - Accent2 2 2 2 4 2 2 2 2 2" xfId="6612"/>
    <cellStyle name="40% - Accent2 2 2 2 4 2 2 2 3" xfId="6613"/>
    <cellStyle name="40% - Accent2 2 2 2 4 2 2 3" xfId="6614"/>
    <cellStyle name="40% - Accent2 2 2 2 4 2 2 3 2" xfId="6615"/>
    <cellStyle name="40% - Accent2 2 2 2 4 2 2 4" xfId="6616"/>
    <cellStyle name="40% - Accent2 2 2 2 4 2 2 4 2" xfId="6617"/>
    <cellStyle name="40% - Accent2 2 2 2 4 2 2 5" xfId="6618"/>
    <cellStyle name="40% - Accent2 2 2 2 4 2 2 5 2" xfId="6619"/>
    <cellStyle name="40% - Accent2 2 2 2 4 2 2 6" xfId="6620"/>
    <cellStyle name="40% - Accent2 2 2 2 4 2 2 6 2" xfId="6621"/>
    <cellStyle name="40% - Accent2 2 2 2 4 2 2 7" xfId="6622"/>
    <cellStyle name="40% - Accent2 2 2 2 4 2 3" xfId="6623"/>
    <cellStyle name="40% - Accent2 2 2 2 4 2 3 2" xfId="6624"/>
    <cellStyle name="40% - Accent2 2 2 2 4 2 3 2 2" xfId="6625"/>
    <cellStyle name="40% - Accent2 2 2 2 4 2 3 3" xfId="6626"/>
    <cellStyle name="40% - Accent2 2 2 2 4 2 4" xfId="6627"/>
    <cellStyle name="40% - Accent2 2 2 2 4 2 4 2" xfId="6628"/>
    <cellStyle name="40% - Accent2 2 2 2 4 2 5" xfId="6629"/>
    <cellStyle name="40% - Accent2 2 2 2 4 2 5 2" xfId="6630"/>
    <cellStyle name="40% - Accent2 2 2 2 4 2 6" xfId="6631"/>
    <cellStyle name="40% - Accent2 2 2 2 4 2 6 2" xfId="6632"/>
    <cellStyle name="40% - Accent2 2 2 2 4 2 7" xfId="6633"/>
    <cellStyle name="40% - Accent2 2 2 2 4 2 7 2" xfId="6634"/>
    <cellStyle name="40% - Accent2 2 2 2 4 2 8" xfId="6635"/>
    <cellStyle name="40% - Accent2 2 2 2 4 3" xfId="248"/>
    <cellStyle name="40% - Accent2 2 2 2 4 3 2" xfId="1576"/>
    <cellStyle name="40% - Accent2 2 2 2 4 3 2 2" xfId="6636"/>
    <cellStyle name="40% - Accent2 2 2 2 4 3 2 2 2" xfId="6637"/>
    <cellStyle name="40% - Accent2 2 2 2 4 3 2 2 2 2" xfId="6638"/>
    <cellStyle name="40% - Accent2 2 2 2 4 3 2 2 3" xfId="6639"/>
    <cellStyle name="40% - Accent2 2 2 2 4 3 2 3" xfId="6640"/>
    <cellStyle name="40% - Accent2 2 2 2 4 3 2 3 2" xfId="6641"/>
    <cellStyle name="40% - Accent2 2 2 2 4 3 2 4" xfId="6642"/>
    <cellStyle name="40% - Accent2 2 2 2 4 3 2 4 2" xfId="6643"/>
    <cellStyle name="40% - Accent2 2 2 2 4 3 2 5" xfId="6644"/>
    <cellStyle name="40% - Accent2 2 2 2 4 3 2 5 2" xfId="6645"/>
    <cellStyle name="40% - Accent2 2 2 2 4 3 2 6" xfId="6646"/>
    <cellStyle name="40% - Accent2 2 2 2 4 3 2 6 2" xfId="6647"/>
    <cellStyle name="40% - Accent2 2 2 2 4 3 2 7" xfId="6648"/>
    <cellStyle name="40% - Accent2 2 2 2 4 3 3" xfId="6649"/>
    <cellStyle name="40% - Accent2 2 2 2 4 3 3 2" xfId="6650"/>
    <cellStyle name="40% - Accent2 2 2 2 4 3 3 2 2" xfId="6651"/>
    <cellStyle name="40% - Accent2 2 2 2 4 3 3 3" xfId="6652"/>
    <cellStyle name="40% - Accent2 2 2 2 4 3 4" xfId="6653"/>
    <cellStyle name="40% - Accent2 2 2 2 4 3 4 2" xfId="6654"/>
    <cellStyle name="40% - Accent2 2 2 2 4 3 5" xfId="6655"/>
    <cellStyle name="40% - Accent2 2 2 2 4 3 5 2" xfId="6656"/>
    <cellStyle name="40% - Accent2 2 2 2 4 3 6" xfId="6657"/>
    <cellStyle name="40% - Accent2 2 2 2 4 3 6 2" xfId="6658"/>
    <cellStyle name="40% - Accent2 2 2 2 4 3 7" xfId="6659"/>
    <cellStyle name="40% - Accent2 2 2 2 4 3 7 2" xfId="6660"/>
    <cellStyle name="40% - Accent2 2 2 2 4 3 8" xfId="6661"/>
    <cellStyle name="40% - Accent2 2 2 2 4 4" xfId="249"/>
    <cellStyle name="40% - Accent2 2 2 2 4 4 2" xfId="1577"/>
    <cellStyle name="40% - Accent2 2 2 2 4 4 2 2" xfId="6662"/>
    <cellStyle name="40% - Accent2 2 2 2 4 4 2 2 2" xfId="6663"/>
    <cellStyle name="40% - Accent2 2 2 2 4 4 2 2 2 2" xfId="6664"/>
    <cellStyle name="40% - Accent2 2 2 2 4 4 2 2 3" xfId="6665"/>
    <cellStyle name="40% - Accent2 2 2 2 4 4 2 3" xfId="6666"/>
    <cellStyle name="40% - Accent2 2 2 2 4 4 2 3 2" xfId="6667"/>
    <cellStyle name="40% - Accent2 2 2 2 4 4 2 4" xfId="6668"/>
    <cellStyle name="40% - Accent2 2 2 2 4 4 2 4 2" xfId="6669"/>
    <cellStyle name="40% - Accent2 2 2 2 4 4 2 5" xfId="6670"/>
    <cellStyle name="40% - Accent2 2 2 2 4 4 2 5 2" xfId="6671"/>
    <cellStyle name="40% - Accent2 2 2 2 4 4 2 6" xfId="6672"/>
    <cellStyle name="40% - Accent2 2 2 2 4 4 2 6 2" xfId="6673"/>
    <cellStyle name="40% - Accent2 2 2 2 4 4 2 7" xfId="6674"/>
    <cellStyle name="40% - Accent2 2 2 2 4 4 3" xfId="6675"/>
    <cellStyle name="40% - Accent2 2 2 2 4 4 3 2" xfId="6676"/>
    <cellStyle name="40% - Accent2 2 2 2 4 4 3 2 2" xfId="6677"/>
    <cellStyle name="40% - Accent2 2 2 2 4 4 3 3" xfId="6678"/>
    <cellStyle name="40% - Accent2 2 2 2 4 4 4" xfId="6679"/>
    <cellStyle name="40% - Accent2 2 2 2 4 4 4 2" xfId="6680"/>
    <cellStyle name="40% - Accent2 2 2 2 4 4 5" xfId="6681"/>
    <cellStyle name="40% - Accent2 2 2 2 4 4 5 2" xfId="6682"/>
    <cellStyle name="40% - Accent2 2 2 2 4 4 6" xfId="6683"/>
    <cellStyle name="40% - Accent2 2 2 2 4 4 6 2" xfId="6684"/>
    <cellStyle name="40% - Accent2 2 2 2 4 4 7" xfId="6685"/>
    <cellStyle name="40% - Accent2 2 2 2 4 4 7 2" xfId="6686"/>
    <cellStyle name="40% - Accent2 2 2 2 4 4 8" xfId="6687"/>
    <cellStyle name="40% - Accent2 2 2 2 4 5" xfId="1578"/>
    <cellStyle name="40% - Accent2 2 2 2 4 5 2" xfId="6688"/>
    <cellStyle name="40% - Accent2 2 2 2 4 5 2 2" xfId="6689"/>
    <cellStyle name="40% - Accent2 2 2 2 4 5 2 2 2" xfId="6690"/>
    <cellStyle name="40% - Accent2 2 2 2 4 5 2 3" xfId="6691"/>
    <cellStyle name="40% - Accent2 2 2 2 4 5 3" xfId="6692"/>
    <cellStyle name="40% - Accent2 2 2 2 4 5 3 2" xfId="6693"/>
    <cellStyle name="40% - Accent2 2 2 2 4 5 4" xfId="6694"/>
    <cellStyle name="40% - Accent2 2 2 2 4 5 4 2" xfId="6695"/>
    <cellStyle name="40% - Accent2 2 2 2 4 5 5" xfId="6696"/>
    <cellStyle name="40% - Accent2 2 2 2 4 5 5 2" xfId="6697"/>
    <cellStyle name="40% - Accent2 2 2 2 4 5 6" xfId="6698"/>
    <cellStyle name="40% - Accent2 2 2 2 4 5 6 2" xfId="6699"/>
    <cellStyle name="40% - Accent2 2 2 2 4 5 7" xfId="6700"/>
    <cellStyle name="40% - Accent2 2 2 2 4 6" xfId="1579"/>
    <cellStyle name="40% - Accent2 2 2 2 4 6 2" xfId="6701"/>
    <cellStyle name="40% - Accent2 2 2 2 4 6 2 2" xfId="6702"/>
    <cellStyle name="40% - Accent2 2 2 2 4 6 2 2 2" xfId="6703"/>
    <cellStyle name="40% - Accent2 2 2 2 4 6 2 3" xfId="6704"/>
    <cellStyle name="40% - Accent2 2 2 2 4 6 3" xfId="6705"/>
    <cellStyle name="40% - Accent2 2 2 2 4 6 3 2" xfId="6706"/>
    <cellStyle name="40% - Accent2 2 2 2 4 6 4" xfId="6707"/>
    <cellStyle name="40% - Accent2 2 2 2 4 6 4 2" xfId="6708"/>
    <cellStyle name="40% - Accent2 2 2 2 4 6 5" xfId="6709"/>
    <cellStyle name="40% - Accent2 2 2 2 4 6 5 2" xfId="6710"/>
    <cellStyle name="40% - Accent2 2 2 2 4 6 6" xfId="6711"/>
    <cellStyle name="40% - Accent2 2 2 2 4 6 6 2" xfId="6712"/>
    <cellStyle name="40% - Accent2 2 2 2 4 6 7" xfId="6713"/>
    <cellStyle name="40% - Accent2 2 2 2 4 7" xfId="1580"/>
    <cellStyle name="40% - Accent2 2 2 2 4 7 2" xfId="6714"/>
    <cellStyle name="40% - Accent2 2 2 2 4 7 2 2" xfId="6715"/>
    <cellStyle name="40% - Accent2 2 2 2 4 7 2 2 2" xfId="6716"/>
    <cellStyle name="40% - Accent2 2 2 2 4 7 2 3" xfId="6717"/>
    <cellStyle name="40% - Accent2 2 2 2 4 7 3" xfId="6718"/>
    <cellStyle name="40% - Accent2 2 2 2 4 7 3 2" xfId="6719"/>
    <cellStyle name="40% - Accent2 2 2 2 4 7 4" xfId="6720"/>
    <cellStyle name="40% - Accent2 2 2 2 4 7 4 2" xfId="6721"/>
    <cellStyle name="40% - Accent2 2 2 2 4 7 5" xfId="6722"/>
    <cellStyle name="40% - Accent2 2 2 2 4 7 5 2" xfId="6723"/>
    <cellStyle name="40% - Accent2 2 2 2 4 7 6" xfId="6724"/>
    <cellStyle name="40% - Accent2 2 2 2 4 7 6 2" xfId="6725"/>
    <cellStyle name="40% - Accent2 2 2 2 4 7 7" xfId="6726"/>
    <cellStyle name="40% - Accent2 2 2 2 4 8" xfId="6727"/>
    <cellStyle name="40% - Accent2 2 2 2 4 8 2" xfId="6728"/>
    <cellStyle name="40% - Accent2 2 2 2 4 8 2 2" xfId="6729"/>
    <cellStyle name="40% - Accent2 2 2 2 4 8 3" xfId="6730"/>
    <cellStyle name="40% - Accent2 2 2 2 4 9" xfId="6731"/>
    <cellStyle name="40% - Accent2 2 2 2 4 9 2" xfId="6732"/>
    <cellStyle name="40% - Accent2 2 2 2 5" xfId="250"/>
    <cellStyle name="40% - Accent2 2 2 3" xfId="251"/>
    <cellStyle name="40% - Accent2 2 2 3 2" xfId="252"/>
    <cellStyle name="40% - Accent2 2 2 3 2 2" xfId="253"/>
    <cellStyle name="40% - Accent2 2 2 3 3" xfId="254"/>
    <cellStyle name="40% - Accent2 2 2 4" xfId="255"/>
    <cellStyle name="40% - Accent2 2 2 4 2" xfId="256"/>
    <cellStyle name="40% - Accent2 2 2 5" xfId="257"/>
    <cellStyle name="40% - Accent2 2 2 5 10" xfId="6733"/>
    <cellStyle name="40% - Accent2 2 2 5 10 2" xfId="6734"/>
    <cellStyle name="40% - Accent2 2 2 5 11" xfId="6735"/>
    <cellStyle name="40% - Accent2 2 2 5 11 2" xfId="6736"/>
    <cellStyle name="40% - Accent2 2 2 5 12" xfId="6737"/>
    <cellStyle name="40% - Accent2 2 2 5 12 2" xfId="6738"/>
    <cellStyle name="40% - Accent2 2 2 5 13" xfId="6739"/>
    <cellStyle name="40% - Accent2 2 2 5 2" xfId="258"/>
    <cellStyle name="40% - Accent2 2 2 5 2 2" xfId="1581"/>
    <cellStyle name="40% - Accent2 2 2 5 2 2 2" xfId="6740"/>
    <cellStyle name="40% - Accent2 2 2 5 2 2 2 2" xfId="6741"/>
    <cellStyle name="40% - Accent2 2 2 5 2 2 2 2 2" xfId="6742"/>
    <cellStyle name="40% - Accent2 2 2 5 2 2 2 3" xfId="6743"/>
    <cellStyle name="40% - Accent2 2 2 5 2 2 3" xfId="6744"/>
    <cellStyle name="40% - Accent2 2 2 5 2 2 3 2" xfId="6745"/>
    <cellStyle name="40% - Accent2 2 2 5 2 2 4" xfId="6746"/>
    <cellStyle name="40% - Accent2 2 2 5 2 2 4 2" xfId="6747"/>
    <cellStyle name="40% - Accent2 2 2 5 2 2 5" xfId="6748"/>
    <cellStyle name="40% - Accent2 2 2 5 2 2 5 2" xfId="6749"/>
    <cellStyle name="40% - Accent2 2 2 5 2 2 6" xfId="6750"/>
    <cellStyle name="40% - Accent2 2 2 5 2 2 6 2" xfId="6751"/>
    <cellStyle name="40% - Accent2 2 2 5 2 2 7" xfId="6752"/>
    <cellStyle name="40% - Accent2 2 2 5 2 3" xfId="6753"/>
    <cellStyle name="40% - Accent2 2 2 5 2 3 2" xfId="6754"/>
    <cellStyle name="40% - Accent2 2 2 5 2 3 2 2" xfId="6755"/>
    <cellStyle name="40% - Accent2 2 2 5 2 3 3" xfId="6756"/>
    <cellStyle name="40% - Accent2 2 2 5 2 4" xfId="6757"/>
    <cellStyle name="40% - Accent2 2 2 5 2 4 2" xfId="6758"/>
    <cellStyle name="40% - Accent2 2 2 5 2 5" xfId="6759"/>
    <cellStyle name="40% - Accent2 2 2 5 2 5 2" xfId="6760"/>
    <cellStyle name="40% - Accent2 2 2 5 2 6" xfId="6761"/>
    <cellStyle name="40% - Accent2 2 2 5 2 6 2" xfId="6762"/>
    <cellStyle name="40% - Accent2 2 2 5 2 7" xfId="6763"/>
    <cellStyle name="40% - Accent2 2 2 5 2 7 2" xfId="6764"/>
    <cellStyle name="40% - Accent2 2 2 5 2 8" xfId="6765"/>
    <cellStyle name="40% - Accent2 2 2 5 3" xfId="259"/>
    <cellStyle name="40% - Accent2 2 2 5 3 2" xfId="1582"/>
    <cellStyle name="40% - Accent2 2 2 5 3 2 2" xfId="6766"/>
    <cellStyle name="40% - Accent2 2 2 5 3 2 2 2" xfId="6767"/>
    <cellStyle name="40% - Accent2 2 2 5 3 2 2 2 2" xfId="6768"/>
    <cellStyle name="40% - Accent2 2 2 5 3 2 2 3" xfId="6769"/>
    <cellStyle name="40% - Accent2 2 2 5 3 2 3" xfId="6770"/>
    <cellStyle name="40% - Accent2 2 2 5 3 2 3 2" xfId="6771"/>
    <cellStyle name="40% - Accent2 2 2 5 3 2 4" xfId="6772"/>
    <cellStyle name="40% - Accent2 2 2 5 3 2 4 2" xfId="6773"/>
    <cellStyle name="40% - Accent2 2 2 5 3 2 5" xfId="6774"/>
    <cellStyle name="40% - Accent2 2 2 5 3 2 5 2" xfId="6775"/>
    <cellStyle name="40% - Accent2 2 2 5 3 2 6" xfId="6776"/>
    <cellStyle name="40% - Accent2 2 2 5 3 2 6 2" xfId="6777"/>
    <cellStyle name="40% - Accent2 2 2 5 3 2 7" xfId="6778"/>
    <cellStyle name="40% - Accent2 2 2 5 3 3" xfId="6779"/>
    <cellStyle name="40% - Accent2 2 2 5 3 3 2" xfId="6780"/>
    <cellStyle name="40% - Accent2 2 2 5 3 3 2 2" xfId="6781"/>
    <cellStyle name="40% - Accent2 2 2 5 3 3 3" xfId="6782"/>
    <cellStyle name="40% - Accent2 2 2 5 3 4" xfId="6783"/>
    <cellStyle name="40% - Accent2 2 2 5 3 4 2" xfId="6784"/>
    <cellStyle name="40% - Accent2 2 2 5 3 5" xfId="6785"/>
    <cellStyle name="40% - Accent2 2 2 5 3 5 2" xfId="6786"/>
    <cellStyle name="40% - Accent2 2 2 5 3 6" xfId="6787"/>
    <cellStyle name="40% - Accent2 2 2 5 3 6 2" xfId="6788"/>
    <cellStyle name="40% - Accent2 2 2 5 3 7" xfId="6789"/>
    <cellStyle name="40% - Accent2 2 2 5 3 7 2" xfId="6790"/>
    <cellStyle name="40% - Accent2 2 2 5 3 8" xfId="6791"/>
    <cellStyle name="40% - Accent2 2 2 5 4" xfId="260"/>
    <cellStyle name="40% - Accent2 2 2 5 4 2" xfId="1583"/>
    <cellStyle name="40% - Accent2 2 2 5 4 2 2" xfId="6792"/>
    <cellStyle name="40% - Accent2 2 2 5 4 2 2 2" xfId="6793"/>
    <cellStyle name="40% - Accent2 2 2 5 4 2 2 2 2" xfId="6794"/>
    <cellStyle name="40% - Accent2 2 2 5 4 2 2 3" xfId="6795"/>
    <cellStyle name="40% - Accent2 2 2 5 4 2 3" xfId="6796"/>
    <cellStyle name="40% - Accent2 2 2 5 4 2 3 2" xfId="6797"/>
    <cellStyle name="40% - Accent2 2 2 5 4 2 4" xfId="6798"/>
    <cellStyle name="40% - Accent2 2 2 5 4 2 4 2" xfId="6799"/>
    <cellStyle name="40% - Accent2 2 2 5 4 2 5" xfId="6800"/>
    <cellStyle name="40% - Accent2 2 2 5 4 2 5 2" xfId="6801"/>
    <cellStyle name="40% - Accent2 2 2 5 4 2 6" xfId="6802"/>
    <cellStyle name="40% - Accent2 2 2 5 4 2 6 2" xfId="6803"/>
    <cellStyle name="40% - Accent2 2 2 5 4 2 7" xfId="6804"/>
    <cellStyle name="40% - Accent2 2 2 5 4 3" xfId="6805"/>
    <cellStyle name="40% - Accent2 2 2 5 4 3 2" xfId="6806"/>
    <cellStyle name="40% - Accent2 2 2 5 4 3 2 2" xfId="6807"/>
    <cellStyle name="40% - Accent2 2 2 5 4 3 3" xfId="6808"/>
    <cellStyle name="40% - Accent2 2 2 5 4 4" xfId="6809"/>
    <cellStyle name="40% - Accent2 2 2 5 4 4 2" xfId="6810"/>
    <cellStyle name="40% - Accent2 2 2 5 4 5" xfId="6811"/>
    <cellStyle name="40% - Accent2 2 2 5 4 5 2" xfId="6812"/>
    <cellStyle name="40% - Accent2 2 2 5 4 6" xfId="6813"/>
    <cellStyle name="40% - Accent2 2 2 5 4 6 2" xfId="6814"/>
    <cellStyle name="40% - Accent2 2 2 5 4 7" xfId="6815"/>
    <cellStyle name="40% - Accent2 2 2 5 4 7 2" xfId="6816"/>
    <cellStyle name="40% - Accent2 2 2 5 4 8" xfId="6817"/>
    <cellStyle name="40% - Accent2 2 2 5 5" xfId="1584"/>
    <cellStyle name="40% - Accent2 2 2 5 5 2" xfId="6818"/>
    <cellStyle name="40% - Accent2 2 2 5 5 2 2" xfId="6819"/>
    <cellStyle name="40% - Accent2 2 2 5 5 2 2 2" xfId="6820"/>
    <cellStyle name="40% - Accent2 2 2 5 5 2 3" xfId="6821"/>
    <cellStyle name="40% - Accent2 2 2 5 5 3" xfId="6822"/>
    <cellStyle name="40% - Accent2 2 2 5 5 3 2" xfId="6823"/>
    <cellStyle name="40% - Accent2 2 2 5 5 4" xfId="6824"/>
    <cellStyle name="40% - Accent2 2 2 5 5 4 2" xfId="6825"/>
    <cellStyle name="40% - Accent2 2 2 5 5 5" xfId="6826"/>
    <cellStyle name="40% - Accent2 2 2 5 5 5 2" xfId="6827"/>
    <cellStyle name="40% - Accent2 2 2 5 5 6" xfId="6828"/>
    <cellStyle name="40% - Accent2 2 2 5 5 6 2" xfId="6829"/>
    <cellStyle name="40% - Accent2 2 2 5 5 7" xfId="6830"/>
    <cellStyle name="40% - Accent2 2 2 5 6" xfId="1585"/>
    <cellStyle name="40% - Accent2 2 2 5 6 2" xfId="6831"/>
    <cellStyle name="40% - Accent2 2 2 5 6 2 2" xfId="6832"/>
    <cellStyle name="40% - Accent2 2 2 5 6 2 2 2" xfId="6833"/>
    <cellStyle name="40% - Accent2 2 2 5 6 2 3" xfId="6834"/>
    <cellStyle name="40% - Accent2 2 2 5 6 3" xfId="6835"/>
    <cellStyle name="40% - Accent2 2 2 5 6 3 2" xfId="6836"/>
    <cellStyle name="40% - Accent2 2 2 5 6 4" xfId="6837"/>
    <cellStyle name="40% - Accent2 2 2 5 6 4 2" xfId="6838"/>
    <cellStyle name="40% - Accent2 2 2 5 6 5" xfId="6839"/>
    <cellStyle name="40% - Accent2 2 2 5 6 5 2" xfId="6840"/>
    <cellStyle name="40% - Accent2 2 2 5 6 6" xfId="6841"/>
    <cellStyle name="40% - Accent2 2 2 5 6 6 2" xfId="6842"/>
    <cellStyle name="40% - Accent2 2 2 5 6 7" xfId="6843"/>
    <cellStyle name="40% - Accent2 2 2 5 7" xfId="1586"/>
    <cellStyle name="40% - Accent2 2 2 5 7 2" xfId="6844"/>
    <cellStyle name="40% - Accent2 2 2 5 7 2 2" xfId="6845"/>
    <cellStyle name="40% - Accent2 2 2 5 7 2 2 2" xfId="6846"/>
    <cellStyle name="40% - Accent2 2 2 5 7 2 3" xfId="6847"/>
    <cellStyle name="40% - Accent2 2 2 5 7 3" xfId="6848"/>
    <cellStyle name="40% - Accent2 2 2 5 7 3 2" xfId="6849"/>
    <cellStyle name="40% - Accent2 2 2 5 7 4" xfId="6850"/>
    <cellStyle name="40% - Accent2 2 2 5 7 4 2" xfId="6851"/>
    <cellStyle name="40% - Accent2 2 2 5 7 5" xfId="6852"/>
    <cellStyle name="40% - Accent2 2 2 5 7 5 2" xfId="6853"/>
    <cellStyle name="40% - Accent2 2 2 5 7 6" xfId="6854"/>
    <cellStyle name="40% - Accent2 2 2 5 7 6 2" xfId="6855"/>
    <cellStyle name="40% - Accent2 2 2 5 7 7" xfId="6856"/>
    <cellStyle name="40% - Accent2 2 2 5 8" xfId="6857"/>
    <cellStyle name="40% - Accent2 2 2 5 8 2" xfId="6858"/>
    <cellStyle name="40% - Accent2 2 2 5 8 2 2" xfId="6859"/>
    <cellStyle name="40% - Accent2 2 2 5 8 3" xfId="6860"/>
    <cellStyle name="40% - Accent2 2 2 5 9" xfId="6861"/>
    <cellStyle name="40% - Accent2 2 2 5 9 2" xfId="6862"/>
    <cellStyle name="40% - Accent2 2 2 6" xfId="261"/>
    <cellStyle name="40% - Accent2 2 2 6 10" xfId="6863"/>
    <cellStyle name="40% - Accent2 2 2 6 10 2" xfId="6864"/>
    <cellStyle name="40% - Accent2 2 2 6 11" xfId="6865"/>
    <cellStyle name="40% - Accent2 2 2 6 11 2" xfId="6866"/>
    <cellStyle name="40% - Accent2 2 2 6 12" xfId="6867"/>
    <cellStyle name="40% - Accent2 2 2 6 12 2" xfId="6868"/>
    <cellStyle name="40% - Accent2 2 2 6 13" xfId="6869"/>
    <cellStyle name="40% - Accent2 2 2 6 2" xfId="262"/>
    <cellStyle name="40% - Accent2 2 2 6 2 2" xfId="1587"/>
    <cellStyle name="40% - Accent2 2 2 6 2 2 2" xfId="6870"/>
    <cellStyle name="40% - Accent2 2 2 6 2 2 2 2" xfId="6871"/>
    <cellStyle name="40% - Accent2 2 2 6 2 2 2 2 2" xfId="6872"/>
    <cellStyle name="40% - Accent2 2 2 6 2 2 2 3" xfId="6873"/>
    <cellStyle name="40% - Accent2 2 2 6 2 2 3" xfId="6874"/>
    <cellStyle name="40% - Accent2 2 2 6 2 2 3 2" xfId="6875"/>
    <cellStyle name="40% - Accent2 2 2 6 2 2 4" xfId="6876"/>
    <cellStyle name="40% - Accent2 2 2 6 2 2 4 2" xfId="6877"/>
    <cellStyle name="40% - Accent2 2 2 6 2 2 5" xfId="6878"/>
    <cellStyle name="40% - Accent2 2 2 6 2 2 5 2" xfId="6879"/>
    <cellStyle name="40% - Accent2 2 2 6 2 2 6" xfId="6880"/>
    <cellStyle name="40% - Accent2 2 2 6 2 2 6 2" xfId="6881"/>
    <cellStyle name="40% - Accent2 2 2 6 2 2 7" xfId="6882"/>
    <cellStyle name="40% - Accent2 2 2 6 2 3" xfId="6883"/>
    <cellStyle name="40% - Accent2 2 2 6 2 3 2" xfId="6884"/>
    <cellStyle name="40% - Accent2 2 2 6 2 3 2 2" xfId="6885"/>
    <cellStyle name="40% - Accent2 2 2 6 2 3 3" xfId="6886"/>
    <cellStyle name="40% - Accent2 2 2 6 2 4" xfId="6887"/>
    <cellStyle name="40% - Accent2 2 2 6 2 4 2" xfId="6888"/>
    <cellStyle name="40% - Accent2 2 2 6 2 5" xfId="6889"/>
    <cellStyle name="40% - Accent2 2 2 6 2 5 2" xfId="6890"/>
    <cellStyle name="40% - Accent2 2 2 6 2 6" xfId="6891"/>
    <cellStyle name="40% - Accent2 2 2 6 2 6 2" xfId="6892"/>
    <cellStyle name="40% - Accent2 2 2 6 2 7" xfId="6893"/>
    <cellStyle name="40% - Accent2 2 2 6 2 7 2" xfId="6894"/>
    <cellStyle name="40% - Accent2 2 2 6 2 8" xfId="6895"/>
    <cellStyle name="40% - Accent2 2 2 6 3" xfId="263"/>
    <cellStyle name="40% - Accent2 2 2 6 3 2" xfId="1588"/>
    <cellStyle name="40% - Accent2 2 2 6 3 2 2" xfId="6896"/>
    <cellStyle name="40% - Accent2 2 2 6 3 2 2 2" xfId="6897"/>
    <cellStyle name="40% - Accent2 2 2 6 3 2 2 2 2" xfId="6898"/>
    <cellStyle name="40% - Accent2 2 2 6 3 2 2 3" xfId="6899"/>
    <cellStyle name="40% - Accent2 2 2 6 3 2 3" xfId="6900"/>
    <cellStyle name="40% - Accent2 2 2 6 3 2 3 2" xfId="6901"/>
    <cellStyle name="40% - Accent2 2 2 6 3 2 4" xfId="6902"/>
    <cellStyle name="40% - Accent2 2 2 6 3 2 4 2" xfId="6903"/>
    <cellStyle name="40% - Accent2 2 2 6 3 2 5" xfId="6904"/>
    <cellStyle name="40% - Accent2 2 2 6 3 2 5 2" xfId="6905"/>
    <cellStyle name="40% - Accent2 2 2 6 3 2 6" xfId="6906"/>
    <cellStyle name="40% - Accent2 2 2 6 3 2 6 2" xfId="6907"/>
    <cellStyle name="40% - Accent2 2 2 6 3 2 7" xfId="6908"/>
    <cellStyle name="40% - Accent2 2 2 6 3 3" xfId="6909"/>
    <cellStyle name="40% - Accent2 2 2 6 3 3 2" xfId="6910"/>
    <cellStyle name="40% - Accent2 2 2 6 3 3 2 2" xfId="6911"/>
    <cellStyle name="40% - Accent2 2 2 6 3 3 3" xfId="6912"/>
    <cellStyle name="40% - Accent2 2 2 6 3 4" xfId="6913"/>
    <cellStyle name="40% - Accent2 2 2 6 3 4 2" xfId="6914"/>
    <cellStyle name="40% - Accent2 2 2 6 3 5" xfId="6915"/>
    <cellStyle name="40% - Accent2 2 2 6 3 5 2" xfId="6916"/>
    <cellStyle name="40% - Accent2 2 2 6 3 6" xfId="6917"/>
    <cellStyle name="40% - Accent2 2 2 6 3 6 2" xfId="6918"/>
    <cellStyle name="40% - Accent2 2 2 6 3 7" xfId="6919"/>
    <cellStyle name="40% - Accent2 2 2 6 3 7 2" xfId="6920"/>
    <cellStyle name="40% - Accent2 2 2 6 3 8" xfId="6921"/>
    <cellStyle name="40% - Accent2 2 2 6 4" xfId="264"/>
    <cellStyle name="40% - Accent2 2 2 6 4 2" xfId="1589"/>
    <cellStyle name="40% - Accent2 2 2 6 4 2 2" xfId="6922"/>
    <cellStyle name="40% - Accent2 2 2 6 4 2 2 2" xfId="6923"/>
    <cellStyle name="40% - Accent2 2 2 6 4 2 2 2 2" xfId="6924"/>
    <cellStyle name="40% - Accent2 2 2 6 4 2 2 3" xfId="6925"/>
    <cellStyle name="40% - Accent2 2 2 6 4 2 3" xfId="6926"/>
    <cellStyle name="40% - Accent2 2 2 6 4 2 3 2" xfId="6927"/>
    <cellStyle name="40% - Accent2 2 2 6 4 2 4" xfId="6928"/>
    <cellStyle name="40% - Accent2 2 2 6 4 2 4 2" xfId="6929"/>
    <cellStyle name="40% - Accent2 2 2 6 4 2 5" xfId="6930"/>
    <cellStyle name="40% - Accent2 2 2 6 4 2 5 2" xfId="6931"/>
    <cellStyle name="40% - Accent2 2 2 6 4 2 6" xfId="6932"/>
    <cellStyle name="40% - Accent2 2 2 6 4 2 6 2" xfId="6933"/>
    <cellStyle name="40% - Accent2 2 2 6 4 2 7" xfId="6934"/>
    <cellStyle name="40% - Accent2 2 2 6 4 3" xfId="6935"/>
    <cellStyle name="40% - Accent2 2 2 6 4 3 2" xfId="6936"/>
    <cellStyle name="40% - Accent2 2 2 6 4 3 2 2" xfId="6937"/>
    <cellStyle name="40% - Accent2 2 2 6 4 3 3" xfId="6938"/>
    <cellStyle name="40% - Accent2 2 2 6 4 4" xfId="6939"/>
    <cellStyle name="40% - Accent2 2 2 6 4 4 2" xfId="6940"/>
    <cellStyle name="40% - Accent2 2 2 6 4 5" xfId="6941"/>
    <cellStyle name="40% - Accent2 2 2 6 4 5 2" xfId="6942"/>
    <cellStyle name="40% - Accent2 2 2 6 4 6" xfId="6943"/>
    <cellStyle name="40% - Accent2 2 2 6 4 6 2" xfId="6944"/>
    <cellStyle name="40% - Accent2 2 2 6 4 7" xfId="6945"/>
    <cellStyle name="40% - Accent2 2 2 6 4 7 2" xfId="6946"/>
    <cellStyle name="40% - Accent2 2 2 6 4 8" xfId="6947"/>
    <cellStyle name="40% - Accent2 2 2 6 5" xfId="1590"/>
    <cellStyle name="40% - Accent2 2 2 6 5 2" xfId="6948"/>
    <cellStyle name="40% - Accent2 2 2 6 5 2 2" xfId="6949"/>
    <cellStyle name="40% - Accent2 2 2 6 5 2 2 2" xfId="6950"/>
    <cellStyle name="40% - Accent2 2 2 6 5 2 3" xfId="6951"/>
    <cellStyle name="40% - Accent2 2 2 6 5 3" xfId="6952"/>
    <cellStyle name="40% - Accent2 2 2 6 5 3 2" xfId="6953"/>
    <cellStyle name="40% - Accent2 2 2 6 5 4" xfId="6954"/>
    <cellStyle name="40% - Accent2 2 2 6 5 4 2" xfId="6955"/>
    <cellStyle name="40% - Accent2 2 2 6 5 5" xfId="6956"/>
    <cellStyle name="40% - Accent2 2 2 6 5 5 2" xfId="6957"/>
    <cellStyle name="40% - Accent2 2 2 6 5 6" xfId="6958"/>
    <cellStyle name="40% - Accent2 2 2 6 5 6 2" xfId="6959"/>
    <cellStyle name="40% - Accent2 2 2 6 5 7" xfId="6960"/>
    <cellStyle name="40% - Accent2 2 2 6 6" xfId="1591"/>
    <cellStyle name="40% - Accent2 2 2 6 6 2" xfId="6961"/>
    <cellStyle name="40% - Accent2 2 2 6 6 2 2" xfId="6962"/>
    <cellStyle name="40% - Accent2 2 2 6 6 2 2 2" xfId="6963"/>
    <cellStyle name="40% - Accent2 2 2 6 6 2 3" xfId="6964"/>
    <cellStyle name="40% - Accent2 2 2 6 6 3" xfId="6965"/>
    <cellStyle name="40% - Accent2 2 2 6 6 3 2" xfId="6966"/>
    <cellStyle name="40% - Accent2 2 2 6 6 4" xfId="6967"/>
    <cellStyle name="40% - Accent2 2 2 6 6 4 2" xfId="6968"/>
    <cellStyle name="40% - Accent2 2 2 6 6 5" xfId="6969"/>
    <cellStyle name="40% - Accent2 2 2 6 6 5 2" xfId="6970"/>
    <cellStyle name="40% - Accent2 2 2 6 6 6" xfId="6971"/>
    <cellStyle name="40% - Accent2 2 2 6 6 6 2" xfId="6972"/>
    <cellStyle name="40% - Accent2 2 2 6 6 7" xfId="6973"/>
    <cellStyle name="40% - Accent2 2 2 6 7" xfId="1592"/>
    <cellStyle name="40% - Accent2 2 2 6 7 2" xfId="6974"/>
    <cellStyle name="40% - Accent2 2 2 6 7 2 2" xfId="6975"/>
    <cellStyle name="40% - Accent2 2 2 6 7 2 2 2" xfId="6976"/>
    <cellStyle name="40% - Accent2 2 2 6 7 2 3" xfId="6977"/>
    <cellStyle name="40% - Accent2 2 2 6 7 3" xfId="6978"/>
    <cellStyle name="40% - Accent2 2 2 6 7 3 2" xfId="6979"/>
    <cellStyle name="40% - Accent2 2 2 6 7 4" xfId="6980"/>
    <cellStyle name="40% - Accent2 2 2 6 7 4 2" xfId="6981"/>
    <cellStyle name="40% - Accent2 2 2 6 7 5" xfId="6982"/>
    <cellStyle name="40% - Accent2 2 2 6 7 5 2" xfId="6983"/>
    <cellStyle name="40% - Accent2 2 2 6 7 6" xfId="6984"/>
    <cellStyle name="40% - Accent2 2 2 6 7 6 2" xfId="6985"/>
    <cellStyle name="40% - Accent2 2 2 6 7 7" xfId="6986"/>
    <cellStyle name="40% - Accent2 2 2 6 8" xfId="6987"/>
    <cellStyle name="40% - Accent2 2 2 6 8 2" xfId="6988"/>
    <cellStyle name="40% - Accent2 2 2 6 8 2 2" xfId="6989"/>
    <cellStyle name="40% - Accent2 2 2 6 8 3" xfId="6990"/>
    <cellStyle name="40% - Accent2 2 2 6 9" xfId="6991"/>
    <cellStyle name="40% - Accent2 2 2 6 9 2" xfId="6992"/>
    <cellStyle name="40% - Accent2 2 2 7" xfId="265"/>
    <cellStyle name="40% - Accent2 2 2 7 2" xfId="1593"/>
    <cellStyle name="40% - Accent2 2 2 7 2 2" xfId="6993"/>
    <cellStyle name="40% - Accent2 2 2 7 2 2 2" xfId="6994"/>
    <cellStyle name="40% - Accent2 2 2 7 2 2 2 2" xfId="6995"/>
    <cellStyle name="40% - Accent2 2 2 7 2 2 3" xfId="6996"/>
    <cellStyle name="40% - Accent2 2 2 7 2 3" xfId="6997"/>
    <cellStyle name="40% - Accent2 2 2 7 2 3 2" xfId="6998"/>
    <cellStyle name="40% - Accent2 2 2 7 2 4" xfId="6999"/>
    <cellStyle name="40% - Accent2 2 2 7 2 4 2" xfId="7000"/>
    <cellStyle name="40% - Accent2 2 2 7 2 5" xfId="7001"/>
    <cellStyle name="40% - Accent2 2 2 7 2 5 2" xfId="7002"/>
    <cellStyle name="40% - Accent2 2 2 7 2 6" xfId="7003"/>
    <cellStyle name="40% - Accent2 2 2 7 2 6 2" xfId="7004"/>
    <cellStyle name="40% - Accent2 2 2 7 2 7" xfId="7005"/>
    <cellStyle name="40% - Accent2 2 2 7 3" xfId="7006"/>
    <cellStyle name="40% - Accent2 2 2 7 3 2" xfId="7007"/>
    <cellStyle name="40% - Accent2 2 2 7 3 2 2" xfId="7008"/>
    <cellStyle name="40% - Accent2 2 2 7 3 3" xfId="7009"/>
    <cellStyle name="40% - Accent2 2 2 7 4" xfId="7010"/>
    <cellStyle name="40% - Accent2 2 2 7 4 2" xfId="7011"/>
    <cellStyle name="40% - Accent2 2 2 7 5" xfId="7012"/>
    <cellStyle name="40% - Accent2 2 2 7 5 2" xfId="7013"/>
    <cellStyle name="40% - Accent2 2 2 7 6" xfId="7014"/>
    <cellStyle name="40% - Accent2 2 2 7 6 2" xfId="7015"/>
    <cellStyle name="40% - Accent2 2 2 7 7" xfId="7016"/>
    <cellStyle name="40% - Accent2 2 2 7 7 2" xfId="7017"/>
    <cellStyle name="40% - Accent2 2 2 7 8" xfId="7018"/>
    <cellStyle name="40% - Accent2 2 2 8" xfId="266"/>
    <cellStyle name="40% - Accent2 2 2 8 2" xfId="1594"/>
    <cellStyle name="40% - Accent2 2 2 8 2 2" xfId="7019"/>
    <cellStyle name="40% - Accent2 2 2 8 2 2 2" xfId="7020"/>
    <cellStyle name="40% - Accent2 2 2 8 2 2 2 2" xfId="7021"/>
    <cellStyle name="40% - Accent2 2 2 8 2 2 3" xfId="7022"/>
    <cellStyle name="40% - Accent2 2 2 8 2 3" xfId="7023"/>
    <cellStyle name="40% - Accent2 2 2 8 2 3 2" xfId="7024"/>
    <cellStyle name="40% - Accent2 2 2 8 2 4" xfId="7025"/>
    <cellStyle name="40% - Accent2 2 2 8 2 4 2" xfId="7026"/>
    <cellStyle name="40% - Accent2 2 2 8 2 5" xfId="7027"/>
    <cellStyle name="40% - Accent2 2 2 8 2 5 2" xfId="7028"/>
    <cellStyle name="40% - Accent2 2 2 8 2 6" xfId="7029"/>
    <cellStyle name="40% - Accent2 2 2 8 2 6 2" xfId="7030"/>
    <cellStyle name="40% - Accent2 2 2 8 2 7" xfId="7031"/>
    <cellStyle name="40% - Accent2 2 2 8 3" xfId="7032"/>
    <cellStyle name="40% - Accent2 2 2 8 3 2" xfId="7033"/>
    <cellStyle name="40% - Accent2 2 2 8 3 2 2" xfId="7034"/>
    <cellStyle name="40% - Accent2 2 2 8 3 3" xfId="7035"/>
    <cellStyle name="40% - Accent2 2 2 8 4" xfId="7036"/>
    <cellStyle name="40% - Accent2 2 2 8 4 2" xfId="7037"/>
    <cellStyle name="40% - Accent2 2 2 8 5" xfId="7038"/>
    <cellStyle name="40% - Accent2 2 2 8 5 2" xfId="7039"/>
    <cellStyle name="40% - Accent2 2 2 8 6" xfId="7040"/>
    <cellStyle name="40% - Accent2 2 2 8 6 2" xfId="7041"/>
    <cellStyle name="40% - Accent2 2 2 8 7" xfId="7042"/>
    <cellStyle name="40% - Accent2 2 2 8 7 2" xfId="7043"/>
    <cellStyle name="40% - Accent2 2 2 8 8" xfId="7044"/>
    <cellStyle name="40% - Accent2 2 2 9" xfId="267"/>
    <cellStyle name="40% - Accent2 2 2 9 2" xfId="1595"/>
    <cellStyle name="40% - Accent2 2 2 9 2 2" xfId="7045"/>
    <cellStyle name="40% - Accent2 2 2 9 2 2 2" xfId="7046"/>
    <cellStyle name="40% - Accent2 2 2 9 2 2 2 2" xfId="7047"/>
    <cellStyle name="40% - Accent2 2 2 9 2 2 3" xfId="7048"/>
    <cellStyle name="40% - Accent2 2 2 9 2 3" xfId="7049"/>
    <cellStyle name="40% - Accent2 2 2 9 2 3 2" xfId="7050"/>
    <cellStyle name="40% - Accent2 2 2 9 2 4" xfId="7051"/>
    <cellStyle name="40% - Accent2 2 2 9 2 4 2" xfId="7052"/>
    <cellStyle name="40% - Accent2 2 2 9 2 5" xfId="7053"/>
    <cellStyle name="40% - Accent2 2 2 9 2 5 2" xfId="7054"/>
    <cellStyle name="40% - Accent2 2 2 9 2 6" xfId="7055"/>
    <cellStyle name="40% - Accent2 2 2 9 2 6 2" xfId="7056"/>
    <cellStyle name="40% - Accent2 2 2 9 2 7" xfId="7057"/>
    <cellStyle name="40% - Accent2 2 2 9 3" xfId="7058"/>
    <cellStyle name="40% - Accent2 2 2 9 3 2" xfId="7059"/>
    <cellStyle name="40% - Accent2 2 2 9 3 2 2" xfId="7060"/>
    <cellStyle name="40% - Accent2 2 2 9 3 3" xfId="7061"/>
    <cellStyle name="40% - Accent2 2 2 9 4" xfId="7062"/>
    <cellStyle name="40% - Accent2 2 2 9 4 2" xfId="7063"/>
    <cellStyle name="40% - Accent2 2 2 9 5" xfId="7064"/>
    <cellStyle name="40% - Accent2 2 2 9 5 2" xfId="7065"/>
    <cellStyle name="40% - Accent2 2 2 9 6" xfId="7066"/>
    <cellStyle name="40% - Accent2 2 2 9 6 2" xfId="7067"/>
    <cellStyle name="40% - Accent2 2 2 9 7" xfId="7068"/>
    <cellStyle name="40% - Accent2 2 2 9 7 2" xfId="7069"/>
    <cellStyle name="40% - Accent2 2 2 9 8" xfId="7070"/>
    <cellStyle name="40% - Accent2 2 3" xfId="268"/>
    <cellStyle name="40% - Accent2 2 4" xfId="269"/>
    <cellStyle name="40% - Accent2 2 4 10" xfId="7071"/>
    <cellStyle name="40% - Accent2 2 4 10 2" xfId="7072"/>
    <cellStyle name="40% - Accent2 2 4 11" xfId="7073"/>
    <cellStyle name="40% - Accent2 2 4 11 2" xfId="7074"/>
    <cellStyle name="40% - Accent2 2 4 12" xfId="7075"/>
    <cellStyle name="40% - Accent2 2 4 12 2" xfId="7076"/>
    <cellStyle name="40% - Accent2 2 4 13" xfId="7077"/>
    <cellStyle name="40% - Accent2 2 4 2" xfId="270"/>
    <cellStyle name="40% - Accent2 2 4 2 2" xfId="1596"/>
    <cellStyle name="40% - Accent2 2 4 2 2 2" xfId="7078"/>
    <cellStyle name="40% - Accent2 2 4 2 2 2 2" xfId="7079"/>
    <cellStyle name="40% - Accent2 2 4 2 2 2 2 2" xfId="7080"/>
    <cellStyle name="40% - Accent2 2 4 2 2 2 3" xfId="7081"/>
    <cellStyle name="40% - Accent2 2 4 2 2 3" xfId="7082"/>
    <cellStyle name="40% - Accent2 2 4 2 2 3 2" xfId="7083"/>
    <cellStyle name="40% - Accent2 2 4 2 2 4" xfId="7084"/>
    <cellStyle name="40% - Accent2 2 4 2 2 4 2" xfId="7085"/>
    <cellStyle name="40% - Accent2 2 4 2 2 5" xfId="7086"/>
    <cellStyle name="40% - Accent2 2 4 2 2 5 2" xfId="7087"/>
    <cellStyle name="40% - Accent2 2 4 2 2 6" xfId="7088"/>
    <cellStyle name="40% - Accent2 2 4 2 2 6 2" xfId="7089"/>
    <cellStyle name="40% - Accent2 2 4 2 2 7" xfId="7090"/>
    <cellStyle name="40% - Accent2 2 4 2 3" xfId="7091"/>
    <cellStyle name="40% - Accent2 2 4 2 3 2" xfId="7092"/>
    <cellStyle name="40% - Accent2 2 4 2 3 2 2" xfId="7093"/>
    <cellStyle name="40% - Accent2 2 4 2 3 3" xfId="7094"/>
    <cellStyle name="40% - Accent2 2 4 2 4" xfId="7095"/>
    <cellStyle name="40% - Accent2 2 4 2 4 2" xfId="7096"/>
    <cellStyle name="40% - Accent2 2 4 2 5" xfId="7097"/>
    <cellStyle name="40% - Accent2 2 4 2 5 2" xfId="7098"/>
    <cellStyle name="40% - Accent2 2 4 2 6" xfId="7099"/>
    <cellStyle name="40% - Accent2 2 4 2 6 2" xfId="7100"/>
    <cellStyle name="40% - Accent2 2 4 2 7" xfId="7101"/>
    <cellStyle name="40% - Accent2 2 4 2 7 2" xfId="7102"/>
    <cellStyle name="40% - Accent2 2 4 2 8" xfId="7103"/>
    <cellStyle name="40% - Accent2 2 4 3" xfId="271"/>
    <cellStyle name="40% - Accent2 2 4 3 2" xfId="1597"/>
    <cellStyle name="40% - Accent2 2 4 3 2 2" xfId="7104"/>
    <cellStyle name="40% - Accent2 2 4 3 2 2 2" xfId="7105"/>
    <cellStyle name="40% - Accent2 2 4 3 2 2 2 2" xfId="7106"/>
    <cellStyle name="40% - Accent2 2 4 3 2 2 3" xfId="7107"/>
    <cellStyle name="40% - Accent2 2 4 3 2 3" xfId="7108"/>
    <cellStyle name="40% - Accent2 2 4 3 2 3 2" xfId="7109"/>
    <cellStyle name="40% - Accent2 2 4 3 2 4" xfId="7110"/>
    <cellStyle name="40% - Accent2 2 4 3 2 4 2" xfId="7111"/>
    <cellStyle name="40% - Accent2 2 4 3 2 5" xfId="7112"/>
    <cellStyle name="40% - Accent2 2 4 3 2 5 2" xfId="7113"/>
    <cellStyle name="40% - Accent2 2 4 3 2 6" xfId="7114"/>
    <cellStyle name="40% - Accent2 2 4 3 2 6 2" xfId="7115"/>
    <cellStyle name="40% - Accent2 2 4 3 2 7" xfId="7116"/>
    <cellStyle name="40% - Accent2 2 4 3 3" xfId="7117"/>
    <cellStyle name="40% - Accent2 2 4 3 3 2" xfId="7118"/>
    <cellStyle name="40% - Accent2 2 4 3 3 2 2" xfId="7119"/>
    <cellStyle name="40% - Accent2 2 4 3 3 3" xfId="7120"/>
    <cellStyle name="40% - Accent2 2 4 3 4" xfId="7121"/>
    <cellStyle name="40% - Accent2 2 4 3 4 2" xfId="7122"/>
    <cellStyle name="40% - Accent2 2 4 3 5" xfId="7123"/>
    <cellStyle name="40% - Accent2 2 4 3 5 2" xfId="7124"/>
    <cellStyle name="40% - Accent2 2 4 3 6" xfId="7125"/>
    <cellStyle name="40% - Accent2 2 4 3 6 2" xfId="7126"/>
    <cellStyle name="40% - Accent2 2 4 3 7" xfId="7127"/>
    <cellStyle name="40% - Accent2 2 4 3 7 2" xfId="7128"/>
    <cellStyle name="40% - Accent2 2 4 3 8" xfId="7129"/>
    <cellStyle name="40% - Accent2 2 4 4" xfId="272"/>
    <cellStyle name="40% - Accent2 2 4 4 2" xfId="1598"/>
    <cellStyle name="40% - Accent2 2 4 4 2 2" xfId="7130"/>
    <cellStyle name="40% - Accent2 2 4 4 2 2 2" xfId="7131"/>
    <cellStyle name="40% - Accent2 2 4 4 2 2 2 2" xfId="7132"/>
    <cellStyle name="40% - Accent2 2 4 4 2 2 3" xfId="7133"/>
    <cellStyle name="40% - Accent2 2 4 4 2 3" xfId="7134"/>
    <cellStyle name="40% - Accent2 2 4 4 2 3 2" xfId="7135"/>
    <cellStyle name="40% - Accent2 2 4 4 2 4" xfId="7136"/>
    <cellStyle name="40% - Accent2 2 4 4 2 4 2" xfId="7137"/>
    <cellStyle name="40% - Accent2 2 4 4 2 5" xfId="7138"/>
    <cellStyle name="40% - Accent2 2 4 4 2 5 2" xfId="7139"/>
    <cellStyle name="40% - Accent2 2 4 4 2 6" xfId="7140"/>
    <cellStyle name="40% - Accent2 2 4 4 2 6 2" xfId="7141"/>
    <cellStyle name="40% - Accent2 2 4 4 2 7" xfId="7142"/>
    <cellStyle name="40% - Accent2 2 4 4 3" xfId="7143"/>
    <cellStyle name="40% - Accent2 2 4 4 3 2" xfId="7144"/>
    <cellStyle name="40% - Accent2 2 4 4 3 2 2" xfId="7145"/>
    <cellStyle name="40% - Accent2 2 4 4 3 3" xfId="7146"/>
    <cellStyle name="40% - Accent2 2 4 4 4" xfId="7147"/>
    <cellStyle name="40% - Accent2 2 4 4 4 2" xfId="7148"/>
    <cellStyle name="40% - Accent2 2 4 4 5" xfId="7149"/>
    <cellStyle name="40% - Accent2 2 4 4 5 2" xfId="7150"/>
    <cellStyle name="40% - Accent2 2 4 4 6" xfId="7151"/>
    <cellStyle name="40% - Accent2 2 4 4 6 2" xfId="7152"/>
    <cellStyle name="40% - Accent2 2 4 4 7" xfId="7153"/>
    <cellStyle name="40% - Accent2 2 4 4 7 2" xfId="7154"/>
    <cellStyle name="40% - Accent2 2 4 4 8" xfId="7155"/>
    <cellStyle name="40% - Accent2 2 4 5" xfId="1599"/>
    <cellStyle name="40% - Accent2 2 4 5 2" xfId="7156"/>
    <cellStyle name="40% - Accent2 2 4 5 2 2" xfId="7157"/>
    <cellStyle name="40% - Accent2 2 4 5 2 2 2" xfId="7158"/>
    <cellStyle name="40% - Accent2 2 4 5 2 3" xfId="7159"/>
    <cellStyle name="40% - Accent2 2 4 5 3" xfId="7160"/>
    <cellStyle name="40% - Accent2 2 4 5 3 2" xfId="7161"/>
    <cellStyle name="40% - Accent2 2 4 5 4" xfId="7162"/>
    <cellStyle name="40% - Accent2 2 4 5 4 2" xfId="7163"/>
    <cellStyle name="40% - Accent2 2 4 5 5" xfId="7164"/>
    <cellStyle name="40% - Accent2 2 4 5 5 2" xfId="7165"/>
    <cellStyle name="40% - Accent2 2 4 5 6" xfId="7166"/>
    <cellStyle name="40% - Accent2 2 4 5 6 2" xfId="7167"/>
    <cellStyle name="40% - Accent2 2 4 5 7" xfId="7168"/>
    <cellStyle name="40% - Accent2 2 4 6" xfId="1600"/>
    <cellStyle name="40% - Accent2 2 4 6 2" xfId="7169"/>
    <cellStyle name="40% - Accent2 2 4 6 2 2" xfId="7170"/>
    <cellStyle name="40% - Accent2 2 4 6 2 2 2" xfId="7171"/>
    <cellStyle name="40% - Accent2 2 4 6 2 3" xfId="7172"/>
    <cellStyle name="40% - Accent2 2 4 6 3" xfId="7173"/>
    <cellStyle name="40% - Accent2 2 4 6 3 2" xfId="7174"/>
    <cellStyle name="40% - Accent2 2 4 6 4" xfId="7175"/>
    <cellStyle name="40% - Accent2 2 4 6 4 2" xfId="7176"/>
    <cellStyle name="40% - Accent2 2 4 6 5" xfId="7177"/>
    <cellStyle name="40% - Accent2 2 4 6 5 2" xfId="7178"/>
    <cellStyle name="40% - Accent2 2 4 6 6" xfId="7179"/>
    <cellStyle name="40% - Accent2 2 4 6 6 2" xfId="7180"/>
    <cellStyle name="40% - Accent2 2 4 6 7" xfId="7181"/>
    <cellStyle name="40% - Accent2 2 4 7" xfId="1601"/>
    <cellStyle name="40% - Accent2 2 4 7 2" xfId="7182"/>
    <cellStyle name="40% - Accent2 2 4 7 2 2" xfId="7183"/>
    <cellStyle name="40% - Accent2 2 4 7 2 2 2" xfId="7184"/>
    <cellStyle name="40% - Accent2 2 4 7 2 3" xfId="7185"/>
    <cellStyle name="40% - Accent2 2 4 7 3" xfId="7186"/>
    <cellStyle name="40% - Accent2 2 4 7 3 2" xfId="7187"/>
    <cellStyle name="40% - Accent2 2 4 7 4" xfId="7188"/>
    <cellStyle name="40% - Accent2 2 4 7 4 2" xfId="7189"/>
    <cellStyle name="40% - Accent2 2 4 7 5" xfId="7190"/>
    <cellStyle name="40% - Accent2 2 4 7 5 2" xfId="7191"/>
    <cellStyle name="40% - Accent2 2 4 7 6" xfId="7192"/>
    <cellStyle name="40% - Accent2 2 4 7 6 2" xfId="7193"/>
    <cellStyle name="40% - Accent2 2 4 7 7" xfId="7194"/>
    <cellStyle name="40% - Accent2 2 4 8" xfId="7195"/>
    <cellStyle name="40% - Accent2 2 4 8 2" xfId="7196"/>
    <cellStyle name="40% - Accent2 2 4 8 2 2" xfId="7197"/>
    <cellStyle name="40% - Accent2 2 4 8 3" xfId="7198"/>
    <cellStyle name="40% - Accent2 2 4 9" xfId="7199"/>
    <cellStyle name="40% - Accent2 2 4 9 2" xfId="7200"/>
    <cellStyle name="40% - Accent2 2 5" xfId="1265"/>
    <cellStyle name="40% - Accent2 3" xfId="1266"/>
    <cellStyle name="40% - Accent2 3 2" xfId="1963"/>
    <cellStyle name="40% - Accent3 2" xfId="273"/>
    <cellStyle name="40% - Accent3 2 2" xfId="274"/>
    <cellStyle name="40% - Accent3 2 2 10" xfId="1602"/>
    <cellStyle name="40% - Accent3 2 2 10 2" xfId="7201"/>
    <cellStyle name="40% - Accent3 2 2 10 2 2" xfId="7202"/>
    <cellStyle name="40% - Accent3 2 2 10 2 2 2" xfId="7203"/>
    <cellStyle name="40% - Accent3 2 2 10 2 3" xfId="7204"/>
    <cellStyle name="40% - Accent3 2 2 10 3" xfId="7205"/>
    <cellStyle name="40% - Accent3 2 2 10 3 2" xfId="7206"/>
    <cellStyle name="40% - Accent3 2 2 10 4" xfId="7207"/>
    <cellStyle name="40% - Accent3 2 2 10 4 2" xfId="7208"/>
    <cellStyle name="40% - Accent3 2 2 10 5" xfId="7209"/>
    <cellStyle name="40% - Accent3 2 2 10 5 2" xfId="7210"/>
    <cellStyle name="40% - Accent3 2 2 10 6" xfId="7211"/>
    <cellStyle name="40% - Accent3 2 2 10 6 2" xfId="7212"/>
    <cellStyle name="40% - Accent3 2 2 10 7" xfId="7213"/>
    <cellStyle name="40% - Accent3 2 2 11" xfId="1603"/>
    <cellStyle name="40% - Accent3 2 2 11 2" xfId="7214"/>
    <cellStyle name="40% - Accent3 2 2 11 2 2" xfId="7215"/>
    <cellStyle name="40% - Accent3 2 2 11 2 2 2" xfId="7216"/>
    <cellStyle name="40% - Accent3 2 2 11 2 3" xfId="7217"/>
    <cellStyle name="40% - Accent3 2 2 11 3" xfId="7218"/>
    <cellStyle name="40% - Accent3 2 2 11 3 2" xfId="7219"/>
    <cellStyle name="40% - Accent3 2 2 11 4" xfId="7220"/>
    <cellStyle name="40% - Accent3 2 2 11 4 2" xfId="7221"/>
    <cellStyle name="40% - Accent3 2 2 11 5" xfId="7222"/>
    <cellStyle name="40% - Accent3 2 2 11 5 2" xfId="7223"/>
    <cellStyle name="40% - Accent3 2 2 11 6" xfId="7224"/>
    <cellStyle name="40% - Accent3 2 2 11 6 2" xfId="7225"/>
    <cellStyle name="40% - Accent3 2 2 11 7" xfId="7226"/>
    <cellStyle name="40% - Accent3 2 2 12" xfId="1604"/>
    <cellStyle name="40% - Accent3 2 2 12 2" xfId="7227"/>
    <cellStyle name="40% - Accent3 2 2 12 2 2" xfId="7228"/>
    <cellStyle name="40% - Accent3 2 2 12 2 2 2" xfId="7229"/>
    <cellStyle name="40% - Accent3 2 2 12 2 3" xfId="7230"/>
    <cellStyle name="40% - Accent3 2 2 12 3" xfId="7231"/>
    <cellStyle name="40% - Accent3 2 2 12 3 2" xfId="7232"/>
    <cellStyle name="40% - Accent3 2 2 12 4" xfId="7233"/>
    <cellStyle name="40% - Accent3 2 2 12 4 2" xfId="7234"/>
    <cellStyle name="40% - Accent3 2 2 12 5" xfId="7235"/>
    <cellStyle name="40% - Accent3 2 2 12 5 2" xfId="7236"/>
    <cellStyle name="40% - Accent3 2 2 12 6" xfId="7237"/>
    <cellStyle name="40% - Accent3 2 2 12 6 2" xfId="7238"/>
    <cellStyle name="40% - Accent3 2 2 12 7" xfId="7239"/>
    <cellStyle name="40% - Accent3 2 2 13" xfId="7240"/>
    <cellStyle name="40% - Accent3 2 2 2" xfId="275"/>
    <cellStyle name="40% - Accent3 2 2 2 2" xfId="276"/>
    <cellStyle name="40% - Accent3 2 2 2 2 2" xfId="277"/>
    <cellStyle name="40% - Accent3 2 2 2 3" xfId="278"/>
    <cellStyle name="40% - Accent3 2 2 2 4" xfId="279"/>
    <cellStyle name="40% - Accent3 2 2 2 4 10" xfId="7241"/>
    <cellStyle name="40% - Accent3 2 2 2 4 10 2" xfId="7242"/>
    <cellStyle name="40% - Accent3 2 2 2 4 11" xfId="7243"/>
    <cellStyle name="40% - Accent3 2 2 2 4 11 2" xfId="7244"/>
    <cellStyle name="40% - Accent3 2 2 2 4 12" xfId="7245"/>
    <cellStyle name="40% - Accent3 2 2 2 4 12 2" xfId="7246"/>
    <cellStyle name="40% - Accent3 2 2 2 4 13" xfId="7247"/>
    <cellStyle name="40% - Accent3 2 2 2 4 2" xfId="280"/>
    <cellStyle name="40% - Accent3 2 2 2 4 2 2" xfId="1605"/>
    <cellStyle name="40% - Accent3 2 2 2 4 2 2 2" xfId="7248"/>
    <cellStyle name="40% - Accent3 2 2 2 4 2 2 2 2" xfId="7249"/>
    <cellStyle name="40% - Accent3 2 2 2 4 2 2 2 2 2" xfId="7250"/>
    <cellStyle name="40% - Accent3 2 2 2 4 2 2 2 3" xfId="7251"/>
    <cellStyle name="40% - Accent3 2 2 2 4 2 2 3" xfId="7252"/>
    <cellStyle name="40% - Accent3 2 2 2 4 2 2 3 2" xfId="7253"/>
    <cellStyle name="40% - Accent3 2 2 2 4 2 2 4" xfId="7254"/>
    <cellStyle name="40% - Accent3 2 2 2 4 2 2 4 2" xfId="7255"/>
    <cellStyle name="40% - Accent3 2 2 2 4 2 2 5" xfId="7256"/>
    <cellStyle name="40% - Accent3 2 2 2 4 2 2 5 2" xfId="7257"/>
    <cellStyle name="40% - Accent3 2 2 2 4 2 2 6" xfId="7258"/>
    <cellStyle name="40% - Accent3 2 2 2 4 2 2 6 2" xfId="7259"/>
    <cellStyle name="40% - Accent3 2 2 2 4 2 2 7" xfId="7260"/>
    <cellStyle name="40% - Accent3 2 2 2 4 2 3" xfId="7261"/>
    <cellStyle name="40% - Accent3 2 2 2 4 2 3 2" xfId="7262"/>
    <cellStyle name="40% - Accent3 2 2 2 4 2 3 2 2" xfId="7263"/>
    <cellStyle name="40% - Accent3 2 2 2 4 2 3 3" xfId="7264"/>
    <cellStyle name="40% - Accent3 2 2 2 4 2 4" xfId="7265"/>
    <cellStyle name="40% - Accent3 2 2 2 4 2 4 2" xfId="7266"/>
    <cellStyle name="40% - Accent3 2 2 2 4 2 5" xfId="7267"/>
    <cellStyle name="40% - Accent3 2 2 2 4 2 5 2" xfId="7268"/>
    <cellStyle name="40% - Accent3 2 2 2 4 2 6" xfId="7269"/>
    <cellStyle name="40% - Accent3 2 2 2 4 2 6 2" xfId="7270"/>
    <cellStyle name="40% - Accent3 2 2 2 4 2 7" xfId="7271"/>
    <cellStyle name="40% - Accent3 2 2 2 4 2 7 2" xfId="7272"/>
    <cellStyle name="40% - Accent3 2 2 2 4 2 8" xfId="7273"/>
    <cellStyle name="40% - Accent3 2 2 2 4 3" xfId="281"/>
    <cellStyle name="40% - Accent3 2 2 2 4 3 2" xfId="1606"/>
    <cellStyle name="40% - Accent3 2 2 2 4 3 2 2" xfId="7274"/>
    <cellStyle name="40% - Accent3 2 2 2 4 3 2 2 2" xfId="7275"/>
    <cellStyle name="40% - Accent3 2 2 2 4 3 2 2 2 2" xfId="7276"/>
    <cellStyle name="40% - Accent3 2 2 2 4 3 2 2 3" xfId="7277"/>
    <cellStyle name="40% - Accent3 2 2 2 4 3 2 3" xfId="7278"/>
    <cellStyle name="40% - Accent3 2 2 2 4 3 2 3 2" xfId="7279"/>
    <cellStyle name="40% - Accent3 2 2 2 4 3 2 4" xfId="7280"/>
    <cellStyle name="40% - Accent3 2 2 2 4 3 2 4 2" xfId="7281"/>
    <cellStyle name="40% - Accent3 2 2 2 4 3 2 5" xfId="7282"/>
    <cellStyle name="40% - Accent3 2 2 2 4 3 2 5 2" xfId="7283"/>
    <cellStyle name="40% - Accent3 2 2 2 4 3 2 6" xfId="7284"/>
    <cellStyle name="40% - Accent3 2 2 2 4 3 2 6 2" xfId="7285"/>
    <cellStyle name="40% - Accent3 2 2 2 4 3 2 7" xfId="7286"/>
    <cellStyle name="40% - Accent3 2 2 2 4 3 3" xfId="7287"/>
    <cellStyle name="40% - Accent3 2 2 2 4 3 3 2" xfId="7288"/>
    <cellStyle name="40% - Accent3 2 2 2 4 3 3 2 2" xfId="7289"/>
    <cellStyle name="40% - Accent3 2 2 2 4 3 3 3" xfId="7290"/>
    <cellStyle name="40% - Accent3 2 2 2 4 3 4" xfId="7291"/>
    <cellStyle name="40% - Accent3 2 2 2 4 3 4 2" xfId="7292"/>
    <cellStyle name="40% - Accent3 2 2 2 4 3 5" xfId="7293"/>
    <cellStyle name="40% - Accent3 2 2 2 4 3 5 2" xfId="7294"/>
    <cellStyle name="40% - Accent3 2 2 2 4 3 6" xfId="7295"/>
    <cellStyle name="40% - Accent3 2 2 2 4 3 6 2" xfId="7296"/>
    <cellStyle name="40% - Accent3 2 2 2 4 3 7" xfId="7297"/>
    <cellStyle name="40% - Accent3 2 2 2 4 3 7 2" xfId="7298"/>
    <cellStyle name="40% - Accent3 2 2 2 4 3 8" xfId="7299"/>
    <cellStyle name="40% - Accent3 2 2 2 4 4" xfId="282"/>
    <cellStyle name="40% - Accent3 2 2 2 4 4 2" xfId="1607"/>
    <cellStyle name="40% - Accent3 2 2 2 4 4 2 2" xfId="7300"/>
    <cellStyle name="40% - Accent3 2 2 2 4 4 2 2 2" xfId="7301"/>
    <cellStyle name="40% - Accent3 2 2 2 4 4 2 2 2 2" xfId="7302"/>
    <cellStyle name="40% - Accent3 2 2 2 4 4 2 2 3" xfId="7303"/>
    <cellStyle name="40% - Accent3 2 2 2 4 4 2 3" xfId="7304"/>
    <cellStyle name="40% - Accent3 2 2 2 4 4 2 3 2" xfId="7305"/>
    <cellStyle name="40% - Accent3 2 2 2 4 4 2 4" xfId="7306"/>
    <cellStyle name="40% - Accent3 2 2 2 4 4 2 4 2" xfId="7307"/>
    <cellStyle name="40% - Accent3 2 2 2 4 4 2 5" xfId="7308"/>
    <cellStyle name="40% - Accent3 2 2 2 4 4 2 5 2" xfId="7309"/>
    <cellStyle name="40% - Accent3 2 2 2 4 4 2 6" xfId="7310"/>
    <cellStyle name="40% - Accent3 2 2 2 4 4 2 6 2" xfId="7311"/>
    <cellStyle name="40% - Accent3 2 2 2 4 4 2 7" xfId="7312"/>
    <cellStyle name="40% - Accent3 2 2 2 4 4 3" xfId="7313"/>
    <cellStyle name="40% - Accent3 2 2 2 4 4 3 2" xfId="7314"/>
    <cellStyle name="40% - Accent3 2 2 2 4 4 3 2 2" xfId="7315"/>
    <cellStyle name="40% - Accent3 2 2 2 4 4 3 3" xfId="7316"/>
    <cellStyle name="40% - Accent3 2 2 2 4 4 4" xfId="7317"/>
    <cellStyle name="40% - Accent3 2 2 2 4 4 4 2" xfId="7318"/>
    <cellStyle name="40% - Accent3 2 2 2 4 4 5" xfId="7319"/>
    <cellStyle name="40% - Accent3 2 2 2 4 4 5 2" xfId="7320"/>
    <cellStyle name="40% - Accent3 2 2 2 4 4 6" xfId="7321"/>
    <cellStyle name="40% - Accent3 2 2 2 4 4 6 2" xfId="7322"/>
    <cellStyle name="40% - Accent3 2 2 2 4 4 7" xfId="7323"/>
    <cellStyle name="40% - Accent3 2 2 2 4 4 7 2" xfId="7324"/>
    <cellStyle name="40% - Accent3 2 2 2 4 4 8" xfId="7325"/>
    <cellStyle name="40% - Accent3 2 2 2 4 5" xfId="1608"/>
    <cellStyle name="40% - Accent3 2 2 2 4 5 2" xfId="7326"/>
    <cellStyle name="40% - Accent3 2 2 2 4 5 2 2" xfId="7327"/>
    <cellStyle name="40% - Accent3 2 2 2 4 5 2 2 2" xfId="7328"/>
    <cellStyle name="40% - Accent3 2 2 2 4 5 2 3" xfId="7329"/>
    <cellStyle name="40% - Accent3 2 2 2 4 5 3" xfId="7330"/>
    <cellStyle name="40% - Accent3 2 2 2 4 5 3 2" xfId="7331"/>
    <cellStyle name="40% - Accent3 2 2 2 4 5 4" xfId="7332"/>
    <cellStyle name="40% - Accent3 2 2 2 4 5 4 2" xfId="7333"/>
    <cellStyle name="40% - Accent3 2 2 2 4 5 5" xfId="7334"/>
    <cellStyle name="40% - Accent3 2 2 2 4 5 5 2" xfId="7335"/>
    <cellStyle name="40% - Accent3 2 2 2 4 5 6" xfId="7336"/>
    <cellStyle name="40% - Accent3 2 2 2 4 5 6 2" xfId="7337"/>
    <cellStyle name="40% - Accent3 2 2 2 4 5 7" xfId="7338"/>
    <cellStyle name="40% - Accent3 2 2 2 4 6" xfId="1609"/>
    <cellStyle name="40% - Accent3 2 2 2 4 6 2" xfId="7339"/>
    <cellStyle name="40% - Accent3 2 2 2 4 6 2 2" xfId="7340"/>
    <cellStyle name="40% - Accent3 2 2 2 4 6 2 2 2" xfId="7341"/>
    <cellStyle name="40% - Accent3 2 2 2 4 6 2 3" xfId="7342"/>
    <cellStyle name="40% - Accent3 2 2 2 4 6 3" xfId="7343"/>
    <cellStyle name="40% - Accent3 2 2 2 4 6 3 2" xfId="7344"/>
    <cellStyle name="40% - Accent3 2 2 2 4 6 4" xfId="7345"/>
    <cellStyle name="40% - Accent3 2 2 2 4 6 4 2" xfId="7346"/>
    <cellStyle name="40% - Accent3 2 2 2 4 6 5" xfId="7347"/>
    <cellStyle name="40% - Accent3 2 2 2 4 6 5 2" xfId="7348"/>
    <cellStyle name="40% - Accent3 2 2 2 4 6 6" xfId="7349"/>
    <cellStyle name="40% - Accent3 2 2 2 4 6 6 2" xfId="7350"/>
    <cellStyle name="40% - Accent3 2 2 2 4 6 7" xfId="7351"/>
    <cellStyle name="40% - Accent3 2 2 2 4 7" xfId="1610"/>
    <cellStyle name="40% - Accent3 2 2 2 4 7 2" xfId="7352"/>
    <cellStyle name="40% - Accent3 2 2 2 4 7 2 2" xfId="7353"/>
    <cellStyle name="40% - Accent3 2 2 2 4 7 2 2 2" xfId="7354"/>
    <cellStyle name="40% - Accent3 2 2 2 4 7 2 3" xfId="7355"/>
    <cellStyle name="40% - Accent3 2 2 2 4 7 3" xfId="7356"/>
    <cellStyle name="40% - Accent3 2 2 2 4 7 3 2" xfId="7357"/>
    <cellStyle name="40% - Accent3 2 2 2 4 7 4" xfId="7358"/>
    <cellStyle name="40% - Accent3 2 2 2 4 7 4 2" xfId="7359"/>
    <cellStyle name="40% - Accent3 2 2 2 4 7 5" xfId="7360"/>
    <cellStyle name="40% - Accent3 2 2 2 4 7 5 2" xfId="7361"/>
    <cellStyle name="40% - Accent3 2 2 2 4 7 6" xfId="7362"/>
    <cellStyle name="40% - Accent3 2 2 2 4 7 6 2" xfId="7363"/>
    <cellStyle name="40% - Accent3 2 2 2 4 7 7" xfId="7364"/>
    <cellStyle name="40% - Accent3 2 2 2 4 8" xfId="7365"/>
    <cellStyle name="40% - Accent3 2 2 2 4 8 2" xfId="7366"/>
    <cellStyle name="40% - Accent3 2 2 2 4 8 2 2" xfId="7367"/>
    <cellStyle name="40% - Accent3 2 2 2 4 8 3" xfId="7368"/>
    <cellStyle name="40% - Accent3 2 2 2 4 9" xfId="7369"/>
    <cellStyle name="40% - Accent3 2 2 2 4 9 2" xfId="7370"/>
    <cellStyle name="40% - Accent3 2 2 2 5" xfId="283"/>
    <cellStyle name="40% - Accent3 2 2 3" xfId="284"/>
    <cellStyle name="40% - Accent3 2 2 3 2" xfId="285"/>
    <cellStyle name="40% - Accent3 2 2 3 2 2" xfId="286"/>
    <cellStyle name="40% - Accent3 2 2 3 3" xfId="287"/>
    <cellStyle name="40% - Accent3 2 2 4" xfId="288"/>
    <cellStyle name="40% - Accent3 2 2 4 2" xfId="289"/>
    <cellStyle name="40% - Accent3 2 2 5" xfId="290"/>
    <cellStyle name="40% - Accent3 2 2 5 10" xfId="7371"/>
    <cellStyle name="40% - Accent3 2 2 5 10 2" xfId="7372"/>
    <cellStyle name="40% - Accent3 2 2 5 11" xfId="7373"/>
    <cellStyle name="40% - Accent3 2 2 5 11 2" xfId="7374"/>
    <cellStyle name="40% - Accent3 2 2 5 12" xfId="7375"/>
    <cellStyle name="40% - Accent3 2 2 5 12 2" xfId="7376"/>
    <cellStyle name="40% - Accent3 2 2 5 13" xfId="7377"/>
    <cellStyle name="40% - Accent3 2 2 5 2" xfId="291"/>
    <cellStyle name="40% - Accent3 2 2 5 2 2" xfId="1611"/>
    <cellStyle name="40% - Accent3 2 2 5 2 2 2" xfId="7378"/>
    <cellStyle name="40% - Accent3 2 2 5 2 2 2 2" xfId="7379"/>
    <cellStyle name="40% - Accent3 2 2 5 2 2 2 2 2" xfId="7380"/>
    <cellStyle name="40% - Accent3 2 2 5 2 2 2 3" xfId="7381"/>
    <cellStyle name="40% - Accent3 2 2 5 2 2 3" xfId="7382"/>
    <cellStyle name="40% - Accent3 2 2 5 2 2 3 2" xfId="7383"/>
    <cellStyle name="40% - Accent3 2 2 5 2 2 4" xfId="7384"/>
    <cellStyle name="40% - Accent3 2 2 5 2 2 4 2" xfId="7385"/>
    <cellStyle name="40% - Accent3 2 2 5 2 2 5" xfId="7386"/>
    <cellStyle name="40% - Accent3 2 2 5 2 2 5 2" xfId="7387"/>
    <cellStyle name="40% - Accent3 2 2 5 2 2 6" xfId="7388"/>
    <cellStyle name="40% - Accent3 2 2 5 2 2 6 2" xfId="7389"/>
    <cellStyle name="40% - Accent3 2 2 5 2 2 7" xfId="7390"/>
    <cellStyle name="40% - Accent3 2 2 5 2 3" xfId="7391"/>
    <cellStyle name="40% - Accent3 2 2 5 2 3 2" xfId="7392"/>
    <cellStyle name="40% - Accent3 2 2 5 2 3 2 2" xfId="7393"/>
    <cellStyle name="40% - Accent3 2 2 5 2 3 3" xfId="7394"/>
    <cellStyle name="40% - Accent3 2 2 5 2 4" xfId="7395"/>
    <cellStyle name="40% - Accent3 2 2 5 2 4 2" xfId="7396"/>
    <cellStyle name="40% - Accent3 2 2 5 2 5" xfId="7397"/>
    <cellStyle name="40% - Accent3 2 2 5 2 5 2" xfId="7398"/>
    <cellStyle name="40% - Accent3 2 2 5 2 6" xfId="7399"/>
    <cellStyle name="40% - Accent3 2 2 5 2 6 2" xfId="7400"/>
    <cellStyle name="40% - Accent3 2 2 5 2 7" xfId="7401"/>
    <cellStyle name="40% - Accent3 2 2 5 2 7 2" xfId="7402"/>
    <cellStyle name="40% - Accent3 2 2 5 2 8" xfId="7403"/>
    <cellStyle name="40% - Accent3 2 2 5 3" xfId="292"/>
    <cellStyle name="40% - Accent3 2 2 5 3 2" xfId="1612"/>
    <cellStyle name="40% - Accent3 2 2 5 3 2 2" xfId="7404"/>
    <cellStyle name="40% - Accent3 2 2 5 3 2 2 2" xfId="7405"/>
    <cellStyle name="40% - Accent3 2 2 5 3 2 2 2 2" xfId="7406"/>
    <cellStyle name="40% - Accent3 2 2 5 3 2 2 3" xfId="7407"/>
    <cellStyle name="40% - Accent3 2 2 5 3 2 3" xfId="7408"/>
    <cellStyle name="40% - Accent3 2 2 5 3 2 3 2" xfId="7409"/>
    <cellStyle name="40% - Accent3 2 2 5 3 2 4" xfId="7410"/>
    <cellStyle name="40% - Accent3 2 2 5 3 2 4 2" xfId="7411"/>
    <cellStyle name="40% - Accent3 2 2 5 3 2 5" xfId="7412"/>
    <cellStyle name="40% - Accent3 2 2 5 3 2 5 2" xfId="7413"/>
    <cellStyle name="40% - Accent3 2 2 5 3 2 6" xfId="7414"/>
    <cellStyle name="40% - Accent3 2 2 5 3 2 6 2" xfId="7415"/>
    <cellStyle name="40% - Accent3 2 2 5 3 2 7" xfId="7416"/>
    <cellStyle name="40% - Accent3 2 2 5 3 3" xfId="7417"/>
    <cellStyle name="40% - Accent3 2 2 5 3 3 2" xfId="7418"/>
    <cellStyle name="40% - Accent3 2 2 5 3 3 2 2" xfId="7419"/>
    <cellStyle name="40% - Accent3 2 2 5 3 3 3" xfId="7420"/>
    <cellStyle name="40% - Accent3 2 2 5 3 4" xfId="7421"/>
    <cellStyle name="40% - Accent3 2 2 5 3 4 2" xfId="7422"/>
    <cellStyle name="40% - Accent3 2 2 5 3 5" xfId="7423"/>
    <cellStyle name="40% - Accent3 2 2 5 3 5 2" xfId="7424"/>
    <cellStyle name="40% - Accent3 2 2 5 3 6" xfId="7425"/>
    <cellStyle name="40% - Accent3 2 2 5 3 6 2" xfId="7426"/>
    <cellStyle name="40% - Accent3 2 2 5 3 7" xfId="7427"/>
    <cellStyle name="40% - Accent3 2 2 5 3 7 2" xfId="7428"/>
    <cellStyle name="40% - Accent3 2 2 5 3 8" xfId="7429"/>
    <cellStyle name="40% - Accent3 2 2 5 4" xfId="293"/>
    <cellStyle name="40% - Accent3 2 2 5 4 2" xfId="1613"/>
    <cellStyle name="40% - Accent3 2 2 5 4 2 2" xfId="7430"/>
    <cellStyle name="40% - Accent3 2 2 5 4 2 2 2" xfId="7431"/>
    <cellStyle name="40% - Accent3 2 2 5 4 2 2 2 2" xfId="7432"/>
    <cellStyle name="40% - Accent3 2 2 5 4 2 2 3" xfId="7433"/>
    <cellStyle name="40% - Accent3 2 2 5 4 2 3" xfId="7434"/>
    <cellStyle name="40% - Accent3 2 2 5 4 2 3 2" xfId="7435"/>
    <cellStyle name="40% - Accent3 2 2 5 4 2 4" xfId="7436"/>
    <cellStyle name="40% - Accent3 2 2 5 4 2 4 2" xfId="7437"/>
    <cellStyle name="40% - Accent3 2 2 5 4 2 5" xfId="7438"/>
    <cellStyle name="40% - Accent3 2 2 5 4 2 5 2" xfId="7439"/>
    <cellStyle name="40% - Accent3 2 2 5 4 2 6" xfId="7440"/>
    <cellStyle name="40% - Accent3 2 2 5 4 2 6 2" xfId="7441"/>
    <cellStyle name="40% - Accent3 2 2 5 4 2 7" xfId="7442"/>
    <cellStyle name="40% - Accent3 2 2 5 4 3" xfId="7443"/>
    <cellStyle name="40% - Accent3 2 2 5 4 3 2" xfId="7444"/>
    <cellStyle name="40% - Accent3 2 2 5 4 3 2 2" xfId="7445"/>
    <cellStyle name="40% - Accent3 2 2 5 4 3 3" xfId="7446"/>
    <cellStyle name="40% - Accent3 2 2 5 4 4" xfId="7447"/>
    <cellStyle name="40% - Accent3 2 2 5 4 4 2" xfId="7448"/>
    <cellStyle name="40% - Accent3 2 2 5 4 5" xfId="7449"/>
    <cellStyle name="40% - Accent3 2 2 5 4 5 2" xfId="7450"/>
    <cellStyle name="40% - Accent3 2 2 5 4 6" xfId="7451"/>
    <cellStyle name="40% - Accent3 2 2 5 4 6 2" xfId="7452"/>
    <cellStyle name="40% - Accent3 2 2 5 4 7" xfId="7453"/>
    <cellStyle name="40% - Accent3 2 2 5 4 7 2" xfId="7454"/>
    <cellStyle name="40% - Accent3 2 2 5 4 8" xfId="7455"/>
    <cellStyle name="40% - Accent3 2 2 5 5" xfId="1614"/>
    <cellStyle name="40% - Accent3 2 2 5 5 2" xfId="7456"/>
    <cellStyle name="40% - Accent3 2 2 5 5 2 2" xfId="7457"/>
    <cellStyle name="40% - Accent3 2 2 5 5 2 2 2" xfId="7458"/>
    <cellStyle name="40% - Accent3 2 2 5 5 2 3" xfId="7459"/>
    <cellStyle name="40% - Accent3 2 2 5 5 3" xfId="7460"/>
    <cellStyle name="40% - Accent3 2 2 5 5 3 2" xfId="7461"/>
    <cellStyle name="40% - Accent3 2 2 5 5 4" xfId="7462"/>
    <cellStyle name="40% - Accent3 2 2 5 5 4 2" xfId="7463"/>
    <cellStyle name="40% - Accent3 2 2 5 5 5" xfId="7464"/>
    <cellStyle name="40% - Accent3 2 2 5 5 5 2" xfId="7465"/>
    <cellStyle name="40% - Accent3 2 2 5 5 6" xfId="7466"/>
    <cellStyle name="40% - Accent3 2 2 5 5 6 2" xfId="7467"/>
    <cellStyle name="40% - Accent3 2 2 5 5 7" xfId="7468"/>
    <cellStyle name="40% - Accent3 2 2 5 6" xfId="1615"/>
    <cellStyle name="40% - Accent3 2 2 5 6 2" xfId="7469"/>
    <cellStyle name="40% - Accent3 2 2 5 6 2 2" xfId="7470"/>
    <cellStyle name="40% - Accent3 2 2 5 6 2 2 2" xfId="7471"/>
    <cellStyle name="40% - Accent3 2 2 5 6 2 3" xfId="7472"/>
    <cellStyle name="40% - Accent3 2 2 5 6 3" xfId="7473"/>
    <cellStyle name="40% - Accent3 2 2 5 6 3 2" xfId="7474"/>
    <cellStyle name="40% - Accent3 2 2 5 6 4" xfId="7475"/>
    <cellStyle name="40% - Accent3 2 2 5 6 4 2" xfId="7476"/>
    <cellStyle name="40% - Accent3 2 2 5 6 5" xfId="7477"/>
    <cellStyle name="40% - Accent3 2 2 5 6 5 2" xfId="7478"/>
    <cellStyle name="40% - Accent3 2 2 5 6 6" xfId="7479"/>
    <cellStyle name="40% - Accent3 2 2 5 6 6 2" xfId="7480"/>
    <cellStyle name="40% - Accent3 2 2 5 6 7" xfId="7481"/>
    <cellStyle name="40% - Accent3 2 2 5 7" xfId="1616"/>
    <cellStyle name="40% - Accent3 2 2 5 7 2" xfId="7482"/>
    <cellStyle name="40% - Accent3 2 2 5 7 2 2" xfId="7483"/>
    <cellStyle name="40% - Accent3 2 2 5 7 2 2 2" xfId="7484"/>
    <cellStyle name="40% - Accent3 2 2 5 7 2 3" xfId="7485"/>
    <cellStyle name="40% - Accent3 2 2 5 7 3" xfId="7486"/>
    <cellStyle name="40% - Accent3 2 2 5 7 3 2" xfId="7487"/>
    <cellStyle name="40% - Accent3 2 2 5 7 4" xfId="7488"/>
    <cellStyle name="40% - Accent3 2 2 5 7 4 2" xfId="7489"/>
    <cellStyle name="40% - Accent3 2 2 5 7 5" xfId="7490"/>
    <cellStyle name="40% - Accent3 2 2 5 7 5 2" xfId="7491"/>
    <cellStyle name="40% - Accent3 2 2 5 7 6" xfId="7492"/>
    <cellStyle name="40% - Accent3 2 2 5 7 6 2" xfId="7493"/>
    <cellStyle name="40% - Accent3 2 2 5 7 7" xfId="7494"/>
    <cellStyle name="40% - Accent3 2 2 5 8" xfId="7495"/>
    <cellStyle name="40% - Accent3 2 2 5 8 2" xfId="7496"/>
    <cellStyle name="40% - Accent3 2 2 5 8 2 2" xfId="7497"/>
    <cellStyle name="40% - Accent3 2 2 5 8 3" xfId="7498"/>
    <cellStyle name="40% - Accent3 2 2 5 9" xfId="7499"/>
    <cellStyle name="40% - Accent3 2 2 5 9 2" xfId="7500"/>
    <cellStyle name="40% - Accent3 2 2 6" xfId="294"/>
    <cellStyle name="40% - Accent3 2 2 6 10" xfId="7501"/>
    <cellStyle name="40% - Accent3 2 2 6 10 2" xfId="7502"/>
    <cellStyle name="40% - Accent3 2 2 6 11" xfId="7503"/>
    <cellStyle name="40% - Accent3 2 2 6 11 2" xfId="7504"/>
    <cellStyle name="40% - Accent3 2 2 6 12" xfId="7505"/>
    <cellStyle name="40% - Accent3 2 2 6 12 2" xfId="7506"/>
    <cellStyle name="40% - Accent3 2 2 6 13" xfId="7507"/>
    <cellStyle name="40% - Accent3 2 2 6 2" xfId="295"/>
    <cellStyle name="40% - Accent3 2 2 6 2 2" xfId="1617"/>
    <cellStyle name="40% - Accent3 2 2 6 2 2 2" xfId="7508"/>
    <cellStyle name="40% - Accent3 2 2 6 2 2 2 2" xfId="7509"/>
    <cellStyle name="40% - Accent3 2 2 6 2 2 2 2 2" xfId="7510"/>
    <cellStyle name="40% - Accent3 2 2 6 2 2 2 3" xfId="7511"/>
    <cellStyle name="40% - Accent3 2 2 6 2 2 3" xfId="7512"/>
    <cellStyle name="40% - Accent3 2 2 6 2 2 3 2" xfId="7513"/>
    <cellStyle name="40% - Accent3 2 2 6 2 2 4" xfId="7514"/>
    <cellStyle name="40% - Accent3 2 2 6 2 2 4 2" xfId="7515"/>
    <cellStyle name="40% - Accent3 2 2 6 2 2 5" xfId="7516"/>
    <cellStyle name="40% - Accent3 2 2 6 2 2 5 2" xfId="7517"/>
    <cellStyle name="40% - Accent3 2 2 6 2 2 6" xfId="7518"/>
    <cellStyle name="40% - Accent3 2 2 6 2 2 6 2" xfId="7519"/>
    <cellStyle name="40% - Accent3 2 2 6 2 2 7" xfId="7520"/>
    <cellStyle name="40% - Accent3 2 2 6 2 3" xfId="7521"/>
    <cellStyle name="40% - Accent3 2 2 6 2 3 2" xfId="7522"/>
    <cellStyle name="40% - Accent3 2 2 6 2 3 2 2" xfId="7523"/>
    <cellStyle name="40% - Accent3 2 2 6 2 3 3" xfId="7524"/>
    <cellStyle name="40% - Accent3 2 2 6 2 4" xfId="7525"/>
    <cellStyle name="40% - Accent3 2 2 6 2 4 2" xfId="7526"/>
    <cellStyle name="40% - Accent3 2 2 6 2 5" xfId="7527"/>
    <cellStyle name="40% - Accent3 2 2 6 2 5 2" xfId="7528"/>
    <cellStyle name="40% - Accent3 2 2 6 2 6" xfId="7529"/>
    <cellStyle name="40% - Accent3 2 2 6 2 6 2" xfId="7530"/>
    <cellStyle name="40% - Accent3 2 2 6 2 7" xfId="7531"/>
    <cellStyle name="40% - Accent3 2 2 6 2 7 2" xfId="7532"/>
    <cellStyle name="40% - Accent3 2 2 6 2 8" xfId="7533"/>
    <cellStyle name="40% - Accent3 2 2 6 3" xfId="296"/>
    <cellStyle name="40% - Accent3 2 2 6 3 2" xfId="1618"/>
    <cellStyle name="40% - Accent3 2 2 6 3 2 2" xfId="7534"/>
    <cellStyle name="40% - Accent3 2 2 6 3 2 2 2" xfId="7535"/>
    <cellStyle name="40% - Accent3 2 2 6 3 2 2 2 2" xfId="7536"/>
    <cellStyle name="40% - Accent3 2 2 6 3 2 2 3" xfId="7537"/>
    <cellStyle name="40% - Accent3 2 2 6 3 2 3" xfId="7538"/>
    <cellStyle name="40% - Accent3 2 2 6 3 2 3 2" xfId="7539"/>
    <cellStyle name="40% - Accent3 2 2 6 3 2 4" xfId="7540"/>
    <cellStyle name="40% - Accent3 2 2 6 3 2 4 2" xfId="7541"/>
    <cellStyle name="40% - Accent3 2 2 6 3 2 5" xfId="7542"/>
    <cellStyle name="40% - Accent3 2 2 6 3 2 5 2" xfId="7543"/>
    <cellStyle name="40% - Accent3 2 2 6 3 2 6" xfId="7544"/>
    <cellStyle name="40% - Accent3 2 2 6 3 2 6 2" xfId="7545"/>
    <cellStyle name="40% - Accent3 2 2 6 3 2 7" xfId="7546"/>
    <cellStyle name="40% - Accent3 2 2 6 3 3" xfId="7547"/>
    <cellStyle name="40% - Accent3 2 2 6 3 3 2" xfId="7548"/>
    <cellStyle name="40% - Accent3 2 2 6 3 3 2 2" xfId="7549"/>
    <cellStyle name="40% - Accent3 2 2 6 3 3 3" xfId="7550"/>
    <cellStyle name="40% - Accent3 2 2 6 3 4" xfId="7551"/>
    <cellStyle name="40% - Accent3 2 2 6 3 4 2" xfId="7552"/>
    <cellStyle name="40% - Accent3 2 2 6 3 5" xfId="7553"/>
    <cellStyle name="40% - Accent3 2 2 6 3 5 2" xfId="7554"/>
    <cellStyle name="40% - Accent3 2 2 6 3 6" xfId="7555"/>
    <cellStyle name="40% - Accent3 2 2 6 3 6 2" xfId="7556"/>
    <cellStyle name="40% - Accent3 2 2 6 3 7" xfId="7557"/>
    <cellStyle name="40% - Accent3 2 2 6 3 7 2" xfId="7558"/>
    <cellStyle name="40% - Accent3 2 2 6 3 8" xfId="7559"/>
    <cellStyle name="40% - Accent3 2 2 6 4" xfId="297"/>
    <cellStyle name="40% - Accent3 2 2 6 4 2" xfId="1619"/>
    <cellStyle name="40% - Accent3 2 2 6 4 2 2" xfId="7560"/>
    <cellStyle name="40% - Accent3 2 2 6 4 2 2 2" xfId="7561"/>
    <cellStyle name="40% - Accent3 2 2 6 4 2 2 2 2" xfId="7562"/>
    <cellStyle name="40% - Accent3 2 2 6 4 2 2 3" xfId="7563"/>
    <cellStyle name="40% - Accent3 2 2 6 4 2 3" xfId="7564"/>
    <cellStyle name="40% - Accent3 2 2 6 4 2 3 2" xfId="7565"/>
    <cellStyle name="40% - Accent3 2 2 6 4 2 4" xfId="7566"/>
    <cellStyle name="40% - Accent3 2 2 6 4 2 4 2" xfId="7567"/>
    <cellStyle name="40% - Accent3 2 2 6 4 2 5" xfId="7568"/>
    <cellStyle name="40% - Accent3 2 2 6 4 2 5 2" xfId="7569"/>
    <cellStyle name="40% - Accent3 2 2 6 4 2 6" xfId="7570"/>
    <cellStyle name="40% - Accent3 2 2 6 4 2 6 2" xfId="7571"/>
    <cellStyle name="40% - Accent3 2 2 6 4 2 7" xfId="7572"/>
    <cellStyle name="40% - Accent3 2 2 6 4 3" xfId="7573"/>
    <cellStyle name="40% - Accent3 2 2 6 4 3 2" xfId="7574"/>
    <cellStyle name="40% - Accent3 2 2 6 4 3 2 2" xfId="7575"/>
    <cellStyle name="40% - Accent3 2 2 6 4 3 3" xfId="7576"/>
    <cellStyle name="40% - Accent3 2 2 6 4 4" xfId="7577"/>
    <cellStyle name="40% - Accent3 2 2 6 4 4 2" xfId="7578"/>
    <cellStyle name="40% - Accent3 2 2 6 4 5" xfId="7579"/>
    <cellStyle name="40% - Accent3 2 2 6 4 5 2" xfId="7580"/>
    <cellStyle name="40% - Accent3 2 2 6 4 6" xfId="7581"/>
    <cellStyle name="40% - Accent3 2 2 6 4 6 2" xfId="7582"/>
    <cellStyle name="40% - Accent3 2 2 6 4 7" xfId="7583"/>
    <cellStyle name="40% - Accent3 2 2 6 4 7 2" xfId="7584"/>
    <cellStyle name="40% - Accent3 2 2 6 4 8" xfId="7585"/>
    <cellStyle name="40% - Accent3 2 2 6 5" xfId="1620"/>
    <cellStyle name="40% - Accent3 2 2 6 5 2" xfId="7586"/>
    <cellStyle name="40% - Accent3 2 2 6 5 2 2" xfId="7587"/>
    <cellStyle name="40% - Accent3 2 2 6 5 2 2 2" xfId="7588"/>
    <cellStyle name="40% - Accent3 2 2 6 5 2 3" xfId="7589"/>
    <cellStyle name="40% - Accent3 2 2 6 5 3" xfId="7590"/>
    <cellStyle name="40% - Accent3 2 2 6 5 3 2" xfId="7591"/>
    <cellStyle name="40% - Accent3 2 2 6 5 4" xfId="7592"/>
    <cellStyle name="40% - Accent3 2 2 6 5 4 2" xfId="7593"/>
    <cellStyle name="40% - Accent3 2 2 6 5 5" xfId="7594"/>
    <cellStyle name="40% - Accent3 2 2 6 5 5 2" xfId="7595"/>
    <cellStyle name="40% - Accent3 2 2 6 5 6" xfId="7596"/>
    <cellStyle name="40% - Accent3 2 2 6 5 6 2" xfId="7597"/>
    <cellStyle name="40% - Accent3 2 2 6 5 7" xfId="7598"/>
    <cellStyle name="40% - Accent3 2 2 6 6" xfId="1621"/>
    <cellStyle name="40% - Accent3 2 2 6 6 2" xfId="7599"/>
    <cellStyle name="40% - Accent3 2 2 6 6 2 2" xfId="7600"/>
    <cellStyle name="40% - Accent3 2 2 6 6 2 2 2" xfId="7601"/>
    <cellStyle name="40% - Accent3 2 2 6 6 2 3" xfId="7602"/>
    <cellStyle name="40% - Accent3 2 2 6 6 3" xfId="7603"/>
    <cellStyle name="40% - Accent3 2 2 6 6 3 2" xfId="7604"/>
    <cellStyle name="40% - Accent3 2 2 6 6 4" xfId="7605"/>
    <cellStyle name="40% - Accent3 2 2 6 6 4 2" xfId="7606"/>
    <cellStyle name="40% - Accent3 2 2 6 6 5" xfId="7607"/>
    <cellStyle name="40% - Accent3 2 2 6 6 5 2" xfId="7608"/>
    <cellStyle name="40% - Accent3 2 2 6 6 6" xfId="7609"/>
    <cellStyle name="40% - Accent3 2 2 6 6 6 2" xfId="7610"/>
    <cellStyle name="40% - Accent3 2 2 6 6 7" xfId="7611"/>
    <cellStyle name="40% - Accent3 2 2 6 7" xfId="1622"/>
    <cellStyle name="40% - Accent3 2 2 6 7 2" xfId="7612"/>
    <cellStyle name="40% - Accent3 2 2 6 7 2 2" xfId="7613"/>
    <cellStyle name="40% - Accent3 2 2 6 7 2 2 2" xfId="7614"/>
    <cellStyle name="40% - Accent3 2 2 6 7 2 3" xfId="7615"/>
    <cellStyle name="40% - Accent3 2 2 6 7 3" xfId="7616"/>
    <cellStyle name="40% - Accent3 2 2 6 7 3 2" xfId="7617"/>
    <cellStyle name="40% - Accent3 2 2 6 7 4" xfId="7618"/>
    <cellStyle name="40% - Accent3 2 2 6 7 4 2" xfId="7619"/>
    <cellStyle name="40% - Accent3 2 2 6 7 5" xfId="7620"/>
    <cellStyle name="40% - Accent3 2 2 6 7 5 2" xfId="7621"/>
    <cellStyle name="40% - Accent3 2 2 6 7 6" xfId="7622"/>
    <cellStyle name="40% - Accent3 2 2 6 7 6 2" xfId="7623"/>
    <cellStyle name="40% - Accent3 2 2 6 7 7" xfId="7624"/>
    <cellStyle name="40% - Accent3 2 2 6 8" xfId="7625"/>
    <cellStyle name="40% - Accent3 2 2 6 8 2" xfId="7626"/>
    <cellStyle name="40% - Accent3 2 2 6 8 2 2" xfId="7627"/>
    <cellStyle name="40% - Accent3 2 2 6 8 3" xfId="7628"/>
    <cellStyle name="40% - Accent3 2 2 6 9" xfId="7629"/>
    <cellStyle name="40% - Accent3 2 2 6 9 2" xfId="7630"/>
    <cellStyle name="40% - Accent3 2 2 7" xfId="298"/>
    <cellStyle name="40% - Accent3 2 2 7 2" xfId="1623"/>
    <cellStyle name="40% - Accent3 2 2 7 2 2" xfId="7631"/>
    <cellStyle name="40% - Accent3 2 2 7 2 2 2" xfId="7632"/>
    <cellStyle name="40% - Accent3 2 2 7 2 2 2 2" xfId="7633"/>
    <cellStyle name="40% - Accent3 2 2 7 2 2 3" xfId="7634"/>
    <cellStyle name="40% - Accent3 2 2 7 2 3" xfId="7635"/>
    <cellStyle name="40% - Accent3 2 2 7 2 3 2" xfId="7636"/>
    <cellStyle name="40% - Accent3 2 2 7 2 4" xfId="7637"/>
    <cellStyle name="40% - Accent3 2 2 7 2 4 2" xfId="7638"/>
    <cellStyle name="40% - Accent3 2 2 7 2 5" xfId="7639"/>
    <cellStyle name="40% - Accent3 2 2 7 2 5 2" xfId="7640"/>
    <cellStyle name="40% - Accent3 2 2 7 2 6" xfId="7641"/>
    <cellStyle name="40% - Accent3 2 2 7 2 6 2" xfId="7642"/>
    <cellStyle name="40% - Accent3 2 2 7 2 7" xfId="7643"/>
    <cellStyle name="40% - Accent3 2 2 7 3" xfId="7644"/>
    <cellStyle name="40% - Accent3 2 2 7 3 2" xfId="7645"/>
    <cellStyle name="40% - Accent3 2 2 7 3 2 2" xfId="7646"/>
    <cellStyle name="40% - Accent3 2 2 7 3 3" xfId="7647"/>
    <cellStyle name="40% - Accent3 2 2 7 4" xfId="7648"/>
    <cellStyle name="40% - Accent3 2 2 7 4 2" xfId="7649"/>
    <cellStyle name="40% - Accent3 2 2 7 5" xfId="7650"/>
    <cellStyle name="40% - Accent3 2 2 7 5 2" xfId="7651"/>
    <cellStyle name="40% - Accent3 2 2 7 6" xfId="7652"/>
    <cellStyle name="40% - Accent3 2 2 7 6 2" xfId="7653"/>
    <cellStyle name="40% - Accent3 2 2 7 7" xfId="7654"/>
    <cellStyle name="40% - Accent3 2 2 7 7 2" xfId="7655"/>
    <cellStyle name="40% - Accent3 2 2 7 8" xfId="7656"/>
    <cellStyle name="40% - Accent3 2 2 8" xfId="299"/>
    <cellStyle name="40% - Accent3 2 2 8 2" xfId="1624"/>
    <cellStyle name="40% - Accent3 2 2 8 2 2" xfId="7657"/>
    <cellStyle name="40% - Accent3 2 2 8 2 2 2" xfId="7658"/>
    <cellStyle name="40% - Accent3 2 2 8 2 2 2 2" xfId="7659"/>
    <cellStyle name="40% - Accent3 2 2 8 2 2 3" xfId="7660"/>
    <cellStyle name="40% - Accent3 2 2 8 2 3" xfId="7661"/>
    <cellStyle name="40% - Accent3 2 2 8 2 3 2" xfId="7662"/>
    <cellStyle name="40% - Accent3 2 2 8 2 4" xfId="7663"/>
    <cellStyle name="40% - Accent3 2 2 8 2 4 2" xfId="7664"/>
    <cellStyle name="40% - Accent3 2 2 8 2 5" xfId="7665"/>
    <cellStyle name="40% - Accent3 2 2 8 2 5 2" xfId="7666"/>
    <cellStyle name="40% - Accent3 2 2 8 2 6" xfId="7667"/>
    <cellStyle name="40% - Accent3 2 2 8 2 6 2" xfId="7668"/>
    <cellStyle name="40% - Accent3 2 2 8 2 7" xfId="7669"/>
    <cellStyle name="40% - Accent3 2 2 8 3" xfId="7670"/>
    <cellStyle name="40% - Accent3 2 2 8 3 2" xfId="7671"/>
    <cellStyle name="40% - Accent3 2 2 8 3 2 2" xfId="7672"/>
    <cellStyle name="40% - Accent3 2 2 8 3 3" xfId="7673"/>
    <cellStyle name="40% - Accent3 2 2 8 4" xfId="7674"/>
    <cellStyle name="40% - Accent3 2 2 8 4 2" xfId="7675"/>
    <cellStyle name="40% - Accent3 2 2 8 5" xfId="7676"/>
    <cellStyle name="40% - Accent3 2 2 8 5 2" xfId="7677"/>
    <cellStyle name="40% - Accent3 2 2 8 6" xfId="7678"/>
    <cellStyle name="40% - Accent3 2 2 8 6 2" xfId="7679"/>
    <cellStyle name="40% - Accent3 2 2 8 7" xfId="7680"/>
    <cellStyle name="40% - Accent3 2 2 8 7 2" xfId="7681"/>
    <cellStyle name="40% - Accent3 2 2 8 8" xfId="7682"/>
    <cellStyle name="40% - Accent3 2 2 9" xfId="300"/>
    <cellStyle name="40% - Accent3 2 2 9 2" xfId="1625"/>
    <cellStyle name="40% - Accent3 2 2 9 2 2" xfId="7683"/>
    <cellStyle name="40% - Accent3 2 2 9 2 2 2" xfId="7684"/>
    <cellStyle name="40% - Accent3 2 2 9 2 2 2 2" xfId="7685"/>
    <cellStyle name="40% - Accent3 2 2 9 2 2 3" xfId="7686"/>
    <cellStyle name="40% - Accent3 2 2 9 2 3" xfId="7687"/>
    <cellStyle name="40% - Accent3 2 2 9 2 3 2" xfId="7688"/>
    <cellStyle name="40% - Accent3 2 2 9 2 4" xfId="7689"/>
    <cellStyle name="40% - Accent3 2 2 9 2 4 2" xfId="7690"/>
    <cellStyle name="40% - Accent3 2 2 9 2 5" xfId="7691"/>
    <cellStyle name="40% - Accent3 2 2 9 2 5 2" xfId="7692"/>
    <cellStyle name="40% - Accent3 2 2 9 2 6" xfId="7693"/>
    <cellStyle name="40% - Accent3 2 2 9 2 6 2" xfId="7694"/>
    <cellStyle name="40% - Accent3 2 2 9 2 7" xfId="7695"/>
    <cellStyle name="40% - Accent3 2 2 9 3" xfId="7696"/>
    <cellStyle name="40% - Accent3 2 2 9 3 2" xfId="7697"/>
    <cellStyle name="40% - Accent3 2 2 9 3 2 2" xfId="7698"/>
    <cellStyle name="40% - Accent3 2 2 9 3 3" xfId="7699"/>
    <cellStyle name="40% - Accent3 2 2 9 4" xfId="7700"/>
    <cellStyle name="40% - Accent3 2 2 9 4 2" xfId="7701"/>
    <cellStyle name="40% - Accent3 2 2 9 5" xfId="7702"/>
    <cellStyle name="40% - Accent3 2 2 9 5 2" xfId="7703"/>
    <cellStyle name="40% - Accent3 2 2 9 6" xfId="7704"/>
    <cellStyle name="40% - Accent3 2 2 9 6 2" xfId="7705"/>
    <cellStyle name="40% - Accent3 2 2 9 7" xfId="7706"/>
    <cellStyle name="40% - Accent3 2 2 9 7 2" xfId="7707"/>
    <cellStyle name="40% - Accent3 2 2 9 8" xfId="7708"/>
    <cellStyle name="40% - Accent3 2 3" xfId="301"/>
    <cellStyle name="40% - Accent3 2 4" xfId="302"/>
    <cellStyle name="40% - Accent3 2 4 10" xfId="7709"/>
    <cellStyle name="40% - Accent3 2 4 10 2" xfId="7710"/>
    <cellStyle name="40% - Accent3 2 4 11" xfId="7711"/>
    <cellStyle name="40% - Accent3 2 4 11 2" xfId="7712"/>
    <cellStyle name="40% - Accent3 2 4 12" xfId="7713"/>
    <cellStyle name="40% - Accent3 2 4 12 2" xfId="7714"/>
    <cellStyle name="40% - Accent3 2 4 13" xfId="7715"/>
    <cellStyle name="40% - Accent3 2 4 2" xfId="303"/>
    <cellStyle name="40% - Accent3 2 4 2 2" xfId="1626"/>
    <cellStyle name="40% - Accent3 2 4 2 2 2" xfId="7716"/>
    <cellStyle name="40% - Accent3 2 4 2 2 2 2" xfId="7717"/>
    <cellStyle name="40% - Accent3 2 4 2 2 2 2 2" xfId="7718"/>
    <cellStyle name="40% - Accent3 2 4 2 2 2 3" xfId="7719"/>
    <cellStyle name="40% - Accent3 2 4 2 2 3" xfId="7720"/>
    <cellStyle name="40% - Accent3 2 4 2 2 3 2" xfId="7721"/>
    <cellStyle name="40% - Accent3 2 4 2 2 4" xfId="7722"/>
    <cellStyle name="40% - Accent3 2 4 2 2 4 2" xfId="7723"/>
    <cellStyle name="40% - Accent3 2 4 2 2 5" xfId="7724"/>
    <cellStyle name="40% - Accent3 2 4 2 2 5 2" xfId="7725"/>
    <cellStyle name="40% - Accent3 2 4 2 2 6" xfId="7726"/>
    <cellStyle name="40% - Accent3 2 4 2 2 6 2" xfId="7727"/>
    <cellStyle name="40% - Accent3 2 4 2 2 7" xfId="7728"/>
    <cellStyle name="40% - Accent3 2 4 2 3" xfId="7729"/>
    <cellStyle name="40% - Accent3 2 4 2 3 2" xfId="7730"/>
    <cellStyle name="40% - Accent3 2 4 2 3 2 2" xfId="7731"/>
    <cellStyle name="40% - Accent3 2 4 2 3 3" xfId="7732"/>
    <cellStyle name="40% - Accent3 2 4 2 4" xfId="7733"/>
    <cellStyle name="40% - Accent3 2 4 2 4 2" xfId="7734"/>
    <cellStyle name="40% - Accent3 2 4 2 5" xfId="7735"/>
    <cellStyle name="40% - Accent3 2 4 2 5 2" xfId="7736"/>
    <cellStyle name="40% - Accent3 2 4 2 6" xfId="7737"/>
    <cellStyle name="40% - Accent3 2 4 2 6 2" xfId="7738"/>
    <cellStyle name="40% - Accent3 2 4 2 7" xfId="7739"/>
    <cellStyle name="40% - Accent3 2 4 2 7 2" xfId="7740"/>
    <cellStyle name="40% - Accent3 2 4 2 8" xfId="7741"/>
    <cellStyle name="40% - Accent3 2 4 3" xfId="304"/>
    <cellStyle name="40% - Accent3 2 4 3 2" xfId="1627"/>
    <cellStyle name="40% - Accent3 2 4 3 2 2" xfId="7742"/>
    <cellStyle name="40% - Accent3 2 4 3 2 2 2" xfId="7743"/>
    <cellStyle name="40% - Accent3 2 4 3 2 2 2 2" xfId="7744"/>
    <cellStyle name="40% - Accent3 2 4 3 2 2 3" xfId="7745"/>
    <cellStyle name="40% - Accent3 2 4 3 2 3" xfId="7746"/>
    <cellStyle name="40% - Accent3 2 4 3 2 3 2" xfId="7747"/>
    <cellStyle name="40% - Accent3 2 4 3 2 4" xfId="7748"/>
    <cellStyle name="40% - Accent3 2 4 3 2 4 2" xfId="7749"/>
    <cellStyle name="40% - Accent3 2 4 3 2 5" xfId="7750"/>
    <cellStyle name="40% - Accent3 2 4 3 2 5 2" xfId="7751"/>
    <cellStyle name="40% - Accent3 2 4 3 2 6" xfId="7752"/>
    <cellStyle name="40% - Accent3 2 4 3 2 6 2" xfId="7753"/>
    <cellStyle name="40% - Accent3 2 4 3 2 7" xfId="7754"/>
    <cellStyle name="40% - Accent3 2 4 3 3" xfId="7755"/>
    <cellStyle name="40% - Accent3 2 4 3 3 2" xfId="7756"/>
    <cellStyle name="40% - Accent3 2 4 3 3 2 2" xfId="7757"/>
    <cellStyle name="40% - Accent3 2 4 3 3 3" xfId="7758"/>
    <cellStyle name="40% - Accent3 2 4 3 4" xfId="7759"/>
    <cellStyle name="40% - Accent3 2 4 3 4 2" xfId="7760"/>
    <cellStyle name="40% - Accent3 2 4 3 5" xfId="7761"/>
    <cellStyle name="40% - Accent3 2 4 3 5 2" xfId="7762"/>
    <cellStyle name="40% - Accent3 2 4 3 6" xfId="7763"/>
    <cellStyle name="40% - Accent3 2 4 3 6 2" xfId="7764"/>
    <cellStyle name="40% - Accent3 2 4 3 7" xfId="7765"/>
    <cellStyle name="40% - Accent3 2 4 3 7 2" xfId="7766"/>
    <cellStyle name="40% - Accent3 2 4 3 8" xfId="7767"/>
    <cellStyle name="40% - Accent3 2 4 4" xfId="305"/>
    <cellStyle name="40% - Accent3 2 4 4 2" xfId="1628"/>
    <cellStyle name="40% - Accent3 2 4 4 2 2" xfId="7768"/>
    <cellStyle name="40% - Accent3 2 4 4 2 2 2" xfId="7769"/>
    <cellStyle name="40% - Accent3 2 4 4 2 2 2 2" xfId="7770"/>
    <cellStyle name="40% - Accent3 2 4 4 2 2 3" xfId="7771"/>
    <cellStyle name="40% - Accent3 2 4 4 2 3" xfId="7772"/>
    <cellStyle name="40% - Accent3 2 4 4 2 3 2" xfId="7773"/>
    <cellStyle name="40% - Accent3 2 4 4 2 4" xfId="7774"/>
    <cellStyle name="40% - Accent3 2 4 4 2 4 2" xfId="7775"/>
    <cellStyle name="40% - Accent3 2 4 4 2 5" xfId="7776"/>
    <cellStyle name="40% - Accent3 2 4 4 2 5 2" xfId="7777"/>
    <cellStyle name="40% - Accent3 2 4 4 2 6" xfId="7778"/>
    <cellStyle name="40% - Accent3 2 4 4 2 6 2" xfId="7779"/>
    <cellStyle name="40% - Accent3 2 4 4 2 7" xfId="7780"/>
    <cellStyle name="40% - Accent3 2 4 4 3" xfId="7781"/>
    <cellStyle name="40% - Accent3 2 4 4 3 2" xfId="7782"/>
    <cellStyle name="40% - Accent3 2 4 4 3 2 2" xfId="7783"/>
    <cellStyle name="40% - Accent3 2 4 4 3 3" xfId="7784"/>
    <cellStyle name="40% - Accent3 2 4 4 4" xfId="7785"/>
    <cellStyle name="40% - Accent3 2 4 4 4 2" xfId="7786"/>
    <cellStyle name="40% - Accent3 2 4 4 5" xfId="7787"/>
    <cellStyle name="40% - Accent3 2 4 4 5 2" xfId="7788"/>
    <cellStyle name="40% - Accent3 2 4 4 6" xfId="7789"/>
    <cellStyle name="40% - Accent3 2 4 4 6 2" xfId="7790"/>
    <cellStyle name="40% - Accent3 2 4 4 7" xfId="7791"/>
    <cellStyle name="40% - Accent3 2 4 4 7 2" xfId="7792"/>
    <cellStyle name="40% - Accent3 2 4 4 8" xfId="7793"/>
    <cellStyle name="40% - Accent3 2 4 5" xfId="1629"/>
    <cellStyle name="40% - Accent3 2 4 5 2" xfId="7794"/>
    <cellStyle name="40% - Accent3 2 4 5 2 2" xfId="7795"/>
    <cellStyle name="40% - Accent3 2 4 5 2 2 2" xfId="7796"/>
    <cellStyle name="40% - Accent3 2 4 5 2 3" xfId="7797"/>
    <cellStyle name="40% - Accent3 2 4 5 3" xfId="7798"/>
    <cellStyle name="40% - Accent3 2 4 5 3 2" xfId="7799"/>
    <cellStyle name="40% - Accent3 2 4 5 4" xfId="7800"/>
    <cellStyle name="40% - Accent3 2 4 5 4 2" xfId="7801"/>
    <cellStyle name="40% - Accent3 2 4 5 5" xfId="7802"/>
    <cellStyle name="40% - Accent3 2 4 5 5 2" xfId="7803"/>
    <cellStyle name="40% - Accent3 2 4 5 6" xfId="7804"/>
    <cellStyle name="40% - Accent3 2 4 5 6 2" xfId="7805"/>
    <cellStyle name="40% - Accent3 2 4 5 7" xfId="7806"/>
    <cellStyle name="40% - Accent3 2 4 6" xfId="1630"/>
    <cellStyle name="40% - Accent3 2 4 6 2" xfId="7807"/>
    <cellStyle name="40% - Accent3 2 4 6 2 2" xfId="7808"/>
    <cellStyle name="40% - Accent3 2 4 6 2 2 2" xfId="7809"/>
    <cellStyle name="40% - Accent3 2 4 6 2 3" xfId="7810"/>
    <cellStyle name="40% - Accent3 2 4 6 3" xfId="7811"/>
    <cellStyle name="40% - Accent3 2 4 6 3 2" xfId="7812"/>
    <cellStyle name="40% - Accent3 2 4 6 4" xfId="7813"/>
    <cellStyle name="40% - Accent3 2 4 6 4 2" xfId="7814"/>
    <cellStyle name="40% - Accent3 2 4 6 5" xfId="7815"/>
    <cellStyle name="40% - Accent3 2 4 6 5 2" xfId="7816"/>
    <cellStyle name="40% - Accent3 2 4 6 6" xfId="7817"/>
    <cellStyle name="40% - Accent3 2 4 6 6 2" xfId="7818"/>
    <cellStyle name="40% - Accent3 2 4 6 7" xfId="7819"/>
    <cellStyle name="40% - Accent3 2 4 7" xfId="1631"/>
    <cellStyle name="40% - Accent3 2 4 7 2" xfId="7820"/>
    <cellStyle name="40% - Accent3 2 4 7 2 2" xfId="7821"/>
    <cellStyle name="40% - Accent3 2 4 7 2 2 2" xfId="7822"/>
    <cellStyle name="40% - Accent3 2 4 7 2 3" xfId="7823"/>
    <cellStyle name="40% - Accent3 2 4 7 3" xfId="7824"/>
    <cellStyle name="40% - Accent3 2 4 7 3 2" xfId="7825"/>
    <cellStyle name="40% - Accent3 2 4 7 4" xfId="7826"/>
    <cellStyle name="40% - Accent3 2 4 7 4 2" xfId="7827"/>
    <cellStyle name="40% - Accent3 2 4 7 5" xfId="7828"/>
    <cellStyle name="40% - Accent3 2 4 7 5 2" xfId="7829"/>
    <cellStyle name="40% - Accent3 2 4 7 6" xfId="7830"/>
    <cellStyle name="40% - Accent3 2 4 7 6 2" xfId="7831"/>
    <cellStyle name="40% - Accent3 2 4 7 7" xfId="7832"/>
    <cellStyle name="40% - Accent3 2 4 8" xfId="7833"/>
    <cellStyle name="40% - Accent3 2 4 8 2" xfId="7834"/>
    <cellStyle name="40% - Accent3 2 4 8 2 2" xfId="7835"/>
    <cellStyle name="40% - Accent3 2 4 8 3" xfId="7836"/>
    <cellStyle name="40% - Accent3 2 4 9" xfId="7837"/>
    <cellStyle name="40% - Accent3 2 4 9 2" xfId="7838"/>
    <cellStyle name="40% - Accent3 2 5" xfId="1267"/>
    <cellStyle name="40% - Accent3 3" xfId="1268"/>
    <cellStyle name="40% - Accent3 3 2" xfId="1964"/>
    <cellStyle name="40% - Accent4 2" xfId="306"/>
    <cellStyle name="40% - Accent4 2 2" xfId="307"/>
    <cellStyle name="40% - Accent4 2 2 10" xfId="1632"/>
    <cellStyle name="40% - Accent4 2 2 10 2" xfId="7839"/>
    <cellStyle name="40% - Accent4 2 2 10 2 2" xfId="7840"/>
    <cellStyle name="40% - Accent4 2 2 10 2 2 2" xfId="7841"/>
    <cellStyle name="40% - Accent4 2 2 10 2 3" xfId="7842"/>
    <cellStyle name="40% - Accent4 2 2 10 3" xfId="7843"/>
    <cellStyle name="40% - Accent4 2 2 10 3 2" xfId="7844"/>
    <cellStyle name="40% - Accent4 2 2 10 4" xfId="7845"/>
    <cellStyle name="40% - Accent4 2 2 10 4 2" xfId="7846"/>
    <cellStyle name="40% - Accent4 2 2 10 5" xfId="7847"/>
    <cellStyle name="40% - Accent4 2 2 10 5 2" xfId="7848"/>
    <cellStyle name="40% - Accent4 2 2 10 6" xfId="7849"/>
    <cellStyle name="40% - Accent4 2 2 10 6 2" xfId="7850"/>
    <cellStyle name="40% - Accent4 2 2 10 7" xfId="7851"/>
    <cellStyle name="40% - Accent4 2 2 11" xfId="1633"/>
    <cellStyle name="40% - Accent4 2 2 11 2" xfId="7852"/>
    <cellStyle name="40% - Accent4 2 2 11 2 2" xfId="7853"/>
    <cellStyle name="40% - Accent4 2 2 11 2 2 2" xfId="7854"/>
    <cellStyle name="40% - Accent4 2 2 11 2 3" xfId="7855"/>
    <cellStyle name="40% - Accent4 2 2 11 3" xfId="7856"/>
    <cellStyle name="40% - Accent4 2 2 11 3 2" xfId="7857"/>
    <cellStyle name="40% - Accent4 2 2 11 4" xfId="7858"/>
    <cellStyle name="40% - Accent4 2 2 11 4 2" xfId="7859"/>
    <cellStyle name="40% - Accent4 2 2 11 5" xfId="7860"/>
    <cellStyle name="40% - Accent4 2 2 11 5 2" xfId="7861"/>
    <cellStyle name="40% - Accent4 2 2 11 6" xfId="7862"/>
    <cellStyle name="40% - Accent4 2 2 11 6 2" xfId="7863"/>
    <cellStyle name="40% - Accent4 2 2 11 7" xfId="7864"/>
    <cellStyle name="40% - Accent4 2 2 12" xfId="1634"/>
    <cellStyle name="40% - Accent4 2 2 12 2" xfId="7865"/>
    <cellStyle name="40% - Accent4 2 2 12 2 2" xfId="7866"/>
    <cellStyle name="40% - Accent4 2 2 12 2 2 2" xfId="7867"/>
    <cellStyle name="40% - Accent4 2 2 12 2 3" xfId="7868"/>
    <cellStyle name="40% - Accent4 2 2 12 3" xfId="7869"/>
    <cellStyle name="40% - Accent4 2 2 12 3 2" xfId="7870"/>
    <cellStyle name="40% - Accent4 2 2 12 4" xfId="7871"/>
    <cellStyle name="40% - Accent4 2 2 12 4 2" xfId="7872"/>
    <cellStyle name="40% - Accent4 2 2 12 5" xfId="7873"/>
    <cellStyle name="40% - Accent4 2 2 12 5 2" xfId="7874"/>
    <cellStyle name="40% - Accent4 2 2 12 6" xfId="7875"/>
    <cellStyle name="40% - Accent4 2 2 12 6 2" xfId="7876"/>
    <cellStyle name="40% - Accent4 2 2 12 7" xfId="7877"/>
    <cellStyle name="40% - Accent4 2 2 13" xfId="7878"/>
    <cellStyle name="40% - Accent4 2 2 2" xfId="308"/>
    <cellStyle name="40% - Accent4 2 2 2 2" xfId="309"/>
    <cellStyle name="40% - Accent4 2 2 2 2 2" xfId="310"/>
    <cellStyle name="40% - Accent4 2 2 2 3" xfId="311"/>
    <cellStyle name="40% - Accent4 2 2 2 4" xfId="312"/>
    <cellStyle name="40% - Accent4 2 2 2 4 10" xfId="7879"/>
    <cellStyle name="40% - Accent4 2 2 2 4 10 2" xfId="7880"/>
    <cellStyle name="40% - Accent4 2 2 2 4 11" xfId="7881"/>
    <cellStyle name="40% - Accent4 2 2 2 4 11 2" xfId="7882"/>
    <cellStyle name="40% - Accent4 2 2 2 4 12" xfId="7883"/>
    <cellStyle name="40% - Accent4 2 2 2 4 12 2" xfId="7884"/>
    <cellStyle name="40% - Accent4 2 2 2 4 13" xfId="7885"/>
    <cellStyle name="40% - Accent4 2 2 2 4 2" xfId="313"/>
    <cellStyle name="40% - Accent4 2 2 2 4 2 2" xfId="1635"/>
    <cellStyle name="40% - Accent4 2 2 2 4 2 2 2" xfId="7886"/>
    <cellStyle name="40% - Accent4 2 2 2 4 2 2 2 2" xfId="7887"/>
    <cellStyle name="40% - Accent4 2 2 2 4 2 2 2 2 2" xfId="7888"/>
    <cellStyle name="40% - Accent4 2 2 2 4 2 2 2 3" xfId="7889"/>
    <cellStyle name="40% - Accent4 2 2 2 4 2 2 3" xfId="7890"/>
    <cellStyle name="40% - Accent4 2 2 2 4 2 2 3 2" xfId="7891"/>
    <cellStyle name="40% - Accent4 2 2 2 4 2 2 4" xfId="7892"/>
    <cellStyle name="40% - Accent4 2 2 2 4 2 2 4 2" xfId="7893"/>
    <cellStyle name="40% - Accent4 2 2 2 4 2 2 5" xfId="7894"/>
    <cellStyle name="40% - Accent4 2 2 2 4 2 2 5 2" xfId="7895"/>
    <cellStyle name="40% - Accent4 2 2 2 4 2 2 6" xfId="7896"/>
    <cellStyle name="40% - Accent4 2 2 2 4 2 2 6 2" xfId="7897"/>
    <cellStyle name="40% - Accent4 2 2 2 4 2 2 7" xfId="7898"/>
    <cellStyle name="40% - Accent4 2 2 2 4 2 3" xfId="7899"/>
    <cellStyle name="40% - Accent4 2 2 2 4 2 3 2" xfId="7900"/>
    <cellStyle name="40% - Accent4 2 2 2 4 2 3 2 2" xfId="7901"/>
    <cellStyle name="40% - Accent4 2 2 2 4 2 3 3" xfId="7902"/>
    <cellStyle name="40% - Accent4 2 2 2 4 2 4" xfId="7903"/>
    <cellStyle name="40% - Accent4 2 2 2 4 2 4 2" xfId="7904"/>
    <cellStyle name="40% - Accent4 2 2 2 4 2 5" xfId="7905"/>
    <cellStyle name="40% - Accent4 2 2 2 4 2 5 2" xfId="7906"/>
    <cellStyle name="40% - Accent4 2 2 2 4 2 6" xfId="7907"/>
    <cellStyle name="40% - Accent4 2 2 2 4 2 6 2" xfId="7908"/>
    <cellStyle name="40% - Accent4 2 2 2 4 2 7" xfId="7909"/>
    <cellStyle name="40% - Accent4 2 2 2 4 2 7 2" xfId="7910"/>
    <cellStyle name="40% - Accent4 2 2 2 4 2 8" xfId="7911"/>
    <cellStyle name="40% - Accent4 2 2 2 4 3" xfId="314"/>
    <cellStyle name="40% - Accent4 2 2 2 4 3 2" xfId="1636"/>
    <cellStyle name="40% - Accent4 2 2 2 4 3 2 2" xfId="7912"/>
    <cellStyle name="40% - Accent4 2 2 2 4 3 2 2 2" xfId="7913"/>
    <cellStyle name="40% - Accent4 2 2 2 4 3 2 2 2 2" xfId="7914"/>
    <cellStyle name="40% - Accent4 2 2 2 4 3 2 2 3" xfId="7915"/>
    <cellStyle name="40% - Accent4 2 2 2 4 3 2 3" xfId="7916"/>
    <cellStyle name="40% - Accent4 2 2 2 4 3 2 3 2" xfId="7917"/>
    <cellStyle name="40% - Accent4 2 2 2 4 3 2 4" xfId="7918"/>
    <cellStyle name="40% - Accent4 2 2 2 4 3 2 4 2" xfId="7919"/>
    <cellStyle name="40% - Accent4 2 2 2 4 3 2 5" xfId="7920"/>
    <cellStyle name="40% - Accent4 2 2 2 4 3 2 5 2" xfId="7921"/>
    <cellStyle name="40% - Accent4 2 2 2 4 3 2 6" xfId="7922"/>
    <cellStyle name="40% - Accent4 2 2 2 4 3 2 6 2" xfId="7923"/>
    <cellStyle name="40% - Accent4 2 2 2 4 3 2 7" xfId="7924"/>
    <cellStyle name="40% - Accent4 2 2 2 4 3 3" xfId="7925"/>
    <cellStyle name="40% - Accent4 2 2 2 4 3 3 2" xfId="7926"/>
    <cellStyle name="40% - Accent4 2 2 2 4 3 3 2 2" xfId="7927"/>
    <cellStyle name="40% - Accent4 2 2 2 4 3 3 3" xfId="7928"/>
    <cellStyle name="40% - Accent4 2 2 2 4 3 4" xfId="7929"/>
    <cellStyle name="40% - Accent4 2 2 2 4 3 4 2" xfId="7930"/>
    <cellStyle name="40% - Accent4 2 2 2 4 3 5" xfId="7931"/>
    <cellStyle name="40% - Accent4 2 2 2 4 3 5 2" xfId="7932"/>
    <cellStyle name="40% - Accent4 2 2 2 4 3 6" xfId="7933"/>
    <cellStyle name="40% - Accent4 2 2 2 4 3 6 2" xfId="7934"/>
    <cellStyle name="40% - Accent4 2 2 2 4 3 7" xfId="7935"/>
    <cellStyle name="40% - Accent4 2 2 2 4 3 7 2" xfId="7936"/>
    <cellStyle name="40% - Accent4 2 2 2 4 3 8" xfId="7937"/>
    <cellStyle name="40% - Accent4 2 2 2 4 4" xfId="315"/>
    <cellStyle name="40% - Accent4 2 2 2 4 4 2" xfId="1637"/>
    <cellStyle name="40% - Accent4 2 2 2 4 4 2 2" xfId="7938"/>
    <cellStyle name="40% - Accent4 2 2 2 4 4 2 2 2" xfId="7939"/>
    <cellStyle name="40% - Accent4 2 2 2 4 4 2 2 2 2" xfId="7940"/>
    <cellStyle name="40% - Accent4 2 2 2 4 4 2 2 3" xfId="7941"/>
    <cellStyle name="40% - Accent4 2 2 2 4 4 2 3" xfId="7942"/>
    <cellStyle name="40% - Accent4 2 2 2 4 4 2 3 2" xfId="7943"/>
    <cellStyle name="40% - Accent4 2 2 2 4 4 2 4" xfId="7944"/>
    <cellStyle name="40% - Accent4 2 2 2 4 4 2 4 2" xfId="7945"/>
    <cellStyle name="40% - Accent4 2 2 2 4 4 2 5" xfId="7946"/>
    <cellStyle name="40% - Accent4 2 2 2 4 4 2 5 2" xfId="7947"/>
    <cellStyle name="40% - Accent4 2 2 2 4 4 2 6" xfId="7948"/>
    <cellStyle name="40% - Accent4 2 2 2 4 4 2 6 2" xfId="7949"/>
    <cellStyle name="40% - Accent4 2 2 2 4 4 2 7" xfId="7950"/>
    <cellStyle name="40% - Accent4 2 2 2 4 4 3" xfId="7951"/>
    <cellStyle name="40% - Accent4 2 2 2 4 4 3 2" xfId="7952"/>
    <cellStyle name="40% - Accent4 2 2 2 4 4 3 2 2" xfId="7953"/>
    <cellStyle name="40% - Accent4 2 2 2 4 4 3 3" xfId="7954"/>
    <cellStyle name="40% - Accent4 2 2 2 4 4 4" xfId="7955"/>
    <cellStyle name="40% - Accent4 2 2 2 4 4 4 2" xfId="7956"/>
    <cellStyle name="40% - Accent4 2 2 2 4 4 5" xfId="7957"/>
    <cellStyle name="40% - Accent4 2 2 2 4 4 5 2" xfId="7958"/>
    <cellStyle name="40% - Accent4 2 2 2 4 4 6" xfId="7959"/>
    <cellStyle name="40% - Accent4 2 2 2 4 4 6 2" xfId="7960"/>
    <cellStyle name="40% - Accent4 2 2 2 4 4 7" xfId="7961"/>
    <cellStyle name="40% - Accent4 2 2 2 4 4 7 2" xfId="7962"/>
    <cellStyle name="40% - Accent4 2 2 2 4 4 8" xfId="7963"/>
    <cellStyle name="40% - Accent4 2 2 2 4 5" xfId="1638"/>
    <cellStyle name="40% - Accent4 2 2 2 4 5 2" xfId="7964"/>
    <cellStyle name="40% - Accent4 2 2 2 4 5 2 2" xfId="7965"/>
    <cellStyle name="40% - Accent4 2 2 2 4 5 2 2 2" xfId="7966"/>
    <cellStyle name="40% - Accent4 2 2 2 4 5 2 3" xfId="7967"/>
    <cellStyle name="40% - Accent4 2 2 2 4 5 3" xfId="7968"/>
    <cellStyle name="40% - Accent4 2 2 2 4 5 3 2" xfId="7969"/>
    <cellStyle name="40% - Accent4 2 2 2 4 5 4" xfId="7970"/>
    <cellStyle name="40% - Accent4 2 2 2 4 5 4 2" xfId="7971"/>
    <cellStyle name="40% - Accent4 2 2 2 4 5 5" xfId="7972"/>
    <cellStyle name="40% - Accent4 2 2 2 4 5 5 2" xfId="7973"/>
    <cellStyle name="40% - Accent4 2 2 2 4 5 6" xfId="7974"/>
    <cellStyle name="40% - Accent4 2 2 2 4 5 6 2" xfId="7975"/>
    <cellStyle name="40% - Accent4 2 2 2 4 5 7" xfId="7976"/>
    <cellStyle name="40% - Accent4 2 2 2 4 6" xfId="1639"/>
    <cellStyle name="40% - Accent4 2 2 2 4 6 2" xfId="7977"/>
    <cellStyle name="40% - Accent4 2 2 2 4 6 2 2" xfId="7978"/>
    <cellStyle name="40% - Accent4 2 2 2 4 6 2 2 2" xfId="7979"/>
    <cellStyle name="40% - Accent4 2 2 2 4 6 2 3" xfId="7980"/>
    <cellStyle name="40% - Accent4 2 2 2 4 6 3" xfId="7981"/>
    <cellStyle name="40% - Accent4 2 2 2 4 6 3 2" xfId="7982"/>
    <cellStyle name="40% - Accent4 2 2 2 4 6 4" xfId="7983"/>
    <cellStyle name="40% - Accent4 2 2 2 4 6 4 2" xfId="7984"/>
    <cellStyle name="40% - Accent4 2 2 2 4 6 5" xfId="7985"/>
    <cellStyle name="40% - Accent4 2 2 2 4 6 5 2" xfId="7986"/>
    <cellStyle name="40% - Accent4 2 2 2 4 6 6" xfId="7987"/>
    <cellStyle name="40% - Accent4 2 2 2 4 6 6 2" xfId="7988"/>
    <cellStyle name="40% - Accent4 2 2 2 4 6 7" xfId="7989"/>
    <cellStyle name="40% - Accent4 2 2 2 4 7" xfId="1640"/>
    <cellStyle name="40% - Accent4 2 2 2 4 7 2" xfId="7990"/>
    <cellStyle name="40% - Accent4 2 2 2 4 7 2 2" xfId="7991"/>
    <cellStyle name="40% - Accent4 2 2 2 4 7 2 2 2" xfId="7992"/>
    <cellStyle name="40% - Accent4 2 2 2 4 7 2 3" xfId="7993"/>
    <cellStyle name="40% - Accent4 2 2 2 4 7 3" xfId="7994"/>
    <cellStyle name="40% - Accent4 2 2 2 4 7 3 2" xfId="7995"/>
    <cellStyle name="40% - Accent4 2 2 2 4 7 4" xfId="7996"/>
    <cellStyle name="40% - Accent4 2 2 2 4 7 4 2" xfId="7997"/>
    <cellStyle name="40% - Accent4 2 2 2 4 7 5" xfId="7998"/>
    <cellStyle name="40% - Accent4 2 2 2 4 7 5 2" xfId="7999"/>
    <cellStyle name="40% - Accent4 2 2 2 4 7 6" xfId="8000"/>
    <cellStyle name="40% - Accent4 2 2 2 4 7 6 2" xfId="8001"/>
    <cellStyle name="40% - Accent4 2 2 2 4 7 7" xfId="8002"/>
    <cellStyle name="40% - Accent4 2 2 2 4 8" xfId="8003"/>
    <cellStyle name="40% - Accent4 2 2 2 4 8 2" xfId="8004"/>
    <cellStyle name="40% - Accent4 2 2 2 4 8 2 2" xfId="8005"/>
    <cellStyle name="40% - Accent4 2 2 2 4 8 3" xfId="8006"/>
    <cellStyle name="40% - Accent4 2 2 2 4 9" xfId="8007"/>
    <cellStyle name="40% - Accent4 2 2 2 4 9 2" xfId="8008"/>
    <cellStyle name="40% - Accent4 2 2 2 5" xfId="316"/>
    <cellStyle name="40% - Accent4 2 2 3" xfId="317"/>
    <cellStyle name="40% - Accent4 2 2 3 2" xfId="318"/>
    <cellStyle name="40% - Accent4 2 2 3 2 2" xfId="319"/>
    <cellStyle name="40% - Accent4 2 2 3 3" xfId="320"/>
    <cellStyle name="40% - Accent4 2 2 4" xfId="321"/>
    <cellStyle name="40% - Accent4 2 2 4 2" xfId="322"/>
    <cellStyle name="40% - Accent4 2 2 5" xfId="323"/>
    <cellStyle name="40% - Accent4 2 2 5 10" xfId="8009"/>
    <cellStyle name="40% - Accent4 2 2 5 10 2" xfId="8010"/>
    <cellStyle name="40% - Accent4 2 2 5 11" xfId="8011"/>
    <cellStyle name="40% - Accent4 2 2 5 11 2" xfId="8012"/>
    <cellStyle name="40% - Accent4 2 2 5 12" xfId="8013"/>
    <cellStyle name="40% - Accent4 2 2 5 12 2" xfId="8014"/>
    <cellStyle name="40% - Accent4 2 2 5 13" xfId="8015"/>
    <cellStyle name="40% - Accent4 2 2 5 2" xfId="324"/>
    <cellStyle name="40% - Accent4 2 2 5 2 2" xfId="1641"/>
    <cellStyle name="40% - Accent4 2 2 5 2 2 2" xfId="8016"/>
    <cellStyle name="40% - Accent4 2 2 5 2 2 2 2" xfId="8017"/>
    <cellStyle name="40% - Accent4 2 2 5 2 2 2 2 2" xfId="8018"/>
    <cellStyle name="40% - Accent4 2 2 5 2 2 2 3" xfId="8019"/>
    <cellStyle name="40% - Accent4 2 2 5 2 2 3" xfId="8020"/>
    <cellStyle name="40% - Accent4 2 2 5 2 2 3 2" xfId="8021"/>
    <cellStyle name="40% - Accent4 2 2 5 2 2 4" xfId="8022"/>
    <cellStyle name="40% - Accent4 2 2 5 2 2 4 2" xfId="8023"/>
    <cellStyle name="40% - Accent4 2 2 5 2 2 5" xfId="8024"/>
    <cellStyle name="40% - Accent4 2 2 5 2 2 5 2" xfId="8025"/>
    <cellStyle name="40% - Accent4 2 2 5 2 2 6" xfId="8026"/>
    <cellStyle name="40% - Accent4 2 2 5 2 2 6 2" xfId="8027"/>
    <cellStyle name="40% - Accent4 2 2 5 2 2 7" xfId="8028"/>
    <cellStyle name="40% - Accent4 2 2 5 2 3" xfId="8029"/>
    <cellStyle name="40% - Accent4 2 2 5 2 3 2" xfId="8030"/>
    <cellStyle name="40% - Accent4 2 2 5 2 3 2 2" xfId="8031"/>
    <cellStyle name="40% - Accent4 2 2 5 2 3 3" xfId="8032"/>
    <cellStyle name="40% - Accent4 2 2 5 2 4" xfId="8033"/>
    <cellStyle name="40% - Accent4 2 2 5 2 4 2" xfId="8034"/>
    <cellStyle name="40% - Accent4 2 2 5 2 5" xfId="8035"/>
    <cellStyle name="40% - Accent4 2 2 5 2 5 2" xfId="8036"/>
    <cellStyle name="40% - Accent4 2 2 5 2 6" xfId="8037"/>
    <cellStyle name="40% - Accent4 2 2 5 2 6 2" xfId="8038"/>
    <cellStyle name="40% - Accent4 2 2 5 2 7" xfId="8039"/>
    <cellStyle name="40% - Accent4 2 2 5 2 7 2" xfId="8040"/>
    <cellStyle name="40% - Accent4 2 2 5 2 8" xfId="8041"/>
    <cellStyle name="40% - Accent4 2 2 5 3" xfId="325"/>
    <cellStyle name="40% - Accent4 2 2 5 3 2" xfId="1642"/>
    <cellStyle name="40% - Accent4 2 2 5 3 2 2" xfId="8042"/>
    <cellStyle name="40% - Accent4 2 2 5 3 2 2 2" xfId="8043"/>
    <cellStyle name="40% - Accent4 2 2 5 3 2 2 2 2" xfId="8044"/>
    <cellStyle name="40% - Accent4 2 2 5 3 2 2 3" xfId="8045"/>
    <cellStyle name="40% - Accent4 2 2 5 3 2 3" xfId="8046"/>
    <cellStyle name="40% - Accent4 2 2 5 3 2 3 2" xfId="8047"/>
    <cellStyle name="40% - Accent4 2 2 5 3 2 4" xfId="8048"/>
    <cellStyle name="40% - Accent4 2 2 5 3 2 4 2" xfId="8049"/>
    <cellStyle name="40% - Accent4 2 2 5 3 2 5" xfId="8050"/>
    <cellStyle name="40% - Accent4 2 2 5 3 2 5 2" xfId="8051"/>
    <cellStyle name="40% - Accent4 2 2 5 3 2 6" xfId="8052"/>
    <cellStyle name="40% - Accent4 2 2 5 3 2 6 2" xfId="8053"/>
    <cellStyle name="40% - Accent4 2 2 5 3 2 7" xfId="8054"/>
    <cellStyle name="40% - Accent4 2 2 5 3 3" xfId="8055"/>
    <cellStyle name="40% - Accent4 2 2 5 3 3 2" xfId="8056"/>
    <cellStyle name="40% - Accent4 2 2 5 3 3 2 2" xfId="8057"/>
    <cellStyle name="40% - Accent4 2 2 5 3 3 3" xfId="8058"/>
    <cellStyle name="40% - Accent4 2 2 5 3 4" xfId="8059"/>
    <cellStyle name="40% - Accent4 2 2 5 3 4 2" xfId="8060"/>
    <cellStyle name="40% - Accent4 2 2 5 3 5" xfId="8061"/>
    <cellStyle name="40% - Accent4 2 2 5 3 5 2" xfId="8062"/>
    <cellStyle name="40% - Accent4 2 2 5 3 6" xfId="8063"/>
    <cellStyle name="40% - Accent4 2 2 5 3 6 2" xfId="8064"/>
    <cellStyle name="40% - Accent4 2 2 5 3 7" xfId="8065"/>
    <cellStyle name="40% - Accent4 2 2 5 3 7 2" xfId="8066"/>
    <cellStyle name="40% - Accent4 2 2 5 3 8" xfId="8067"/>
    <cellStyle name="40% - Accent4 2 2 5 4" xfId="326"/>
    <cellStyle name="40% - Accent4 2 2 5 4 2" xfId="1643"/>
    <cellStyle name="40% - Accent4 2 2 5 4 2 2" xfId="8068"/>
    <cellStyle name="40% - Accent4 2 2 5 4 2 2 2" xfId="8069"/>
    <cellStyle name="40% - Accent4 2 2 5 4 2 2 2 2" xfId="8070"/>
    <cellStyle name="40% - Accent4 2 2 5 4 2 2 3" xfId="8071"/>
    <cellStyle name="40% - Accent4 2 2 5 4 2 3" xfId="8072"/>
    <cellStyle name="40% - Accent4 2 2 5 4 2 3 2" xfId="8073"/>
    <cellStyle name="40% - Accent4 2 2 5 4 2 4" xfId="8074"/>
    <cellStyle name="40% - Accent4 2 2 5 4 2 4 2" xfId="8075"/>
    <cellStyle name="40% - Accent4 2 2 5 4 2 5" xfId="8076"/>
    <cellStyle name="40% - Accent4 2 2 5 4 2 5 2" xfId="8077"/>
    <cellStyle name="40% - Accent4 2 2 5 4 2 6" xfId="8078"/>
    <cellStyle name="40% - Accent4 2 2 5 4 2 6 2" xfId="8079"/>
    <cellStyle name="40% - Accent4 2 2 5 4 2 7" xfId="8080"/>
    <cellStyle name="40% - Accent4 2 2 5 4 3" xfId="8081"/>
    <cellStyle name="40% - Accent4 2 2 5 4 3 2" xfId="8082"/>
    <cellStyle name="40% - Accent4 2 2 5 4 3 2 2" xfId="8083"/>
    <cellStyle name="40% - Accent4 2 2 5 4 3 3" xfId="8084"/>
    <cellStyle name="40% - Accent4 2 2 5 4 4" xfId="8085"/>
    <cellStyle name="40% - Accent4 2 2 5 4 4 2" xfId="8086"/>
    <cellStyle name="40% - Accent4 2 2 5 4 5" xfId="8087"/>
    <cellStyle name="40% - Accent4 2 2 5 4 5 2" xfId="8088"/>
    <cellStyle name="40% - Accent4 2 2 5 4 6" xfId="8089"/>
    <cellStyle name="40% - Accent4 2 2 5 4 6 2" xfId="8090"/>
    <cellStyle name="40% - Accent4 2 2 5 4 7" xfId="8091"/>
    <cellStyle name="40% - Accent4 2 2 5 4 7 2" xfId="8092"/>
    <cellStyle name="40% - Accent4 2 2 5 4 8" xfId="8093"/>
    <cellStyle name="40% - Accent4 2 2 5 5" xfId="1644"/>
    <cellStyle name="40% - Accent4 2 2 5 5 2" xfId="8094"/>
    <cellStyle name="40% - Accent4 2 2 5 5 2 2" xfId="8095"/>
    <cellStyle name="40% - Accent4 2 2 5 5 2 2 2" xfId="8096"/>
    <cellStyle name="40% - Accent4 2 2 5 5 2 3" xfId="8097"/>
    <cellStyle name="40% - Accent4 2 2 5 5 3" xfId="8098"/>
    <cellStyle name="40% - Accent4 2 2 5 5 3 2" xfId="8099"/>
    <cellStyle name="40% - Accent4 2 2 5 5 4" xfId="8100"/>
    <cellStyle name="40% - Accent4 2 2 5 5 4 2" xfId="8101"/>
    <cellStyle name="40% - Accent4 2 2 5 5 5" xfId="8102"/>
    <cellStyle name="40% - Accent4 2 2 5 5 5 2" xfId="8103"/>
    <cellStyle name="40% - Accent4 2 2 5 5 6" xfId="8104"/>
    <cellStyle name="40% - Accent4 2 2 5 5 6 2" xfId="8105"/>
    <cellStyle name="40% - Accent4 2 2 5 5 7" xfId="8106"/>
    <cellStyle name="40% - Accent4 2 2 5 6" xfId="1645"/>
    <cellStyle name="40% - Accent4 2 2 5 6 2" xfId="8107"/>
    <cellStyle name="40% - Accent4 2 2 5 6 2 2" xfId="8108"/>
    <cellStyle name="40% - Accent4 2 2 5 6 2 2 2" xfId="8109"/>
    <cellStyle name="40% - Accent4 2 2 5 6 2 3" xfId="8110"/>
    <cellStyle name="40% - Accent4 2 2 5 6 3" xfId="8111"/>
    <cellStyle name="40% - Accent4 2 2 5 6 3 2" xfId="8112"/>
    <cellStyle name="40% - Accent4 2 2 5 6 4" xfId="8113"/>
    <cellStyle name="40% - Accent4 2 2 5 6 4 2" xfId="8114"/>
    <cellStyle name="40% - Accent4 2 2 5 6 5" xfId="8115"/>
    <cellStyle name="40% - Accent4 2 2 5 6 5 2" xfId="8116"/>
    <cellStyle name="40% - Accent4 2 2 5 6 6" xfId="8117"/>
    <cellStyle name="40% - Accent4 2 2 5 6 6 2" xfId="8118"/>
    <cellStyle name="40% - Accent4 2 2 5 6 7" xfId="8119"/>
    <cellStyle name="40% - Accent4 2 2 5 7" xfId="1646"/>
    <cellStyle name="40% - Accent4 2 2 5 7 2" xfId="8120"/>
    <cellStyle name="40% - Accent4 2 2 5 7 2 2" xfId="8121"/>
    <cellStyle name="40% - Accent4 2 2 5 7 2 2 2" xfId="8122"/>
    <cellStyle name="40% - Accent4 2 2 5 7 2 3" xfId="8123"/>
    <cellStyle name="40% - Accent4 2 2 5 7 3" xfId="8124"/>
    <cellStyle name="40% - Accent4 2 2 5 7 3 2" xfId="8125"/>
    <cellStyle name="40% - Accent4 2 2 5 7 4" xfId="8126"/>
    <cellStyle name="40% - Accent4 2 2 5 7 4 2" xfId="8127"/>
    <cellStyle name="40% - Accent4 2 2 5 7 5" xfId="8128"/>
    <cellStyle name="40% - Accent4 2 2 5 7 5 2" xfId="8129"/>
    <cellStyle name="40% - Accent4 2 2 5 7 6" xfId="8130"/>
    <cellStyle name="40% - Accent4 2 2 5 7 6 2" xfId="8131"/>
    <cellStyle name="40% - Accent4 2 2 5 7 7" xfId="8132"/>
    <cellStyle name="40% - Accent4 2 2 5 8" xfId="8133"/>
    <cellStyle name="40% - Accent4 2 2 5 8 2" xfId="8134"/>
    <cellStyle name="40% - Accent4 2 2 5 8 2 2" xfId="8135"/>
    <cellStyle name="40% - Accent4 2 2 5 8 3" xfId="8136"/>
    <cellStyle name="40% - Accent4 2 2 5 9" xfId="8137"/>
    <cellStyle name="40% - Accent4 2 2 5 9 2" xfId="8138"/>
    <cellStyle name="40% - Accent4 2 2 6" xfId="327"/>
    <cellStyle name="40% - Accent4 2 2 6 10" xfId="8139"/>
    <cellStyle name="40% - Accent4 2 2 6 10 2" xfId="8140"/>
    <cellStyle name="40% - Accent4 2 2 6 11" xfId="8141"/>
    <cellStyle name="40% - Accent4 2 2 6 11 2" xfId="8142"/>
    <cellStyle name="40% - Accent4 2 2 6 12" xfId="8143"/>
    <cellStyle name="40% - Accent4 2 2 6 12 2" xfId="8144"/>
    <cellStyle name="40% - Accent4 2 2 6 13" xfId="8145"/>
    <cellStyle name="40% - Accent4 2 2 6 2" xfId="328"/>
    <cellStyle name="40% - Accent4 2 2 6 2 2" xfId="1647"/>
    <cellStyle name="40% - Accent4 2 2 6 2 2 2" xfId="8146"/>
    <cellStyle name="40% - Accent4 2 2 6 2 2 2 2" xfId="8147"/>
    <cellStyle name="40% - Accent4 2 2 6 2 2 2 2 2" xfId="8148"/>
    <cellStyle name="40% - Accent4 2 2 6 2 2 2 3" xfId="8149"/>
    <cellStyle name="40% - Accent4 2 2 6 2 2 3" xfId="8150"/>
    <cellStyle name="40% - Accent4 2 2 6 2 2 3 2" xfId="8151"/>
    <cellStyle name="40% - Accent4 2 2 6 2 2 4" xfId="8152"/>
    <cellStyle name="40% - Accent4 2 2 6 2 2 4 2" xfId="8153"/>
    <cellStyle name="40% - Accent4 2 2 6 2 2 5" xfId="8154"/>
    <cellStyle name="40% - Accent4 2 2 6 2 2 5 2" xfId="8155"/>
    <cellStyle name="40% - Accent4 2 2 6 2 2 6" xfId="8156"/>
    <cellStyle name="40% - Accent4 2 2 6 2 2 6 2" xfId="8157"/>
    <cellStyle name="40% - Accent4 2 2 6 2 2 7" xfId="8158"/>
    <cellStyle name="40% - Accent4 2 2 6 2 3" xfId="8159"/>
    <cellStyle name="40% - Accent4 2 2 6 2 3 2" xfId="8160"/>
    <cellStyle name="40% - Accent4 2 2 6 2 3 2 2" xfId="8161"/>
    <cellStyle name="40% - Accent4 2 2 6 2 3 3" xfId="8162"/>
    <cellStyle name="40% - Accent4 2 2 6 2 4" xfId="8163"/>
    <cellStyle name="40% - Accent4 2 2 6 2 4 2" xfId="8164"/>
    <cellStyle name="40% - Accent4 2 2 6 2 5" xfId="8165"/>
    <cellStyle name="40% - Accent4 2 2 6 2 5 2" xfId="8166"/>
    <cellStyle name="40% - Accent4 2 2 6 2 6" xfId="8167"/>
    <cellStyle name="40% - Accent4 2 2 6 2 6 2" xfId="8168"/>
    <cellStyle name="40% - Accent4 2 2 6 2 7" xfId="8169"/>
    <cellStyle name="40% - Accent4 2 2 6 2 7 2" xfId="8170"/>
    <cellStyle name="40% - Accent4 2 2 6 2 8" xfId="8171"/>
    <cellStyle name="40% - Accent4 2 2 6 3" xfId="329"/>
    <cellStyle name="40% - Accent4 2 2 6 3 2" xfId="1648"/>
    <cellStyle name="40% - Accent4 2 2 6 3 2 2" xfId="8172"/>
    <cellStyle name="40% - Accent4 2 2 6 3 2 2 2" xfId="8173"/>
    <cellStyle name="40% - Accent4 2 2 6 3 2 2 2 2" xfId="8174"/>
    <cellStyle name="40% - Accent4 2 2 6 3 2 2 3" xfId="8175"/>
    <cellStyle name="40% - Accent4 2 2 6 3 2 3" xfId="8176"/>
    <cellStyle name="40% - Accent4 2 2 6 3 2 3 2" xfId="8177"/>
    <cellStyle name="40% - Accent4 2 2 6 3 2 4" xfId="8178"/>
    <cellStyle name="40% - Accent4 2 2 6 3 2 4 2" xfId="8179"/>
    <cellStyle name="40% - Accent4 2 2 6 3 2 5" xfId="8180"/>
    <cellStyle name="40% - Accent4 2 2 6 3 2 5 2" xfId="8181"/>
    <cellStyle name="40% - Accent4 2 2 6 3 2 6" xfId="8182"/>
    <cellStyle name="40% - Accent4 2 2 6 3 2 6 2" xfId="8183"/>
    <cellStyle name="40% - Accent4 2 2 6 3 2 7" xfId="8184"/>
    <cellStyle name="40% - Accent4 2 2 6 3 3" xfId="8185"/>
    <cellStyle name="40% - Accent4 2 2 6 3 3 2" xfId="8186"/>
    <cellStyle name="40% - Accent4 2 2 6 3 3 2 2" xfId="8187"/>
    <cellStyle name="40% - Accent4 2 2 6 3 3 3" xfId="8188"/>
    <cellStyle name="40% - Accent4 2 2 6 3 4" xfId="8189"/>
    <cellStyle name="40% - Accent4 2 2 6 3 4 2" xfId="8190"/>
    <cellStyle name="40% - Accent4 2 2 6 3 5" xfId="8191"/>
    <cellStyle name="40% - Accent4 2 2 6 3 5 2" xfId="8192"/>
    <cellStyle name="40% - Accent4 2 2 6 3 6" xfId="8193"/>
    <cellStyle name="40% - Accent4 2 2 6 3 6 2" xfId="8194"/>
    <cellStyle name="40% - Accent4 2 2 6 3 7" xfId="8195"/>
    <cellStyle name="40% - Accent4 2 2 6 3 7 2" xfId="8196"/>
    <cellStyle name="40% - Accent4 2 2 6 3 8" xfId="8197"/>
    <cellStyle name="40% - Accent4 2 2 6 4" xfId="330"/>
    <cellStyle name="40% - Accent4 2 2 6 4 2" xfId="1649"/>
    <cellStyle name="40% - Accent4 2 2 6 4 2 2" xfId="8198"/>
    <cellStyle name="40% - Accent4 2 2 6 4 2 2 2" xfId="8199"/>
    <cellStyle name="40% - Accent4 2 2 6 4 2 2 2 2" xfId="8200"/>
    <cellStyle name="40% - Accent4 2 2 6 4 2 2 3" xfId="8201"/>
    <cellStyle name="40% - Accent4 2 2 6 4 2 3" xfId="8202"/>
    <cellStyle name="40% - Accent4 2 2 6 4 2 3 2" xfId="8203"/>
    <cellStyle name="40% - Accent4 2 2 6 4 2 4" xfId="8204"/>
    <cellStyle name="40% - Accent4 2 2 6 4 2 4 2" xfId="8205"/>
    <cellStyle name="40% - Accent4 2 2 6 4 2 5" xfId="8206"/>
    <cellStyle name="40% - Accent4 2 2 6 4 2 5 2" xfId="8207"/>
    <cellStyle name="40% - Accent4 2 2 6 4 2 6" xfId="8208"/>
    <cellStyle name="40% - Accent4 2 2 6 4 2 6 2" xfId="8209"/>
    <cellStyle name="40% - Accent4 2 2 6 4 2 7" xfId="8210"/>
    <cellStyle name="40% - Accent4 2 2 6 4 3" xfId="8211"/>
    <cellStyle name="40% - Accent4 2 2 6 4 3 2" xfId="8212"/>
    <cellStyle name="40% - Accent4 2 2 6 4 3 2 2" xfId="8213"/>
    <cellStyle name="40% - Accent4 2 2 6 4 3 3" xfId="8214"/>
    <cellStyle name="40% - Accent4 2 2 6 4 4" xfId="8215"/>
    <cellStyle name="40% - Accent4 2 2 6 4 4 2" xfId="8216"/>
    <cellStyle name="40% - Accent4 2 2 6 4 5" xfId="8217"/>
    <cellStyle name="40% - Accent4 2 2 6 4 5 2" xfId="8218"/>
    <cellStyle name="40% - Accent4 2 2 6 4 6" xfId="8219"/>
    <cellStyle name="40% - Accent4 2 2 6 4 6 2" xfId="8220"/>
    <cellStyle name="40% - Accent4 2 2 6 4 7" xfId="8221"/>
    <cellStyle name="40% - Accent4 2 2 6 4 7 2" xfId="8222"/>
    <cellStyle name="40% - Accent4 2 2 6 4 8" xfId="8223"/>
    <cellStyle name="40% - Accent4 2 2 6 5" xfId="1650"/>
    <cellStyle name="40% - Accent4 2 2 6 5 2" xfId="8224"/>
    <cellStyle name="40% - Accent4 2 2 6 5 2 2" xfId="8225"/>
    <cellStyle name="40% - Accent4 2 2 6 5 2 2 2" xfId="8226"/>
    <cellStyle name="40% - Accent4 2 2 6 5 2 3" xfId="8227"/>
    <cellStyle name="40% - Accent4 2 2 6 5 3" xfId="8228"/>
    <cellStyle name="40% - Accent4 2 2 6 5 3 2" xfId="8229"/>
    <cellStyle name="40% - Accent4 2 2 6 5 4" xfId="8230"/>
    <cellStyle name="40% - Accent4 2 2 6 5 4 2" xfId="8231"/>
    <cellStyle name="40% - Accent4 2 2 6 5 5" xfId="8232"/>
    <cellStyle name="40% - Accent4 2 2 6 5 5 2" xfId="8233"/>
    <cellStyle name="40% - Accent4 2 2 6 5 6" xfId="8234"/>
    <cellStyle name="40% - Accent4 2 2 6 5 6 2" xfId="8235"/>
    <cellStyle name="40% - Accent4 2 2 6 5 7" xfId="8236"/>
    <cellStyle name="40% - Accent4 2 2 6 6" xfId="1651"/>
    <cellStyle name="40% - Accent4 2 2 6 6 2" xfId="8237"/>
    <cellStyle name="40% - Accent4 2 2 6 6 2 2" xfId="8238"/>
    <cellStyle name="40% - Accent4 2 2 6 6 2 2 2" xfId="8239"/>
    <cellStyle name="40% - Accent4 2 2 6 6 2 3" xfId="8240"/>
    <cellStyle name="40% - Accent4 2 2 6 6 3" xfId="8241"/>
    <cellStyle name="40% - Accent4 2 2 6 6 3 2" xfId="8242"/>
    <cellStyle name="40% - Accent4 2 2 6 6 4" xfId="8243"/>
    <cellStyle name="40% - Accent4 2 2 6 6 4 2" xfId="8244"/>
    <cellStyle name="40% - Accent4 2 2 6 6 5" xfId="8245"/>
    <cellStyle name="40% - Accent4 2 2 6 6 5 2" xfId="8246"/>
    <cellStyle name="40% - Accent4 2 2 6 6 6" xfId="8247"/>
    <cellStyle name="40% - Accent4 2 2 6 6 6 2" xfId="8248"/>
    <cellStyle name="40% - Accent4 2 2 6 6 7" xfId="8249"/>
    <cellStyle name="40% - Accent4 2 2 6 7" xfId="1652"/>
    <cellStyle name="40% - Accent4 2 2 6 7 2" xfId="8250"/>
    <cellStyle name="40% - Accent4 2 2 6 7 2 2" xfId="8251"/>
    <cellStyle name="40% - Accent4 2 2 6 7 2 2 2" xfId="8252"/>
    <cellStyle name="40% - Accent4 2 2 6 7 2 3" xfId="8253"/>
    <cellStyle name="40% - Accent4 2 2 6 7 3" xfId="8254"/>
    <cellStyle name="40% - Accent4 2 2 6 7 3 2" xfId="8255"/>
    <cellStyle name="40% - Accent4 2 2 6 7 4" xfId="8256"/>
    <cellStyle name="40% - Accent4 2 2 6 7 4 2" xfId="8257"/>
    <cellStyle name="40% - Accent4 2 2 6 7 5" xfId="8258"/>
    <cellStyle name="40% - Accent4 2 2 6 7 5 2" xfId="8259"/>
    <cellStyle name="40% - Accent4 2 2 6 7 6" xfId="8260"/>
    <cellStyle name="40% - Accent4 2 2 6 7 6 2" xfId="8261"/>
    <cellStyle name="40% - Accent4 2 2 6 7 7" xfId="8262"/>
    <cellStyle name="40% - Accent4 2 2 6 8" xfId="8263"/>
    <cellStyle name="40% - Accent4 2 2 6 8 2" xfId="8264"/>
    <cellStyle name="40% - Accent4 2 2 6 8 2 2" xfId="8265"/>
    <cellStyle name="40% - Accent4 2 2 6 8 3" xfId="8266"/>
    <cellStyle name="40% - Accent4 2 2 6 9" xfId="8267"/>
    <cellStyle name="40% - Accent4 2 2 6 9 2" xfId="8268"/>
    <cellStyle name="40% - Accent4 2 2 7" xfId="331"/>
    <cellStyle name="40% - Accent4 2 2 7 2" xfId="1653"/>
    <cellStyle name="40% - Accent4 2 2 7 2 2" xfId="8269"/>
    <cellStyle name="40% - Accent4 2 2 7 2 2 2" xfId="8270"/>
    <cellStyle name="40% - Accent4 2 2 7 2 2 2 2" xfId="8271"/>
    <cellStyle name="40% - Accent4 2 2 7 2 2 3" xfId="8272"/>
    <cellStyle name="40% - Accent4 2 2 7 2 3" xfId="8273"/>
    <cellStyle name="40% - Accent4 2 2 7 2 3 2" xfId="8274"/>
    <cellStyle name="40% - Accent4 2 2 7 2 4" xfId="8275"/>
    <cellStyle name="40% - Accent4 2 2 7 2 4 2" xfId="8276"/>
    <cellStyle name="40% - Accent4 2 2 7 2 5" xfId="8277"/>
    <cellStyle name="40% - Accent4 2 2 7 2 5 2" xfId="8278"/>
    <cellStyle name="40% - Accent4 2 2 7 2 6" xfId="8279"/>
    <cellStyle name="40% - Accent4 2 2 7 2 6 2" xfId="8280"/>
    <cellStyle name="40% - Accent4 2 2 7 2 7" xfId="8281"/>
    <cellStyle name="40% - Accent4 2 2 7 3" xfId="8282"/>
    <cellStyle name="40% - Accent4 2 2 7 3 2" xfId="8283"/>
    <cellStyle name="40% - Accent4 2 2 7 3 2 2" xfId="8284"/>
    <cellStyle name="40% - Accent4 2 2 7 3 3" xfId="8285"/>
    <cellStyle name="40% - Accent4 2 2 7 4" xfId="8286"/>
    <cellStyle name="40% - Accent4 2 2 7 4 2" xfId="8287"/>
    <cellStyle name="40% - Accent4 2 2 7 5" xfId="8288"/>
    <cellStyle name="40% - Accent4 2 2 7 5 2" xfId="8289"/>
    <cellStyle name="40% - Accent4 2 2 7 6" xfId="8290"/>
    <cellStyle name="40% - Accent4 2 2 7 6 2" xfId="8291"/>
    <cellStyle name="40% - Accent4 2 2 7 7" xfId="8292"/>
    <cellStyle name="40% - Accent4 2 2 7 7 2" xfId="8293"/>
    <cellStyle name="40% - Accent4 2 2 7 8" xfId="8294"/>
    <cellStyle name="40% - Accent4 2 2 8" xfId="332"/>
    <cellStyle name="40% - Accent4 2 2 8 2" xfId="1654"/>
    <cellStyle name="40% - Accent4 2 2 8 2 2" xfId="8295"/>
    <cellStyle name="40% - Accent4 2 2 8 2 2 2" xfId="8296"/>
    <cellStyle name="40% - Accent4 2 2 8 2 2 2 2" xfId="8297"/>
    <cellStyle name="40% - Accent4 2 2 8 2 2 3" xfId="8298"/>
    <cellStyle name="40% - Accent4 2 2 8 2 3" xfId="8299"/>
    <cellStyle name="40% - Accent4 2 2 8 2 3 2" xfId="8300"/>
    <cellStyle name="40% - Accent4 2 2 8 2 4" xfId="8301"/>
    <cellStyle name="40% - Accent4 2 2 8 2 4 2" xfId="8302"/>
    <cellStyle name="40% - Accent4 2 2 8 2 5" xfId="8303"/>
    <cellStyle name="40% - Accent4 2 2 8 2 5 2" xfId="8304"/>
    <cellStyle name="40% - Accent4 2 2 8 2 6" xfId="8305"/>
    <cellStyle name="40% - Accent4 2 2 8 2 6 2" xfId="8306"/>
    <cellStyle name="40% - Accent4 2 2 8 2 7" xfId="8307"/>
    <cellStyle name="40% - Accent4 2 2 8 3" xfId="8308"/>
    <cellStyle name="40% - Accent4 2 2 8 3 2" xfId="8309"/>
    <cellStyle name="40% - Accent4 2 2 8 3 2 2" xfId="8310"/>
    <cellStyle name="40% - Accent4 2 2 8 3 3" xfId="8311"/>
    <cellStyle name="40% - Accent4 2 2 8 4" xfId="8312"/>
    <cellStyle name="40% - Accent4 2 2 8 4 2" xfId="8313"/>
    <cellStyle name="40% - Accent4 2 2 8 5" xfId="8314"/>
    <cellStyle name="40% - Accent4 2 2 8 5 2" xfId="8315"/>
    <cellStyle name="40% - Accent4 2 2 8 6" xfId="8316"/>
    <cellStyle name="40% - Accent4 2 2 8 6 2" xfId="8317"/>
    <cellStyle name="40% - Accent4 2 2 8 7" xfId="8318"/>
    <cellStyle name="40% - Accent4 2 2 8 7 2" xfId="8319"/>
    <cellStyle name="40% - Accent4 2 2 8 8" xfId="8320"/>
    <cellStyle name="40% - Accent4 2 2 9" xfId="333"/>
    <cellStyle name="40% - Accent4 2 2 9 2" xfId="1655"/>
    <cellStyle name="40% - Accent4 2 2 9 2 2" xfId="8321"/>
    <cellStyle name="40% - Accent4 2 2 9 2 2 2" xfId="8322"/>
    <cellStyle name="40% - Accent4 2 2 9 2 2 2 2" xfId="8323"/>
    <cellStyle name="40% - Accent4 2 2 9 2 2 3" xfId="8324"/>
    <cellStyle name="40% - Accent4 2 2 9 2 3" xfId="8325"/>
    <cellStyle name="40% - Accent4 2 2 9 2 3 2" xfId="8326"/>
    <cellStyle name="40% - Accent4 2 2 9 2 4" xfId="8327"/>
    <cellStyle name="40% - Accent4 2 2 9 2 4 2" xfId="8328"/>
    <cellStyle name="40% - Accent4 2 2 9 2 5" xfId="8329"/>
    <cellStyle name="40% - Accent4 2 2 9 2 5 2" xfId="8330"/>
    <cellStyle name="40% - Accent4 2 2 9 2 6" xfId="8331"/>
    <cellStyle name="40% - Accent4 2 2 9 2 6 2" xfId="8332"/>
    <cellStyle name="40% - Accent4 2 2 9 2 7" xfId="8333"/>
    <cellStyle name="40% - Accent4 2 2 9 3" xfId="8334"/>
    <cellStyle name="40% - Accent4 2 2 9 3 2" xfId="8335"/>
    <cellStyle name="40% - Accent4 2 2 9 3 2 2" xfId="8336"/>
    <cellStyle name="40% - Accent4 2 2 9 3 3" xfId="8337"/>
    <cellStyle name="40% - Accent4 2 2 9 4" xfId="8338"/>
    <cellStyle name="40% - Accent4 2 2 9 4 2" xfId="8339"/>
    <cellStyle name="40% - Accent4 2 2 9 5" xfId="8340"/>
    <cellStyle name="40% - Accent4 2 2 9 5 2" xfId="8341"/>
    <cellStyle name="40% - Accent4 2 2 9 6" xfId="8342"/>
    <cellStyle name="40% - Accent4 2 2 9 6 2" xfId="8343"/>
    <cellStyle name="40% - Accent4 2 2 9 7" xfId="8344"/>
    <cellStyle name="40% - Accent4 2 2 9 7 2" xfId="8345"/>
    <cellStyle name="40% - Accent4 2 2 9 8" xfId="8346"/>
    <cellStyle name="40% - Accent4 2 3" xfId="334"/>
    <cellStyle name="40% - Accent4 2 4" xfId="335"/>
    <cellStyle name="40% - Accent4 2 4 10" xfId="8347"/>
    <cellStyle name="40% - Accent4 2 4 10 2" xfId="8348"/>
    <cellStyle name="40% - Accent4 2 4 11" xfId="8349"/>
    <cellStyle name="40% - Accent4 2 4 11 2" xfId="8350"/>
    <cellStyle name="40% - Accent4 2 4 12" xfId="8351"/>
    <cellStyle name="40% - Accent4 2 4 12 2" xfId="8352"/>
    <cellStyle name="40% - Accent4 2 4 13" xfId="8353"/>
    <cellStyle name="40% - Accent4 2 4 2" xfId="336"/>
    <cellStyle name="40% - Accent4 2 4 2 2" xfId="1656"/>
    <cellStyle name="40% - Accent4 2 4 2 2 2" xfId="8354"/>
    <cellStyle name="40% - Accent4 2 4 2 2 2 2" xfId="8355"/>
    <cellStyle name="40% - Accent4 2 4 2 2 2 2 2" xfId="8356"/>
    <cellStyle name="40% - Accent4 2 4 2 2 2 3" xfId="8357"/>
    <cellStyle name="40% - Accent4 2 4 2 2 3" xfId="8358"/>
    <cellStyle name="40% - Accent4 2 4 2 2 3 2" xfId="8359"/>
    <cellStyle name="40% - Accent4 2 4 2 2 4" xfId="8360"/>
    <cellStyle name="40% - Accent4 2 4 2 2 4 2" xfId="8361"/>
    <cellStyle name="40% - Accent4 2 4 2 2 5" xfId="8362"/>
    <cellStyle name="40% - Accent4 2 4 2 2 5 2" xfId="8363"/>
    <cellStyle name="40% - Accent4 2 4 2 2 6" xfId="8364"/>
    <cellStyle name="40% - Accent4 2 4 2 2 6 2" xfId="8365"/>
    <cellStyle name="40% - Accent4 2 4 2 2 7" xfId="8366"/>
    <cellStyle name="40% - Accent4 2 4 2 3" xfId="8367"/>
    <cellStyle name="40% - Accent4 2 4 2 3 2" xfId="8368"/>
    <cellStyle name="40% - Accent4 2 4 2 3 2 2" xfId="8369"/>
    <cellStyle name="40% - Accent4 2 4 2 3 3" xfId="8370"/>
    <cellStyle name="40% - Accent4 2 4 2 4" xfId="8371"/>
    <cellStyle name="40% - Accent4 2 4 2 4 2" xfId="8372"/>
    <cellStyle name="40% - Accent4 2 4 2 5" xfId="8373"/>
    <cellStyle name="40% - Accent4 2 4 2 5 2" xfId="8374"/>
    <cellStyle name="40% - Accent4 2 4 2 6" xfId="8375"/>
    <cellStyle name="40% - Accent4 2 4 2 6 2" xfId="8376"/>
    <cellStyle name="40% - Accent4 2 4 2 7" xfId="8377"/>
    <cellStyle name="40% - Accent4 2 4 2 7 2" xfId="8378"/>
    <cellStyle name="40% - Accent4 2 4 2 8" xfId="8379"/>
    <cellStyle name="40% - Accent4 2 4 3" xfId="337"/>
    <cellStyle name="40% - Accent4 2 4 3 2" xfId="1657"/>
    <cellStyle name="40% - Accent4 2 4 3 2 2" xfId="8380"/>
    <cellStyle name="40% - Accent4 2 4 3 2 2 2" xfId="8381"/>
    <cellStyle name="40% - Accent4 2 4 3 2 2 2 2" xfId="8382"/>
    <cellStyle name="40% - Accent4 2 4 3 2 2 3" xfId="8383"/>
    <cellStyle name="40% - Accent4 2 4 3 2 3" xfId="8384"/>
    <cellStyle name="40% - Accent4 2 4 3 2 3 2" xfId="8385"/>
    <cellStyle name="40% - Accent4 2 4 3 2 4" xfId="8386"/>
    <cellStyle name="40% - Accent4 2 4 3 2 4 2" xfId="8387"/>
    <cellStyle name="40% - Accent4 2 4 3 2 5" xfId="8388"/>
    <cellStyle name="40% - Accent4 2 4 3 2 5 2" xfId="8389"/>
    <cellStyle name="40% - Accent4 2 4 3 2 6" xfId="8390"/>
    <cellStyle name="40% - Accent4 2 4 3 2 6 2" xfId="8391"/>
    <cellStyle name="40% - Accent4 2 4 3 2 7" xfId="8392"/>
    <cellStyle name="40% - Accent4 2 4 3 3" xfId="8393"/>
    <cellStyle name="40% - Accent4 2 4 3 3 2" xfId="8394"/>
    <cellStyle name="40% - Accent4 2 4 3 3 2 2" xfId="8395"/>
    <cellStyle name="40% - Accent4 2 4 3 3 3" xfId="8396"/>
    <cellStyle name="40% - Accent4 2 4 3 4" xfId="8397"/>
    <cellStyle name="40% - Accent4 2 4 3 4 2" xfId="8398"/>
    <cellStyle name="40% - Accent4 2 4 3 5" xfId="8399"/>
    <cellStyle name="40% - Accent4 2 4 3 5 2" xfId="8400"/>
    <cellStyle name="40% - Accent4 2 4 3 6" xfId="8401"/>
    <cellStyle name="40% - Accent4 2 4 3 6 2" xfId="8402"/>
    <cellStyle name="40% - Accent4 2 4 3 7" xfId="8403"/>
    <cellStyle name="40% - Accent4 2 4 3 7 2" xfId="8404"/>
    <cellStyle name="40% - Accent4 2 4 3 8" xfId="8405"/>
    <cellStyle name="40% - Accent4 2 4 4" xfId="338"/>
    <cellStyle name="40% - Accent4 2 4 4 2" xfId="1658"/>
    <cellStyle name="40% - Accent4 2 4 4 2 2" xfId="8406"/>
    <cellStyle name="40% - Accent4 2 4 4 2 2 2" xfId="8407"/>
    <cellStyle name="40% - Accent4 2 4 4 2 2 2 2" xfId="8408"/>
    <cellStyle name="40% - Accent4 2 4 4 2 2 3" xfId="8409"/>
    <cellStyle name="40% - Accent4 2 4 4 2 3" xfId="8410"/>
    <cellStyle name="40% - Accent4 2 4 4 2 3 2" xfId="8411"/>
    <cellStyle name="40% - Accent4 2 4 4 2 4" xfId="8412"/>
    <cellStyle name="40% - Accent4 2 4 4 2 4 2" xfId="8413"/>
    <cellStyle name="40% - Accent4 2 4 4 2 5" xfId="8414"/>
    <cellStyle name="40% - Accent4 2 4 4 2 5 2" xfId="8415"/>
    <cellStyle name="40% - Accent4 2 4 4 2 6" xfId="8416"/>
    <cellStyle name="40% - Accent4 2 4 4 2 6 2" xfId="8417"/>
    <cellStyle name="40% - Accent4 2 4 4 2 7" xfId="8418"/>
    <cellStyle name="40% - Accent4 2 4 4 3" xfId="8419"/>
    <cellStyle name="40% - Accent4 2 4 4 3 2" xfId="8420"/>
    <cellStyle name="40% - Accent4 2 4 4 3 2 2" xfId="8421"/>
    <cellStyle name="40% - Accent4 2 4 4 3 3" xfId="8422"/>
    <cellStyle name="40% - Accent4 2 4 4 4" xfId="8423"/>
    <cellStyle name="40% - Accent4 2 4 4 4 2" xfId="8424"/>
    <cellStyle name="40% - Accent4 2 4 4 5" xfId="8425"/>
    <cellStyle name="40% - Accent4 2 4 4 5 2" xfId="8426"/>
    <cellStyle name="40% - Accent4 2 4 4 6" xfId="8427"/>
    <cellStyle name="40% - Accent4 2 4 4 6 2" xfId="8428"/>
    <cellStyle name="40% - Accent4 2 4 4 7" xfId="8429"/>
    <cellStyle name="40% - Accent4 2 4 4 7 2" xfId="8430"/>
    <cellStyle name="40% - Accent4 2 4 4 8" xfId="8431"/>
    <cellStyle name="40% - Accent4 2 4 5" xfId="1659"/>
    <cellStyle name="40% - Accent4 2 4 5 2" xfId="8432"/>
    <cellStyle name="40% - Accent4 2 4 5 2 2" xfId="8433"/>
    <cellStyle name="40% - Accent4 2 4 5 2 2 2" xfId="8434"/>
    <cellStyle name="40% - Accent4 2 4 5 2 3" xfId="8435"/>
    <cellStyle name="40% - Accent4 2 4 5 3" xfId="8436"/>
    <cellStyle name="40% - Accent4 2 4 5 3 2" xfId="8437"/>
    <cellStyle name="40% - Accent4 2 4 5 4" xfId="8438"/>
    <cellStyle name="40% - Accent4 2 4 5 4 2" xfId="8439"/>
    <cellStyle name="40% - Accent4 2 4 5 5" xfId="8440"/>
    <cellStyle name="40% - Accent4 2 4 5 5 2" xfId="8441"/>
    <cellStyle name="40% - Accent4 2 4 5 6" xfId="8442"/>
    <cellStyle name="40% - Accent4 2 4 5 6 2" xfId="8443"/>
    <cellStyle name="40% - Accent4 2 4 5 7" xfId="8444"/>
    <cellStyle name="40% - Accent4 2 4 6" xfId="1660"/>
    <cellStyle name="40% - Accent4 2 4 6 2" xfId="8445"/>
    <cellStyle name="40% - Accent4 2 4 6 2 2" xfId="8446"/>
    <cellStyle name="40% - Accent4 2 4 6 2 2 2" xfId="8447"/>
    <cellStyle name="40% - Accent4 2 4 6 2 3" xfId="8448"/>
    <cellStyle name="40% - Accent4 2 4 6 3" xfId="8449"/>
    <cellStyle name="40% - Accent4 2 4 6 3 2" xfId="8450"/>
    <cellStyle name="40% - Accent4 2 4 6 4" xfId="8451"/>
    <cellStyle name="40% - Accent4 2 4 6 4 2" xfId="8452"/>
    <cellStyle name="40% - Accent4 2 4 6 5" xfId="8453"/>
    <cellStyle name="40% - Accent4 2 4 6 5 2" xfId="8454"/>
    <cellStyle name="40% - Accent4 2 4 6 6" xfId="8455"/>
    <cellStyle name="40% - Accent4 2 4 6 6 2" xfId="8456"/>
    <cellStyle name="40% - Accent4 2 4 6 7" xfId="8457"/>
    <cellStyle name="40% - Accent4 2 4 7" xfId="1661"/>
    <cellStyle name="40% - Accent4 2 4 7 2" xfId="8458"/>
    <cellStyle name="40% - Accent4 2 4 7 2 2" xfId="8459"/>
    <cellStyle name="40% - Accent4 2 4 7 2 2 2" xfId="8460"/>
    <cellStyle name="40% - Accent4 2 4 7 2 3" xfId="8461"/>
    <cellStyle name="40% - Accent4 2 4 7 3" xfId="8462"/>
    <cellStyle name="40% - Accent4 2 4 7 3 2" xfId="8463"/>
    <cellStyle name="40% - Accent4 2 4 7 4" xfId="8464"/>
    <cellStyle name="40% - Accent4 2 4 7 4 2" xfId="8465"/>
    <cellStyle name="40% - Accent4 2 4 7 5" xfId="8466"/>
    <cellStyle name="40% - Accent4 2 4 7 5 2" xfId="8467"/>
    <cellStyle name="40% - Accent4 2 4 7 6" xfId="8468"/>
    <cellStyle name="40% - Accent4 2 4 7 6 2" xfId="8469"/>
    <cellStyle name="40% - Accent4 2 4 7 7" xfId="8470"/>
    <cellStyle name="40% - Accent4 2 4 8" xfId="8471"/>
    <cellStyle name="40% - Accent4 2 4 8 2" xfId="8472"/>
    <cellStyle name="40% - Accent4 2 4 8 2 2" xfId="8473"/>
    <cellStyle name="40% - Accent4 2 4 8 3" xfId="8474"/>
    <cellStyle name="40% - Accent4 2 4 9" xfId="8475"/>
    <cellStyle name="40% - Accent4 2 4 9 2" xfId="8476"/>
    <cellStyle name="40% - Accent4 2 5" xfId="1269"/>
    <cellStyle name="40% - Accent4 3" xfId="1270"/>
    <cellStyle name="40% - Accent4 3 2" xfId="1965"/>
    <cellStyle name="40% - Accent5 2" xfId="339"/>
    <cellStyle name="40% - Accent5 2 2" xfId="340"/>
    <cellStyle name="40% - Accent5 2 2 10" xfId="1662"/>
    <cellStyle name="40% - Accent5 2 2 10 2" xfId="8477"/>
    <cellStyle name="40% - Accent5 2 2 10 2 2" xfId="8478"/>
    <cellStyle name="40% - Accent5 2 2 10 2 2 2" xfId="8479"/>
    <cellStyle name="40% - Accent5 2 2 10 2 3" xfId="8480"/>
    <cellStyle name="40% - Accent5 2 2 10 3" xfId="8481"/>
    <cellStyle name="40% - Accent5 2 2 10 3 2" xfId="8482"/>
    <cellStyle name="40% - Accent5 2 2 10 4" xfId="8483"/>
    <cellStyle name="40% - Accent5 2 2 10 4 2" xfId="8484"/>
    <cellStyle name="40% - Accent5 2 2 10 5" xfId="8485"/>
    <cellStyle name="40% - Accent5 2 2 10 5 2" xfId="8486"/>
    <cellStyle name="40% - Accent5 2 2 10 6" xfId="8487"/>
    <cellStyle name="40% - Accent5 2 2 10 6 2" xfId="8488"/>
    <cellStyle name="40% - Accent5 2 2 10 7" xfId="8489"/>
    <cellStyle name="40% - Accent5 2 2 11" xfId="1663"/>
    <cellStyle name="40% - Accent5 2 2 11 2" xfId="8490"/>
    <cellStyle name="40% - Accent5 2 2 11 2 2" xfId="8491"/>
    <cellStyle name="40% - Accent5 2 2 11 2 2 2" xfId="8492"/>
    <cellStyle name="40% - Accent5 2 2 11 2 3" xfId="8493"/>
    <cellStyle name="40% - Accent5 2 2 11 3" xfId="8494"/>
    <cellStyle name="40% - Accent5 2 2 11 3 2" xfId="8495"/>
    <cellStyle name="40% - Accent5 2 2 11 4" xfId="8496"/>
    <cellStyle name="40% - Accent5 2 2 11 4 2" xfId="8497"/>
    <cellStyle name="40% - Accent5 2 2 11 5" xfId="8498"/>
    <cellStyle name="40% - Accent5 2 2 11 5 2" xfId="8499"/>
    <cellStyle name="40% - Accent5 2 2 11 6" xfId="8500"/>
    <cellStyle name="40% - Accent5 2 2 11 6 2" xfId="8501"/>
    <cellStyle name="40% - Accent5 2 2 11 7" xfId="8502"/>
    <cellStyle name="40% - Accent5 2 2 12" xfId="1664"/>
    <cellStyle name="40% - Accent5 2 2 12 2" xfId="8503"/>
    <cellStyle name="40% - Accent5 2 2 12 2 2" xfId="8504"/>
    <cellStyle name="40% - Accent5 2 2 12 2 2 2" xfId="8505"/>
    <cellStyle name="40% - Accent5 2 2 12 2 3" xfId="8506"/>
    <cellStyle name="40% - Accent5 2 2 12 3" xfId="8507"/>
    <cellStyle name="40% - Accent5 2 2 12 3 2" xfId="8508"/>
    <cellStyle name="40% - Accent5 2 2 12 4" xfId="8509"/>
    <cellStyle name="40% - Accent5 2 2 12 4 2" xfId="8510"/>
    <cellStyle name="40% - Accent5 2 2 12 5" xfId="8511"/>
    <cellStyle name="40% - Accent5 2 2 12 5 2" xfId="8512"/>
    <cellStyle name="40% - Accent5 2 2 12 6" xfId="8513"/>
    <cellStyle name="40% - Accent5 2 2 12 6 2" xfId="8514"/>
    <cellStyle name="40% - Accent5 2 2 12 7" xfId="8515"/>
    <cellStyle name="40% - Accent5 2 2 13" xfId="8516"/>
    <cellStyle name="40% - Accent5 2 2 2" xfId="341"/>
    <cellStyle name="40% - Accent5 2 2 2 2" xfId="342"/>
    <cellStyle name="40% - Accent5 2 2 2 2 2" xfId="343"/>
    <cellStyle name="40% - Accent5 2 2 2 3" xfId="344"/>
    <cellStyle name="40% - Accent5 2 2 2 4" xfId="345"/>
    <cellStyle name="40% - Accent5 2 2 2 4 10" xfId="8517"/>
    <cellStyle name="40% - Accent5 2 2 2 4 10 2" xfId="8518"/>
    <cellStyle name="40% - Accent5 2 2 2 4 11" xfId="8519"/>
    <cellStyle name="40% - Accent5 2 2 2 4 11 2" xfId="8520"/>
    <cellStyle name="40% - Accent5 2 2 2 4 12" xfId="8521"/>
    <cellStyle name="40% - Accent5 2 2 2 4 12 2" xfId="8522"/>
    <cellStyle name="40% - Accent5 2 2 2 4 13" xfId="8523"/>
    <cellStyle name="40% - Accent5 2 2 2 4 2" xfId="346"/>
    <cellStyle name="40% - Accent5 2 2 2 4 2 2" xfId="1665"/>
    <cellStyle name="40% - Accent5 2 2 2 4 2 2 2" xfId="8524"/>
    <cellStyle name="40% - Accent5 2 2 2 4 2 2 2 2" xfId="8525"/>
    <cellStyle name="40% - Accent5 2 2 2 4 2 2 2 2 2" xfId="8526"/>
    <cellStyle name="40% - Accent5 2 2 2 4 2 2 2 3" xfId="8527"/>
    <cellStyle name="40% - Accent5 2 2 2 4 2 2 3" xfId="8528"/>
    <cellStyle name="40% - Accent5 2 2 2 4 2 2 3 2" xfId="8529"/>
    <cellStyle name="40% - Accent5 2 2 2 4 2 2 4" xfId="8530"/>
    <cellStyle name="40% - Accent5 2 2 2 4 2 2 4 2" xfId="8531"/>
    <cellStyle name="40% - Accent5 2 2 2 4 2 2 5" xfId="8532"/>
    <cellStyle name="40% - Accent5 2 2 2 4 2 2 5 2" xfId="8533"/>
    <cellStyle name="40% - Accent5 2 2 2 4 2 2 6" xfId="8534"/>
    <cellStyle name="40% - Accent5 2 2 2 4 2 2 6 2" xfId="8535"/>
    <cellStyle name="40% - Accent5 2 2 2 4 2 2 7" xfId="8536"/>
    <cellStyle name="40% - Accent5 2 2 2 4 2 3" xfId="8537"/>
    <cellStyle name="40% - Accent5 2 2 2 4 2 3 2" xfId="8538"/>
    <cellStyle name="40% - Accent5 2 2 2 4 2 3 2 2" xfId="8539"/>
    <cellStyle name="40% - Accent5 2 2 2 4 2 3 3" xfId="8540"/>
    <cellStyle name="40% - Accent5 2 2 2 4 2 4" xfId="8541"/>
    <cellStyle name="40% - Accent5 2 2 2 4 2 4 2" xfId="8542"/>
    <cellStyle name="40% - Accent5 2 2 2 4 2 5" xfId="8543"/>
    <cellStyle name="40% - Accent5 2 2 2 4 2 5 2" xfId="8544"/>
    <cellStyle name="40% - Accent5 2 2 2 4 2 6" xfId="8545"/>
    <cellStyle name="40% - Accent5 2 2 2 4 2 6 2" xfId="8546"/>
    <cellStyle name="40% - Accent5 2 2 2 4 2 7" xfId="8547"/>
    <cellStyle name="40% - Accent5 2 2 2 4 2 7 2" xfId="8548"/>
    <cellStyle name="40% - Accent5 2 2 2 4 2 8" xfId="8549"/>
    <cellStyle name="40% - Accent5 2 2 2 4 3" xfId="347"/>
    <cellStyle name="40% - Accent5 2 2 2 4 3 2" xfId="1666"/>
    <cellStyle name="40% - Accent5 2 2 2 4 3 2 2" xfId="8550"/>
    <cellStyle name="40% - Accent5 2 2 2 4 3 2 2 2" xfId="8551"/>
    <cellStyle name="40% - Accent5 2 2 2 4 3 2 2 2 2" xfId="8552"/>
    <cellStyle name="40% - Accent5 2 2 2 4 3 2 2 3" xfId="8553"/>
    <cellStyle name="40% - Accent5 2 2 2 4 3 2 3" xfId="8554"/>
    <cellStyle name="40% - Accent5 2 2 2 4 3 2 3 2" xfId="8555"/>
    <cellStyle name="40% - Accent5 2 2 2 4 3 2 4" xfId="8556"/>
    <cellStyle name="40% - Accent5 2 2 2 4 3 2 4 2" xfId="8557"/>
    <cellStyle name="40% - Accent5 2 2 2 4 3 2 5" xfId="8558"/>
    <cellStyle name="40% - Accent5 2 2 2 4 3 2 5 2" xfId="8559"/>
    <cellStyle name="40% - Accent5 2 2 2 4 3 2 6" xfId="8560"/>
    <cellStyle name="40% - Accent5 2 2 2 4 3 2 6 2" xfId="8561"/>
    <cellStyle name="40% - Accent5 2 2 2 4 3 2 7" xfId="8562"/>
    <cellStyle name="40% - Accent5 2 2 2 4 3 3" xfId="8563"/>
    <cellStyle name="40% - Accent5 2 2 2 4 3 3 2" xfId="8564"/>
    <cellStyle name="40% - Accent5 2 2 2 4 3 3 2 2" xfId="8565"/>
    <cellStyle name="40% - Accent5 2 2 2 4 3 3 3" xfId="8566"/>
    <cellStyle name="40% - Accent5 2 2 2 4 3 4" xfId="8567"/>
    <cellStyle name="40% - Accent5 2 2 2 4 3 4 2" xfId="8568"/>
    <cellStyle name="40% - Accent5 2 2 2 4 3 5" xfId="8569"/>
    <cellStyle name="40% - Accent5 2 2 2 4 3 5 2" xfId="8570"/>
    <cellStyle name="40% - Accent5 2 2 2 4 3 6" xfId="8571"/>
    <cellStyle name="40% - Accent5 2 2 2 4 3 6 2" xfId="8572"/>
    <cellStyle name="40% - Accent5 2 2 2 4 3 7" xfId="8573"/>
    <cellStyle name="40% - Accent5 2 2 2 4 3 7 2" xfId="8574"/>
    <cellStyle name="40% - Accent5 2 2 2 4 3 8" xfId="8575"/>
    <cellStyle name="40% - Accent5 2 2 2 4 4" xfId="348"/>
    <cellStyle name="40% - Accent5 2 2 2 4 4 2" xfId="1667"/>
    <cellStyle name="40% - Accent5 2 2 2 4 4 2 2" xfId="8576"/>
    <cellStyle name="40% - Accent5 2 2 2 4 4 2 2 2" xfId="8577"/>
    <cellStyle name="40% - Accent5 2 2 2 4 4 2 2 2 2" xfId="8578"/>
    <cellStyle name="40% - Accent5 2 2 2 4 4 2 2 3" xfId="8579"/>
    <cellStyle name="40% - Accent5 2 2 2 4 4 2 3" xfId="8580"/>
    <cellStyle name="40% - Accent5 2 2 2 4 4 2 3 2" xfId="8581"/>
    <cellStyle name="40% - Accent5 2 2 2 4 4 2 4" xfId="8582"/>
    <cellStyle name="40% - Accent5 2 2 2 4 4 2 4 2" xfId="8583"/>
    <cellStyle name="40% - Accent5 2 2 2 4 4 2 5" xfId="8584"/>
    <cellStyle name="40% - Accent5 2 2 2 4 4 2 5 2" xfId="8585"/>
    <cellStyle name="40% - Accent5 2 2 2 4 4 2 6" xfId="8586"/>
    <cellStyle name="40% - Accent5 2 2 2 4 4 2 6 2" xfId="8587"/>
    <cellStyle name="40% - Accent5 2 2 2 4 4 2 7" xfId="8588"/>
    <cellStyle name="40% - Accent5 2 2 2 4 4 3" xfId="8589"/>
    <cellStyle name="40% - Accent5 2 2 2 4 4 3 2" xfId="8590"/>
    <cellStyle name="40% - Accent5 2 2 2 4 4 3 2 2" xfId="8591"/>
    <cellStyle name="40% - Accent5 2 2 2 4 4 3 3" xfId="8592"/>
    <cellStyle name="40% - Accent5 2 2 2 4 4 4" xfId="8593"/>
    <cellStyle name="40% - Accent5 2 2 2 4 4 4 2" xfId="8594"/>
    <cellStyle name="40% - Accent5 2 2 2 4 4 5" xfId="8595"/>
    <cellStyle name="40% - Accent5 2 2 2 4 4 5 2" xfId="8596"/>
    <cellStyle name="40% - Accent5 2 2 2 4 4 6" xfId="8597"/>
    <cellStyle name="40% - Accent5 2 2 2 4 4 6 2" xfId="8598"/>
    <cellStyle name="40% - Accent5 2 2 2 4 4 7" xfId="8599"/>
    <cellStyle name="40% - Accent5 2 2 2 4 4 7 2" xfId="8600"/>
    <cellStyle name="40% - Accent5 2 2 2 4 4 8" xfId="8601"/>
    <cellStyle name="40% - Accent5 2 2 2 4 5" xfId="1668"/>
    <cellStyle name="40% - Accent5 2 2 2 4 5 2" xfId="8602"/>
    <cellStyle name="40% - Accent5 2 2 2 4 5 2 2" xfId="8603"/>
    <cellStyle name="40% - Accent5 2 2 2 4 5 2 2 2" xfId="8604"/>
    <cellStyle name="40% - Accent5 2 2 2 4 5 2 3" xfId="8605"/>
    <cellStyle name="40% - Accent5 2 2 2 4 5 3" xfId="8606"/>
    <cellStyle name="40% - Accent5 2 2 2 4 5 3 2" xfId="8607"/>
    <cellStyle name="40% - Accent5 2 2 2 4 5 4" xfId="8608"/>
    <cellStyle name="40% - Accent5 2 2 2 4 5 4 2" xfId="8609"/>
    <cellStyle name="40% - Accent5 2 2 2 4 5 5" xfId="8610"/>
    <cellStyle name="40% - Accent5 2 2 2 4 5 5 2" xfId="8611"/>
    <cellStyle name="40% - Accent5 2 2 2 4 5 6" xfId="8612"/>
    <cellStyle name="40% - Accent5 2 2 2 4 5 6 2" xfId="8613"/>
    <cellStyle name="40% - Accent5 2 2 2 4 5 7" xfId="8614"/>
    <cellStyle name="40% - Accent5 2 2 2 4 6" xfId="1669"/>
    <cellStyle name="40% - Accent5 2 2 2 4 6 2" xfId="8615"/>
    <cellStyle name="40% - Accent5 2 2 2 4 6 2 2" xfId="8616"/>
    <cellStyle name="40% - Accent5 2 2 2 4 6 2 2 2" xfId="8617"/>
    <cellStyle name="40% - Accent5 2 2 2 4 6 2 3" xfId="8618"/>
    <cellStyle name="40% - Accent5 2 2 2 4 6 3" xfId="8619"/>
    <cellStyle name="40% - Accent5 2 2 2 4 6 3 2" xfId="8620"/>
    <cellStyle name="40% - Accent5 2 2 2 4 6 4" xfId="8621"/>
    <cellStyle name="40% - Accent5 2 2 2 4 6 4 2" xfId="8622"/>
    <cellStyle name="40% - Accent5 2 2 2 4 6 5" xfId="8623"/>
    <cellStyle name="40% - Accent5 2 2 2 4 6 5 2" xfId="8624"/>
    <cellStyle name="40% - Accent5 2 2 2 4 6 6" xfId="8625"/>
    <cellStyle name="40% - Accent5 2 2 2 4 6 6 2" xfId="8626"/>
    <cellStyle name="40% - Accent5 2 2 2 4 6 7" xfId="8627"/>
    <cellStyle name="40% - Accent5 2 2 2 4 7" xfId="1670"/>
    <cellStyle name="40% - Accent5 2 2 2 4 7 2" xfId="8628"/>
    <cellStyle name="40% - Accent5 2 2 2 4 7 2 2" xfId="8629"/>
    <cellStyle name="40% - Accent5 2 2 2 4 7 2 2 2" xfId="8630"/>
    <cellStyle name="40% - Accent5 2 2 2 4 7 2 3" xfId="8631"/>
    <cellStyle name="40% - Accent5 2 2 2 4 7 3" xfId="8632"/>
    <cellStyle name="40% - Accent5 2 2 2 4 7 3 2" xfId="8633"/>
    <cellStyle name="40% - Accent5 2 2 2 4 7 4" xfId="8634"/>
    <cellStyle name="40% - Accent5 2 2 2 4 7 4 2" xfId="8635"/>
    <cellStyle name="40% - Accent5 2 2 2 4 7 5" xfId="8636"/>
    <cellStyle name="40% - Accent5 2 2 2 4 7 5 2" xfId="8637"/>
    <cellStyle name="40% - Accent5 2 2 2 4 7 6" xfId="8638"/>
    <cellStyle name="40% - Accent5 2 2 2 4 7 6 2" xfId="8639"/>
    <cellStyle name="40% - Accent5 2 2 2 4 7 7" xfId="8640"/>
    <cellStyle name="40% - Accent5 2 2 2 4 8" xfId="8641"/>
    <cellStyle name="40% - Accent5 2 2 2 4 8 2" xfId="8642"/>
    <cellStyle name="40% - Accent5 2 2 2 4 8 2 2" xfId="8643"/>
    <cellStyle name="40% - Accent5 2 2 2 4 8 3" xfId="8644"/>
    <cellStyle name="40% - Accent5 2 2 2 4 9" xfId="8645"/>
    <cellStyle name="40% - Accent5 2 2 2 4 9 2" xfId="8646"/>
    <cellStyle name="40% - Accent5 2 2 2 5" xfId="349"/>
    <cellStyle name="40% - Accent5 2 2 3" xfId="350"/>
    <cellStyle name="40% - Accent5 2 2 3 2" xfId="351"/>
    <cellStyle name="40% - Accent5 2 2 3 2 2" xfId="352"/>
    <cellStyle name="40% - Accent5 2 2 3 3" xfId="353"/>
    <cellStyle name="40% - Accent5 2 2 4" xfId="354"/>
    <cellStyle name="40% - Accent5 2 2 4 2" xfId="355"/>
    <cellStyle name="40% - Accent5 2 2 5" xfId="356"/>
    <cellStyle name="40% - Accent5 2 2 5 10" xfId="8647"/>
    <cellStyle name="40% - Accent5 2 2 5 10 2" xfId="8648"/>
    <cellStyle name="40% - Accent5 2 2 5 11" xfId="8649"/>
    <cellStyle name="40% - Accent5 2 2 5 11 2" xfId="8650"/>
    <cellStyle name="40% - Accent5 2 2 5 12" xfId="8651"/>
    <cellStyle name="40% - Accent5 2 2 5 12 2" xfId="8652"/>
    <cellStyle name="40% - Accent5 2 2 5 13" xfId="8653"/>
    <cellStyle name="40% - Accent5 2 2 5 2" xfId="357"/>
    <cellStyle name="40% - Accent5 2 2 5 2 2" xfId="1671"/>
    <cellStyle name="40% - Accent5 2 2 5 2 2 2" xfId="8654"/>
    <cellStyle name="40% - Accent5 2 2 5 2 2 2 2" xfId="8655"/>
    <cellStyle name="40% - Accent5 2 2 5 2 2 2 2 2" xfId="8656"/>
    <cellStyle name="40% - Accent5 2 2 5 2 2 2 3" xfId="8657"/>
    <cellStyle name="40% - Accent5 2 2 5 2 2 3" xfId="8658"/>
    <cellStyle name="40% - Accent5 2 2 5 2 2 3 2" xfId="8659"/>
    <cellStyle name="40% - Accent5 2 2 5 2 2 4" xfId="8660"/>
    <cellStyle name="40% - Accent5 2 2 5 2 2 4 2" xfId="8661"/>
    <cellStyle name="40% - Accent5 2 2 5 2 2 5" xfId="8662"/>
    <cellStyle name="40% - Accent5 2 2 5 2 2 5 2" xfId="8663"/>
    <cellStyle name="40% - Accent5 2 2 5 2 2 6" xfId="8664"/>
    <cellStyle name="40% - Accent5 2 2 5 2 2 6 2" xfId="8665"/>
    <cellStyle name="40% - Accent5 2 2 5 2 2 7" xfId="8666"/>
    <cellStyle name="40% - Accent5 2 2 5 2 3" xfId="8667"/>
    <cellStyle name="40% - Accent5 2 2 5 2 3 2" xfId="8668"/>
    <cellStyle name="40% - Accent5 2 2 5 2 3 2 2" xfId="8669"/>
    <cellStyle name="40% - Accent5 2 2 5 2 3 3" xfId="8670"/>
    <cellStyle name="40% - Accent5 2 2 5 2 4" xfId="8671"/>
    <cellStyle name="40% - Accent5 2 2 5 2 4 2" xfId="8672"/>
    <cellStyle name="40% - Accent5 2 2 5 2 5" xfId="8673"/>
    <cellStyle name="40% - Accent5 2 2 5 2 5 2" xfId="8674"/>
    <cellStyle name="40% - Accent5 2 2 5 2 6" xfId="8675"/>
    <cellStyle name="40% - Accent5 2 2 5 2 6 2" xfId="8676"/>
    <cellStyle name="40% - Accent5 2 2 5 2 7" xfId="8677"/>
    <cellStyle name="40% - Accent5 2 2 5 2 7 2" xfId="8678"/>
    <cellStyle name="40% - Accent5 2 2 5 2 8" xfId="8679"/>
    <cellStyle name="40% - Accent5 2 2 5 3" xfId="358"/>
    <cellStyle name="40% - Accent5 2 2 5 3 2" xfId="1672"/>
    <cellStyle name="40% - Accent5 2 2 5 3 2 2" xfId="8680"/>
    <cellStyle name="40% - Accent5 2 2 5 3 2 2 2" xfId="8681"/>
    <cellStyle name="40% - Accent5 2 2 5 3 2 2 2 2" xfId="8682"/>
    <cellStyle name="40% - Accent5 2 2 5 3 2 2 3" xfId="8683"/>
    <cellStyle name="40% - Accent5 2 2 5 3 2 3" xfId="8684"/>
    <cellStyle name="40% - Accent5 2 2 5 3 2 3 2" xfId="8685"/>
    <cellStyle name="40% - Accent5 2 2 5 3 2 4" xfId="8686"/>
    <cellStyle name="40% - Accent5 2 2 5 3 2 4 2" xfId="8687"/>
    <cellStyle name="40% - Accent5 2 2 5 3 2 5" xfId="8688"/>
    <cellStyle name="40% - Accent5 2 2 5 3 2 5 2" xfId="8689"/>
    <cellStyle name="40% - Accent5 2 2 5 3 2 6" xfId="8690"/>
    <cellStyle name="40% - Accent5 2 2 5 3 2 6 2" xfId="8691"/>
    <cellStyle name="40% - Accent5 2 2 5 3 2 7" xfId="8692"/>
    <cellStyle name="40% - Accent5 2 2 5 3 3" xfId="8693"/>
    <cellStyle name="40% - Accent5 2 2 5 3 3 2" xfId="8694"/>
    <cellStyle name="40% - Accent5 2 2 5 3 3 2 2" xfId="8695"/>
    <cellStyle name="40% - Accent5 2 2 5 3 3 3" xfId="8696"/>
    <cellStyle name="40% - Accent5 2 2 5 3 4" xfId="8697"/>
    <cellStyle name="40% - Accent5 2 2 5 3 4 2" xfId="8698"/>
    <cellStyle name="40% - Accent5 2 2 5 3 5" xfId="8699"/>
    <cellStyle name="40% - Accent5 2 2 5 3 5 2" xfId="8700"/>
    <cellStyle name="40% - Accent5 2 2 5 3 6" xfId="8701"/>
    <cellStyle name="40% - Accent5 2 2 5 3 6 2" xfId="8702"/>
    <cellStyle name="40% - Accent5 2 2 5 3 7" xfId="8703"/>
    <cellStyle name="40% - Accent5 2 2 5 3 7 2" xfId="8704"/>
    <cellStyle name="40% - Accent5 2 2 5 3 8" xfId="8705"/>
    <cellStyle name="40% - Accent5 2 2 5 4" xfId="359"/>
    <cellStyle name="40% - Accent5 2 2 5 4 2" xfId="1673"/>
    <cellStyle name="40% - Accent5 2 2 5 4 2 2" xfId="8706"/>
    <cellStyle name="40% - Accent5 2 2 5 4 2 2 2" xfId="8707"/>
    <cellStyle name="40% - Accent5 2 2 5 4 2 2 2 2" xfId="8708"/>
    <cellStyle name="40% - Accent5 2 2 5 4 2 2 3" xfId="8709"/>
    <cellStyle name="40% - Accent5 2 2 5 4 2 3" xfId="8710"/>
    <cellStyle name="40% - Accent5 2 2 5 4 2 3 2" xfId="8711"/>
    <cellStyle name="40% - Accent5 2 2 5 4 2 4" xfId="8712"/>
    <cellStyle name="40% - Accent5 2 2 5 4 2 4 2" xfId="8713"/>
    <cellStyle name="40% - Accent5 2 2 5 4 2 5" xfId="8714"/>
    <cellStyle name="40% - Accent5 2 2 5 4 2 5 2" xfId="8715"/>
    <cellStyle name="40% - Accent5 2 2 5 4 2 6" xfId="8716"/>
    <cellStyle name="40% - Accent5 2 2 5 4 2 6 2" xfId="8717"/>
    <cellStyle name="40% - Accent5 2 2 5 4 2 7" xfId="8718"/>
    <cellStyle name="40% - Accent5 2 2 5 4 3" xfId="8719"/>
    <cellStyle name="40% - Accent5 2 2 5 4 3 2" xfId="8720"/>
    <cellStyle name="40% - Accent5 2 2 5 4 3 2 2" xfId="8721"/>
    <cellStyle name="40% - Accent5 2 2 5 4 3 3" xfId="8722"/>
    <cellStyle name="40% - Accent5 2 2 5 4 4" xfId="8723"/>
    <cellStyle name="40% - Accent5 2 2 5 4 4 2" xfId="8724"/>
    <cellStyle name="40% - Accent5 2 2 5 4 5" xfId="8725"/>
    <cellStyle name="40% - Accent5 2 2 5 4 5 2" xfId="8726"/>
    <cellStyle name="40% - Accent5 2 2 5 4 6" xfId="8727"/>
    <cellStyle name="40% - Accent5 2 2 5 4 6 2" xfId="8728"/>
    <cellStyle name="40% - Accent5 2 2 5 4 7" xfId="8729"/>
    <cellStyle name="40% - Accent5 2 2 5 4 7 2" xfId="8730"/>
    <cellStyle name="40% - Accent5 2 2 5 4 8" xfId="8731"/>
    <cellStyle name="40% - Accent5 2 2 5 5" xfId="1674"/>
    <cellStyle name="40% - Accent5 2 2 5 5 2" xfId="8732"/>
    <cellStyle name="40% - Accent5 2 2 5 5 2 2" xfId="8733"/>
    <cellStyle name="40% - Accent5 2 2 5 5 2 2 2" xfId="8734"/>
    <cellStyle name="40% - Accent5 2 2 5 5 2 3" xfId="8735"/>
    <cellStyle name="40% - Accent5 2 2 5 5 3" xfId="8736"/>
    <cellStyle name="40% - Accent5 2 2 5 5 3 2" xfId="8737"/>
    <cellStyle name="40% - Accent5 2 2 5 5 4" xfId="8738"/>
    <cellStyle name="40% - Accent5 2 2 5 5 4 2" xfId="8739"/>
    <cellStyle name="40% - Accent5 2 2 5 5 5" xfId="8740"/>
    <cellStyle name="40% - Accent5 2 2 5 5 5 2" xfId="8741"/>
    <cellStyle name="40% - Accent5 2 2 5 5 6" xfId="8742"/>
    <cellStyle name="40% - Accent5 2 2 5 5 6 2" xfId="8743"/>
    <cellStyle name="40% - Accent5 2 2 5 5 7" xfId="8744"/>
    <cellStyle name="40% - Accent5 2 2 5 6" xfId="1675"/>
    <cellStyle name="40% - Accent5 2 2 5 6 2" xfId="8745"/>
    <cellStyle name="40% - Accent5 2 2 5 6 2 2" xfId="8746"/>
    <cellStyle name="40% - Accent5 2 2 5 6 2 2 2" xfId="8747"/>
    <cellStyle name="40% - Accent5 2 2 5 6 2 3" xfId="8748"/>
    <cellStyle name="40% - Accent5 2 2 5 6 3" xfId="8749"/>
    <cellStyle name="40% - Accent5 2 2 5 6 3 2" xfId="8750"/>
    <cellStyle name="40% - Accent5 2 2 5 6 4" xfId="8751"/>
    <cellStyle name="40% - Accent5 2 2 5 6 4 2" xfId="8752"/>
    <cellStyle name="40% - Accent5 2 2 5 6 5" xfId="8753"/>
    <cellStyle name="40% - Accent5 2 2 5 6 5 2" xfId="8754"/>
    <cellStyle name="40% - Accent5 2 2 5 6 6" xfId="8755"/>
    <cellStyle name="40% - Accent5 2 2 5 6 6 2" xfId="8756"/>
    <cellStyle name="40% - Accent5 2 2 5 6 7" xfId="8757"/>
    <cellStyle name="40% - Accent5 2 2 5 7" xfId="1676"/>
    <cellStyle name="40% - Accent5 2 2 5 7 2" xfId="8758"/>
    <cellStyle name="40% - Accent5 2 2 5 7 2 2" xfId="8759"/>
    <cellStyle name="40% - Accent5 2 2 5 7 2 2 2" xfId="8760"/>
    <cellStyle name="40% - Accent5 2 2 5 7 2 3" xfId="8761"/>
    <cellStyle name="40% - Accent5 2 2 5 7 3" xfId="8762"/>
    <cellStyle name="40% - Accent5 2 2 5 7 3 2" xfId="8763"/>
    <cellStyle name="40% - Accent5 2 2 5 7 4" xfId="8764"/>
    <cellStyle name="40% - Accent5 2 2 5 7 4 2" xfId="8765"/>
    <cellStyle name="40% - Accent5 2 2 5 7 5" xfId="8766"/>
    <cellStyle name="40% - Accent5 2 2 5 7 5 2" xfId="8767"/>
    <cellStyle name="40% - Accent5 2 2 5 7 6" xfId="8768"/>
    <cellStyle name="40% - Accent5 2 2 5 7 6 2" xfId="8769"/>
    <cellStyle name="40% - Accent5 2 2 5 7 7" xfId="8770"/>
    <cellStyle name="40% - Accent5 2 2 5 8" xfId="8771"/>
    <cellStyle name="40% - Accent5 2 2 5 8 2" xfId="8772"/>
    <cellStyle name="40% - Accent5 2 2 5 8 2 2" xfId="8773"/>
    <cellStyle name="40% - Accent5 2 2 5 8 3" xfId="8774"/>
    <cellStyle name="40% - Accent5 2 2 5 9" xfId="8775"/>
    <cellStyle name="40% - Accent5 2 2 5 9 2" xfId="8776"/>
    <cellStyle name="40% - Accent5 2 2 6" xfId="360"/>
    <cellStyle name="40% - Accent5 2 2 6 10" xfId="8777"/>
    <cellStyle name="40% - Accent5 2 2 6 10 2" xfId="8778"/>
    <cellStyle name="40% - Accent5 2 2 6 11" xfId="8779"/>
    <cellStyle name="40% - Accent5 2 2 6 11 2" xfId="8780"/>
    <cellStyle name="40% - Accent5 2 2 6 12" xfId="8781"/>
    <cellStyle name="40% - Accent5 2 2 6 12 2" xfId="8782"/>
    <cellStyle name="40% - Accent5 2 2 6 13" xfId="8783"/>
    <cellStyle name="40% - Accent5 2 2 6 2" xfId="361"/>
    <cellStyle name="40% - Accent5 2 2 6 2 2" xfId="1677"/>
    <cellStyle name="40% - Accent5 2 2 6 2 2 2" xfId="8784"/>
    <cellStyle name="40% - Accent5 2 2 6 2 2 2 2" xfId="8785"/>
    <cellStyle name="40% - Accent5 2 2 6 2 2 2 2 2" xfId="8786"/>
    <cellStyle name="40% - Accent5 2 2 6 2 2 2 3" xfId="8787"/>
    <cellStyle name="40% - Accent5 2 2 6 2 2 3" xfId="8788"/>
    <cellStyle name="40% - Accent5 2 2 6 2 2 3 2" xfId="8789"/>
    <cellStyle name="40% - Accent5 2 2 6 2 2 4" xfId="8790"/>
    <cellStyle name="40% - Accent5 2 2 6 2 2 4 2" xfId="8791"/>
    <cellStyle name="40% - Accent5 2 2 6 2 2 5" xfId="8792"/>
    <cellStyle name="40% - Accent5 2 2 6 2 2 5 2" xfId="8793"/>
    <cellStyle name="40% - Accent5 2 2 6 2 2 6" xfId="8794"/>
    <cellStyle name="40% - Accent5 2 2 6 2 2 6 2" xfId="8795"/>
    <cellStyle name="40% - Accent5 2 2 6 2 2 7" xfId="8796"/>
    <cellStyle name="40% - Accent5 2 2 6 2 3" xfId="8797"/>
    <cellStyle name="40% - Accent5 2 2 6 2 3 2" xfId="8798"/>
    <cellStyle name="40% - Accent5 2 2 6 2 3 2 2" xfId="8799"/>
    <cellStyle name="40% - Accent5 2 2 6 2 3 3" xfId="8800"/>
    <cellStyle name="40% - Accent5 2 2 6 2 4" xfId="8801"/>
    <cellStyle name="40% - Accent5 2 2 6 2 4 2" xfId="8802"/>
    <cellStyle name="40% - Accent5 2 2 6 2 5" xfId="8803"/>
    <cellStyle name="40% - Accent5 2 2 6 2 5 2" xfId="8804"/>
    <cellStyle name="40% - Accent5 2 2 6 2 6" xfId="8805"/>
    <cellStyle name="40% - Accent5 2 2 6 2 6 2" xfId="8806"/>
    <cellStyle name="40% - Accent5 2 2 6 2 7" xfId="8807"/>
    <cellStyle name="40% - Accent5 2 2 6 2 7 2" xfId="8808"/>
    <cellStyle name="40% - Accent5 2 2 6 2 8" xfId="8809"/>
    <cellStyle name="40% - Accent5 2 2 6 3" xfId="362"/>
    <cellStyle name="40% - Accent5 2 2 6 3 2" xfId="1678"/>
    <cellStyle name="40% - Accent5 2 2 6 3 2 2" xfId="8810"/>
    <cellStyle name="40% - Accent5 2 2 6 3 2 2 2" xfId="8811"/>
    <cellStyle name="40% - Accent5 2 2 6 3 2 2 2 2" xfId="8812"/>
    <cellStyle name="40% - Accent5 2 2 6 3 2 2 3" xfId="8813"/>
    <cellStyle name="40% - Accent5 2 2 6 3 2 3" xfId="8814"/>
    <cellStyle name="40% - Accent5 2 2 6 3 2 3 2" xfId="8815"/>
    <cellStyle name="40% - Accent5 2 2 6 3 2 4" xfId="8816"/>
    <cellStyle name="40% - Accent5 2 2 6 3 2 4 2" xfId="8817"/>
    <cellStyle name="40% - Accent5 2 2 6 3 2 5" xfId="8818"/>
    <cellStyle name="40% - Accent5 2 2 6 3 2 5 2" xfId="8819"/>
    <cellStyle name="40% - Accent5 2 2 6 3 2 6" xfId="8820"/>
    <cellStyle name="40% - Accent5 2 2 6 3 2 6 2" xfId="8821"/>
    <cellStyle name="40% - Accent5 2 2 6 3 2 7" xfId="8822"/>
    <cellStyle name="40% - Accent5 2 2 6 3 3" xfId="8823"/>
    <cellStyle name="40% - Accent5 2 2 6 3 3 2" xfId="8824"/>
    <cellStyle name="40% - Accent5 2 2 6 3 3 2 2" xfId="8825"/>
    <cellStyle name="40% - Accent5 2 2 6 3 3 3" xfId="8826"/>
    <cellStyle name="40% - Accent5 2 2 6 3 4" xfId="8827"/>
    <cellStyle name="40% - Accent5 2 2 6 3 4 2" xfId="8828"/>
    <cellStyle name="40% - Accent5 2 2 6 3 5" xfId="8829"/>
    <cellStyle name="40% - Accent5 2 2 6 3 5 2" xfId="8830"/>
    <cellStyle name="40% - Accent5 2 2 6 3 6" xfId="8831"/>
    <cellStyle name="40% - Accent5 2 2 6 3 6 2" xfId="8832"/>
    <cellStyle name="40% - Accent5 2 2 6 3 7" xfId="8833"/>
    <cellStyle name="40% - Accent5 2 2 6 3 7 2" xfId="8834"/>
    <cellStyle name="40% - Accent5 2 2 6 3 8" xfId="8835"/>
    <cellStyle name="40% - Accent5 2 2 6 4" xfId="363"/>
    <cellStyle name="40% - Accent5 2 2 6 4 2" xfId="1679"/>
    <cellStyle name="40% - Accent5 2 2 6 4 2 2" xfId="8836"/>
    <cellStyle name="40% - Accent5 2 2 6 4 2 2 2" xfId="8837"/>
    <cellStyle name="40% - Accent5 2 2 6 4 2 2 2 2" xfId="8838"/>
    <cellStyle name="40% - Accent5 2 2 6 4 2 2 3" xfId="8839"/>
    <cellStyle name="40% - Accent5 2 2 6 4 2 3" xfId="8840"/>
    <cellStyle name="40% - Accent5 2 2 6 4 2 3 2" xfId="8841"/>
    <cellStyle name="40% - Accent5 2 2 6 4 2 4" xfId="8842"/>
    <cellStyle name="40% - Accent5 2 2 6 4 2 4 2" xfId="8843"/>
    <cellStyle name="40% - Accent5 2 2 6 4 2 5" xfId="8844"/>
    <cellStyle name="40% - Accent5 2 2 6 4 2 5 2" xfId="8845"/>
    <cellStyle name="40% - Accent5 2 2 6 4 2 6" xfId="8846"/>
    <cellStyle name="40% - Accent5 2 2 6 4 2 6 2" xfId="8847"/>
    <cellStyle name="40% - Accent5 2 2 6 4 2 7" xfId="8848"/>
    <cellStyle name="40% - Accent5 2 2 6 4 3" xfId="8849"/>
    <cellStyle name="40% - Accent5 2 2 6 4 3 2" xfId="8850"/>
    <cellStyle name="40% - Accent5 2 2 6 4 3 2 2" xfId="8851"/>
    <cellStyle name="40% - Accent5 2 2 6 4 3 3" xfId="8852"/>
    <cellStyle name="40% - Accent5 2 2 6 4 4" xfId="8853"/>
    <cellStyle name="40% - Accent5 2 2 6 4 4 2" xfId="8854"/>
    <cellStyle name="40% - Accent5 2 2 6 4 5" xfId="8855"/>
    <cellStyle name="40% - Accent5 2 2 6 4 5 2" xfId="8856"/>
    <cellStyle name="40% - Accent5 2 2 6 4 6" xfId="8857"/>
    <cellStyle name="40% - Accent5 2 2 6 4 6 2" xfId="8858"/>
    <cellStyle name="40% - Accent5 2 2 6 4 7" xfId="8859"/>
    <cellStyle name="40% - Accent5 2 2 6 4 7 2" xfId="8860"/>
    <cellStyle name="40% - Accent5 2 2 6 4 8" xfId="8861"/>
    <cellStyle name="40% - Accent5 2 2 6 5" xfId="1680"/>
    <cellStyle name="40% - Accent5 2 2 6 5 2" xfId="8862"/>
    <cellStyle name="40% - Accent5 2 2 6 5 2 2" xfId="8863"/>
    <cellStyle name="40% - Accent5 2 2 6 5 2 2 2" xfId="8864"/>
    <cellStyle name="40% - Accent5 2 2 6 5 2 3" xfId="8865"/>
    <cellStyle name="40% - Accent5 2 2 6 5 3" xfId="8866"/>
    <cellStyle name="40% - Accent5 2 2 6 5 3 2" xfId="8867"/>
    <cellStyle name="40% - Accent5 2 2 6 5 4" xfId="8868"/>
    <cellStyle name="40% - Accent5 2 2 6 5 4 2" xfId="8869"/>
    <cellStyle name="40% - Accent5 2 2 6 5 5" xfId="8870"/>
    <cellStyle name="40% - Accent5 2 2 6 5 5 2" xfId="8871"/>
    <cellStyle name="40% - Accent5 2 2 6 5 6" xfId="8872"/>
    <cellStyle name="40% - Accent5 2 2 6 5 6 2" xfId="8873"/>
    <cellStyle name="40% - Accent5 2 2 6 5 7" xfId="8874"/>
    <cellStyle name="40% - Accent5 2 2 6 6" xfId="1681"/>
    <cellStyle name="40% - Accent5 2 2 6 6 2" xfId="8875"/>
    <cellStyle name="40% - Accent5 2 2 6 6 2 2" xfId="8876"/>
    <cellStyle name="40% - Accent5 2 2 6 6 2 2 2" xfId="8877"/>
    <cellStyle name="40% - Accent5 2 2 6 6 2 3" xfId="8878"/>
    <cellStyle name="40% - Accent5 2 2 6 6 3" xfId="8879"/>
    <cellStyle name="40% - Accent5 2 2 6 6 3 2" xfId="8880"/>
    <cellStyle name="40% - Accent5 2 2 6 6 4" xfId="8881"/>
    <cellStyle name="40% - Accent5 2 2 6 6 4 2" xfId="8882"/>
    <cellStyle name="40% - Accent5 2 2 6 6 5" xfId="8883"/>
    <cellStyle name="40% - Accent5 2 2 6 6 5 2" xfId="8884"/>
    <cellStyle name="40% - Accent5 2 2 6 6 6" xfId="8885"/>
    <cellStyle name="40% - Accent5 2 2 6 6 6 2" xfId="8886"/>
    <cellStyle name="40% - Accent5 2 2 6 6 7" xfId="8887"/>
    <cellStyle name="40% - Accent5 2 2 6 7" xfId="1682"/>
    <cellStyle name="40% - Accent5 2 2 6 7 2" xfId="8888"/>
    <cellStyle name="40% - Accent5 2 2 6 7 2 2" xfId="8889"/>
    <cellStyle name="40% - Accent5 2 2 6 7 2 2 2" xfId="8890"/>
    <cellStyle name="40% - Accent5 2 2 6 7 2 3" xfId="8891"/>
    <cellStyle name="40% - Accent5 2 2 6 7 3" xfId="8892"/>
    <cellStyle name="40% - Accent5 2 2 6 7 3 2" xfId="8893"/>
    <cellStyle name="40% - Accent5 2 2 6 7 4" xfId="8894"/>
    <cellStyle name="40% - Accent5 2 2 6 7 4 2" xfId="8895"/>
    <cellStyle name="40% - Accent5 2 2 6 7 5" xfId="8896"/>
    <cellStyle name="40% - Accent5 2 2 6 7 5 2" xfId="8897"/>
    <cellStyle name="40% - Accent5 2 2 6 7 6" xfId="8898"/>
    <cellStyle name="40% - Accent5 2 2 6 7 6 2" xfId="8899"/>
    <cellStyle name="40% - Accent5 2 2 6 7 7" xfId="8900"/>
    <cellStyle name="40% - Accent5 2 2 6 8" xfId="8901"/>
    <cellStyle name="40% - Accent5 2 2 6 8 2" xfId="8902"/>
    <cellStyle name="40% - Accent5 2 2 6 8 2 2" xfId="8903"/>
    <cellStyle name="40% - Accent5 2 2 6 8 3" xfId="8904"/>
    <cellStyle name="40% - Accent5 2 2 6 9" xfId="8905"/>
    <cellStyle name="40% - Accent5 2 2 6 9 2" xfId="8906"/>
    <cellStyle name="40% - Accent5 2 2 7" xfId="364"/>
    <cellStyle name="40% - Accent5 2 2 7 2" xfId="1683"/>
    <cellStyle name="40% - Accent5 2 2 7 2 2" xfId="8907"/>
    <cellStyle name="40% - Accent5 2 2 7 2 2 2" xfId="8908"/>
    <cellStyle name="40% - Accent5 2 2 7 2 2 2 2" xfId="8909"/>
    <cellStyle name="40% - Accent5 2 2 7 2 2 3" xfId="8910"/>
    <cellStyle name="40% - Accent5 2 2 7 2 3" xfId="8911"/>
    <cellStyle name="40% - Accent5 2 2 7 2 3 2" xfId="8912"/>
    <cellStyle name="40% - Accent5 2 2 7 2 4" xfId="8913"/>
    <cellStyle name="40% - Accent5 2 2 7 2 4 2" xfId="8914"/>
    <cellStyle name="40% - Accent5 2 2 7 2 5" xfId="8915"/>
    <cellStyle name="40% - Accent5 2 2 7 2 5 2" xfId="8916"/>
    <cellStyle name="40% - Accent5 2 2 7 2 6" xfId="8917"/>
    <cellStyle name="40% - Accent5 2 2 7 2 6 2" xfId="8918"/>
    <cellStyle name="40% - Accent5 2 2 7 2 7" xfId="8919"/>
    <cellStyle name="40% - Accent5 2 2 7 3" xfId="8920"/>
    <cellStyle name="40% - Accent5 2 2 7 3 2" xfId="8921"/>
    <cellStyle name="40% - Accent5 2 2 7 3 2 2" xfId="8922"/>
    <cellStyle name="40% - Accent5 2 2 7 3 3" xfId="8923"/>
    <cellStyle name="40% - Accent5 2 2 7 4" xfId="8924"/>
    <cellStyle name="40% - Accent5 2 2 7 4 2" xfId="8925"/>
    <cellStyle name="40% - Accent5 2 2 7 5" xfId="8926"/>
    <cellStyle name="40% - Accent5 2 2 7 5 2" xfId="8927"/>
    <cellStyle name="40% - Accent5 2 2 7 6" xfId="8928"/>
    <cellStyle name="40% - Accent5 2 2 7 6 2" xfId="8929"/>
    <cellStyle name="40% - Accent5 2 2 7 7" xfId="8930"/>
    <cellStyle name="40% - Accent5 2 2 7 7 2" xfId="8931"/>
    <cellStyle name="40% - Accent5 2 2 7 8" xfId="8932"/>
    <cellStyle name="40% - Accent5 2 2 8" xfId="365"/>
    <cellStyle name="40% - Accent5 2 2 8 2" xfId="1684"/>
    <cellStyle name="40% - Accent5 2 2 8 2 2" xfId="8933"/>
    <cellStyle name="40% - Accent5 2 2 8 2 2 2" xfId="8934"/>
    <cellStyle name="40% - Accent5 2 2 8 2 2 2 2" xfId="8935"/>
    <cellStyle name="40% - Accent5 2 2 8 2 2 3" xfId="8936"/>
    <cellStyle name="40% - Accent5 2 2 8 2 3" xfId="8937"/>
    <cellStyle name="40% - Accent5 2 2 8 2 3 2" xfId="8938"/>
    <cellStyle name="40% - Accent5 2 2 8 2 4" xfId="8939"/>
    <cellStyle name="40% - Accent5 2 2 8 2 4 2" xfId="8940"/>
    <cellStyle name="40% - Accent5 2 2 8 2 5" xfId="8941"/>
    <cellStyle name="40% - Accent5 2 2 8 2 5 2" xfId="8942"/>
    <cellStyle name="40% - Accent5 2 2 8 2 6" xfId="8943"/>
    <cellStyle name="40% - Accent5 2 2 8 2 6 2" xfId="8944"/>
    <cellStyle name="40% - Accent5 2 2 8 2 7" xfId="8945"/>
    <cellStyle name="40% - Accent5 2 2 8 3" xfId="8946"/>
    <cellStyle name="40% - Accent5 2 2 8 3 2" xfId="8947"/>
    <cellStyle name="40% - Accent5 2 2 8 3 2 2" xfId="8948"/>
    <cellStyle name="40% - Accent5 2 2 8 3 3" xfId="8949"/>
    <cellStyle name="40% - Accent5 2 2 8 4" xfId="8950"/>
    <cellStyle name="40% - Accent5 2 2 8 4 2" xfId="8951"/>
    <cellStyle name="40% - Accent5 2 2 8 5" xfId="8952"/>
    <cellStyle name="40% - Accent5 2 2 8 5 2" xfId="8953"/>
    <cellStyle name="40% - Accent5 2 2 8 6" xfId="8954"/>
    <cellStyle name="40% - Accent5 2 2 8 6 2" xfId="8955"/>
    <cellStyle name="40% - Accent5 2 2 8 7" xfId="8956"/>
    <cellStyle name="40% - Accent5 2 2 8 7 2" xfId="8957"/>
    <cellStyle name="40% - Accent5 2 2 8 8" xfId="8958"/>
    <cellStyle name="40% - Accent5 2 2 9" xfId="366"/>
    <cellStyle name="40% - Accent5 2 2 9 2" xfId="1685"/>
    <cellStyle name="40% - Accent5 2 2 9 2 2" xfId="8959"/>
    <cellStyle name="40% - Accent5 2 2 9 2 2 2" xfId="8960"/>
    <cellStyle name="40% - Accent5 2 2 9 2 2 2 2" xfId="8961"/>
    <cellStyle name="40% - Accent5 2 2 9 2 2 3" xfId="8962"/>
    <cellStyle name="40% - Accent5 2 2 9 2 3" xfId="8963"/>
    <cellStyle name="40% - Accent5 2 2 9 2 3 2" xfId="8964"/>
    <cellStyle name="40% - Accent5 2 2 9 2 4" xfId="8965"/>
    <cellStyle name="40% - Accent5 2 2 9 2 4 2" xfId="8966"/>
    <cellStyle name="40% - Accent5 2 2 9 2 5" xfId="8967"/>
    <cellStyle name="40% - Accent5 2 2 9 2 5 2" xfId="8968"/>
    <cellStyle name="40% - Accent5 2 2 9 2 6" xfId="8969"/>
    <cellStyle name="40% - Accent5 2 2 9 2 6 2" xfId="8970"/>
    <cellStyle name="40% - Accent5 2 2 9 2 7" xfId="8971"/>
    <cellStyle name="40% - Accent5 2 2 9 3" xfId="8972"/>
    <cellStyle name="40% - Accent5 2 2 9 3 2" xfId="8973"/>
    <cellStyle name="40% - Accent5 2 2 9 3 2 2" xfId="8974"/>
    <cellStyle name="40% - Accent5 2 2 9 3 3" xfId="8975"/>
    <cellStyle name="40% - Accent5 2 2 9 4" xfId="8976"/>
    <cellStyle name="40% - Accent5 2 2 9 4 2" xfId="8977"/>
    <cellStyle name="40% - Accent5 2 2 9 5" xfId="8978"/>
    <cellStyle name="40% - Accent5 2 2 9 5 2" xfId="8979"/>
    <cellStyle name="40% - Accent5 2 2 9 6" xfId="8980"/>
    <cellStyle name="40% - Accent5 2 2 9 6 2" xfId="8981"/>
    <cellStyle name="40% - Accent5 2 2 9 7" xfId="8982"/>
    <cellStyle name="40% - Accent5 2 2 9 7 2" xfId="8983"/>
    <cellStyle name="40% - Accent5 2 2 9 8" xfId="8984"/>
    <cellStyle name="40% - Accent5 2 3" xfId="367"/>
    <cellStyle name="40% - Accent5 2 4" xfId="368"/>
    <cellStyle name="40% - Accent5 2 4 10" xfId="8985"/>
    <cellStyle name="40% - Accent5 2 4 10 2" xfId="8986"/>
    <cellStyle name="40% - Accent5 2 4 11" xfId="8987"/>
    <cellStyle name="40% - Accent5 2 4 11 2" xfId="8988"/>
    <cellStyle name="40% - Accent5 2 4 12" xfId="8989"/>
    <cellStyle name="40% - Accent5 2 4 12 2" xfId="8990"/>
    <cellStyle name="40% - Accent5 2 4 13" xfId="8991"/>
    <cellStyle name="40% - Accent5 2 4 2" xfId="369"/>
    <cellStyle name="40% - Accent5 2 4 2 2" xfId="1686"/>
    <cellStyle name="40% - Accent5 2 4 2 2 2" xfId="8992"/>
    <cellStyle name="40% - Accent5 2 4 2 2 2 2" xfId="8993"/>
    <cellStyle name="40% - Accent5 2 4 2 2 2 2 2" xfId="8994"/>
    <cellStyle name="40% - Accent5 2 4 2 2 2 3" xfId="8995"/>
    <cellStyle name="40% - Accent5 2 4 2 2 3" xfId="8996"/>
    <cellStyle name="40% - Accent5 2 4 2 2 3 2" xfId="8997"/>
    <cellStyle name="40% - Accent5 2 4 2 2 4" xfId="8998"/>
    <cellStyle name="40% - Accent5 2 4 2 2 4 2" xfId="8999"/>
    <cellStyle name="40% - Accent5 2 4 2 2 5" xfId="9000"/>
    <cellStyle name="40% - Accent5 2 4 2 2 5 2" xfId="9001"/>
    <cellStyle name="40% - Accent5 2 4 2 2 6" xfId="9002"/>
    <cellStyle name="40% - Accent5 2 4 2 2 6 2" xfId="9003"/>
    <cellStyle name="40% - Accent5 2 4 2 2 7" xfId="9004"/>
    <cellStyle name="40% - Accent5 2 4 2 3" xfId="9005"/>
    <cellStyle name="40% - Accent5 2 4 2 3 2" xfId="9006"/>
    <cellStyle name="40% - Accent5 2 4 2 3 2 2" xfId="9007"/>
    <cellStyle name="40% - Accent5 2 4 2 3 3" xfId="9008"/>
    <cellStyle name="40% - Accent5 2 4 2 4" xfId="9009"/>
    <cellStyle name="40% - Accent5 2 4 2 4 2" xfId="9010"/>
    <cellStyle name="40% - Accent5 2 4 2 5" xfId="9011"/>
    <cellStyle name="40% - Accent5 2 4 2 5 2" xfId="9012"/>
    <cellStyle name="40% - Accent5 2 4 2 6" xfId="9013"/>
    <cellStyle name="40% - Accent5 2 4 2 6 2" xfId="9014"/>
    <cellStyle name="40% - Accent5 2 4 2 7" xfId="9015"/>
    <cellStyle name="40% - Accent5 2 4 2 7 2" xfId="9016"/>
    <cellStyle name="40% - Accent5 2 4 2 8" xfId="9017"/>
    <cellStyle name="40% - Accent5 2 4 3" xfId="370"/>
    <cellStyle name="40% - Accent5 2 4 3 2" xfId="1687"/>
    <cellStyle name="40% - Accent5 2 4 3 2 2" xfId="9018"/>
    <cellStyle name="40% - Accent5 2 4 3 2 2 2" xfId="9019"/>
    <cellStyle name="40% - Accent5 2 4 3 2 2 2 2" xfId="9020"/>
    <cellStyle name="40% - Accent5 2 4 3 2 2 3" xfId="9021"/>
    <cellStyle name="40% - Accent5 2 4 3 2 3" xfId="9022"/>
    <cellStyle name="40% - Accent5 2 4 3 2 3 2" xfId="9023"/>
    <cellStyle name="40% - Accent5 2 4 3 2 4" xfId="9024"/>
    <cellStyle name="40% - Accent5 2 4 3 2 4 2" xfId="9025"/>
    <cellStyle name="40% - Accent5 2 4 3 2 5" xfId="9026"/>
    <cellStyle name="40% - Accent5 2 4 3 2 5 2" xfId="9027"/>
    <cellStyle name="40% - Accent5 2 4 3 2 6" xfId="9028"/>
    <cellStyle name="40% - Accent5 2 4 3 2 6 2" xfId="9029"/>
    <cellStyle name="40% - Accent5 2 4 3 2 7" xfId="9030"/>
    <cellStyle name="40% - Accent5 2 4 3 3" xfId="9031"/>
    <cellStyle name="40% - Accent5 2 4 3 3 2" xfId="9032"/>
    <cellStyle name="40% - Accent5 2 4 3 3 2 2" xfId="9033"/>
    <cellStyle name="40% - Accent5 2 4 3 3 3" xfId="9034"/>
    <cellStyle name="40% - Accent5 2 4 3 4" xfId="9035"/>
    <cellStyle name="40% - Accent5 2 4 3 4 2" xfId="9036"/>
    <cellStyle name="40% - Accent5 2 4 3 5" xfId="9037"/>
    <cellStyle name="40% - Accent5 2 4 3 5 2" xfId="9038"/>
    <cellStyle name="40% - Accent5 2 4 3 6" xfId="9039"/>
    <cellStyle name="40% - Accent5 2 4 3 6 2" xfId="9040"/>
    <cellStyle name="40% - Accent5 2 4 3 7" xfId="9041"/>
    <cellStyle name="40% - Accent5 2 4 3 7 2" xfId="9042"/>
    <cellStyle name="40% - Accent5 2 4 3 8" xfId="9043"/>
    <cellStyle name="40% - Accent5 2 4 4" xfId="371"/>
    <cellStyle name="40% - Accent5 2 4 4 2" xfId="1688"/>
    <cellStyle name="40% - Accent5 2 4 4 2 2" xfId="9044"/>
    <cellStyle name="40% - Accent5 2 4 4 2 2 2" xfId="9045"/>
    <cellStyle name="40% - Accent5 2 4 4 2 2 2 2" xfId="9046"/>
    <cellStyle name="40% - Accent5 2 4 4 2 2 3" xfId="9047"/>
    <cellStyle name="40% - Accent5 2 4 4 2 3" xfId="9048"/>
    <cellStyle name="40% - Accent5 2 4 4 2 3 2" xfId="9049"/>
    <cellStyle name="40% - Accent5 2 4 4 2 4" xfId="9050"/>
    <cellStyle name="40% - Accent5 2 4 4 2 4 2" xfId="9051"/>
    <cellStyle name="40% - Accent5 2 4 4 2 5" xfId="9052"/>
    <cellStyle name="40% - Accent5 2 4 4 2 5 2" xfId="9053"/>
    <cellStyle name="40% - Accent5 2 4 4 2 6" xfId="9054"/>
    <cellStyle name="40% - Accent5 2 4 4 2 6 2" xfId="9055"/>
    <cellStyle name="40% - Accent5 2 4 4 2 7" xfId="9056"/>
    <cellStyle name="40% - Accent5 2 4 4 3" xfId="9057"/>
    <cellStyle name="40% - Accent5 2 4 4 3 2" xfId="9058"/>
    <cellStyle name="40% - Accent5 2 4 4 3 2 2" xfId="9059"/>
    <cellStyle name="40% - Accent5 2 4 4 3 3" xfId="9060"/>
    <cellStyle name="40% - Accent5 2 4 4 4" xfId="9061"/>
    <cellStyle name="40% - Accent5 2 4 4 4 2" xfId="9062"/>
    <cellStyle name="40% - Accent5 2 4 4 5" xfId="9063"/>
    <cellStyle name="40% - Accent5 2 4 4 5 2" xfId="9064"/>
    <cellStyle name="40% - Accent5 2 4 4 6" xfId="9065"/>
    <cellStyle name="40% - Accent5 2 4 4 6 2" xfId="9066"/>
    <cellStyle name="40% - Accent5 2 4 4 7" xfId="9067"/>
    <cellStyle name="40% - Accent5 2 4 4 7 2" xfId="9068"/>
    <cellStyle name="40% - Accent5 2 4 4 8" xfId="9069"/>
    <cellStyle name="40% - Accent5 2 4 5" xfId="1689"/>
    <cellStyle name="40% - Accent5 2 4 5 2" xfId="9070"/>
    <cellStyle name="40% - Accent5 2 4 5 2 2" xfId="9071"/>
    <cellStyle name="40% - Accent5 2 4 5 2 2 2" xfId="9072"/>
    <cellStyle name="40% - Accent5 2 4 5 2 3" xfId="9073"/>
    <cellStyle name="40% - Accent5 2 4 5 3" xfId="9074"/>
    <cellStyle name="40% - Accent5 2 4 5 3 2" xfId="9075"/>
    <cellStyle name="40% - Accent5 2 4 5 4" xfId="9076"/>
    <cellStyle name="40% - Accent5 2 4 5 4 2" xfId="9077"/>
    <cellStyle name="40% - Accent5 2 4 5 5" xfId="9078"/>
    <cellStyle name="40% - Accent5 2 4 5 5 2" xfId="9079"/>
    <cellStyle name="40% - Accent5 2 4 5 6" xfId="9080"/>
    <cellStyle name="40% - Accent5 2 4 5 6 2" xfId="9081"/>
    <cellStyle name="40% - Accent5 2 4 5 7" xfId="9082"/>
    <cellStyle name="40% - Accent5 2 4 6" xfId="1690"/>
    <cellStyle name="40% - Accent5 2 4 6 2" xfId="9083"/>
    <cellStyle name="40% - Accent5 2 4 6 2 2" xfId="9084"/>
    <cellStyle name="40% - Accent5 2 4 6 2 2 2" xfId="9085"/>
    <cellStyle name="40% - Accent5 2 4 6 2 3" xfId="9086"/>
    <cellStyle name="40% - Accent5 2 4 6 3" xfId="9087"/>
    <cellStyle name="40% - Accent5 2 4 6 3 2" xfId="9088"/>
    <cellStyle name="40% - Accent5 2 4 6 4" xfId="9089"/>
    <cellStyle name="40% - Accent5 2 4 6 4 2" xfId="9090"/>
    <cellStyle name="40% - Accent5 2 4 6 5" xfId="9091"/>
    <cellStyle name="40% - Accent5 2 4 6 5 2" xfId="9092"/>
    <cellStyle name="40% - Accent5 2 4 6 6" xfId="9093"/>
    <cellStyle name="40% - Accent5 2 4 6 6 2" xfId="9094"/>
    <cellStyle name="40% - Accent5 2 4 6 7" xfId="9095"/>
    <cellStyle name="40% - Accent5 2 4 7" xfId="1691"/>
    <cellStyle name="40% - Accent5 2 4 7 2" xfId="9096"/>
    <cellStyle name="40% - Accent5 2 4 7 2 2" xfId="9097"/>
    <cellStyle name="40% - Accent5 2 4 7 2 2 2" xfId="9098"/>
    <cellStyle name="40% - Accent5 2 4 7 2 3" xfId="9099"/>
    <cellStyle name="40% - Accent5 2 4 7 3" xfId="9100"/>
    <cellStyle name="40% - Accent5 2 4 7 3 2" xfId="9101"/>
    <cellStyle name="40% - Accent5 2 4 7 4" xfId="9102"/>
    <cellStyle name="40% - Accent5 2 4 7 4 2" xfId="9103"/>
    <cellStyle name="40% - Accent5 2 4 7 5" xfId="9104"/>
    <cellStyle name="40% - Accent5 2 4 7 5 2" xfId="9105"/>
    <cellStyle name="40% - Accent5 2 4 7 6" xfId="9106"/>
    <cellStyle name="40% - Accent5 2 4 7 6 2" xfId="9107"/>
    <cellStyle name="40% - Accent5 2 4 7 7" xfId="9108"/>
    <cellStyle name="40% - Accent5 2 4 8" xfId="9109"/>
    <cellStyle name="40% - Accent5 2 4 8 2" xfId="9110"/>
    <cellStyle name="40% - Accent5 2 4 8 2 2" xfId="9111"/>
    <cellStyle name="40% - Accent5 2 4 8 3" xfId="9112"/>
    <cellStyle name="40% - Accent5 2 4 9" xfId="9113"/>
    <cellStyle name="40% - Accent5 2 4 9 2" xfId="9114"/>
    <cellStyle name="40% - Accent5 2 5" xfId="1271"/>
    <cellStyle name="40% - Accent5 3" xfId="1272"/>
    <cellStyle name="40% - Accent5 3 2" xfId="1966"/>
    <cellStyle name="40% - Accent6 2" xfId="372"/>
    <cellStyle name="40% - Accent6 2 2" xfId="373"/>
    <cellStyle name="40% - Accent6 2 2 10" xfId="1692"/>
    <cellStyle name="40% - Accent6 2 2 10 2" xfId="9115"/>
    <cellStyle name="40% - Accent6 2 2 10 2 2" xfId="9116"/>
    <cellStyle name="40% - Accent6 2 2 10 2 2 2" xfId="9117"/>
    <cellStyle name="40% - Accent6 2 2 10 2 3" xfId="9118"/>
    <cellStyle name="40% - Accent6 2 2 10 3" xfId="9119"/>
    <cellStyle name="40% - Accent6 2 2 10 3 2" xfId="9120"/>
    <cellStyle name="40% - Accent6 2 2 10 4" xfId="9121"/>
    <cellStyle name="40% - Accent6 2 2 10 4 2" xfId="9122"/>
    <cellStyle name="40% - Accent6 2 2 10 5" xfId="9123"/>
    <cellStyle name="40% - Accent6 2 2 10 5 2" xfId="9124"/>
    <cellStyle name="40% - Accent6 2 2 10 6" xfId="9125"/>
    <cellStyle name="40% - Accent6 2 2 10 6 2" xfId="9126"/>
    <cellStyle name="40% - Accent6 2 2 10 7" xfId="9127"/>
    <cellStyle name="40% - Accent6 2 2 11" xfId="1693"/>
    <cellStyle name="40% - Accent6 2 2 11 2" xfId="9128"/>
    <cellStyle name="40% - Accent6 2 2 11 2 2" xfId="9129"/>
    <cellStyle name="40% - Accent6 2 2 11 2 2 2" xfId="9130"/>
    <cellStyle name="40% - Accent6 2 2 11 2 3" xfId="9131"/>
    <cellStyle name="40% - Accent6 2 2 11 3" xfId="9132"/>
    <cellStyle name="40% - Accent6 2 2 11 3 2" xfId="9133"/>
    <cellStyle name="40% - Accent6 2 2 11 4" xfId="9134"/>
    <cellStyle name="40% - Accent6 2 2 11 4 2" xfId="9135"/>
    <cellStyle name="40% - Accent6 2 2 11 5" xfId="9136"/>
    <cellStyle name="40% - Accent6 2 2 11 5 2" xfId="9137"/>
    <cellStyle name="40% - Accent6 2 2 11 6" xfId="9138"/>
    <cellStyle name="40% - Accent6 2 2 11 6 2" xfId="9139"/>
    <cellStyle name="40% - Accent6 2 2 11 7" xfId="9140"/>
    <cellStyle name="40% - Accent6 2 2 12" xfId="1694"/>
    <cellStyle name="40% - Accent6 2 2 12 2" xfId="9141"/>
    <cellStyle name="40% - Accent6 2 2 12 2 2" xfId="9142"/>
    <cellStyle name="40% - Accent6 2 2 12 2 2 2" xfId="9143"/>
    <cellStyle name="40% - Accent6 2 2 12 2 3" xfId="9144"/>
    <cellStyle name="40% - Accent6 2 2 12 3" xfId="9145"/>
    <cellStyle name="40% - Accent6 2 2 12 3 2" xfId="9146"/>
    <cellStyle name="40% - Accent6 2 2 12 4" xfId="9147"/>
    <cellStyle name="40% - Accent6 2 2 12 4 2" xfId="9148"/>
    <cellStyle name="40% - Accent6 2 2 12 5" xfId="9149"/>
    <cellStyle name="40% - Accent6 2 2 12 5 2" xfId="9150"/>
    <cellStyle name="40% - Accent6 2 2 12 6" xfId="9151"/>
    <cellStyle name="40% - Accent6 2 2 12 6 2" xfId="9152"/>
    <cellStyle name="40% - Accent6 2 2 12 7" xfId="9153"/>
    <cellStyle name="40% - Accent6 2 2 13" xfId="9154"/>
    <cellStyle name="40% - Accent6 2 2 2" xfId="374"/>
    <cellStyle name="40% - Accent6 2 2 2 2" xfId="375"/>
    <cellStyle name="40% - Accent6 2 2 2 2 2" xfId="376"/>
    <cellStyle name="40% - Accent6 2 2 2 3" xfId="377"/>
    <cellStyle name="40% - Accent6 2 2 2 4" xfId="378"/>
    <cellStyle name="40% - Accent6 2 2 2 4 10" xfId="9155"/>
    <cellStyle name="40% - Accent6 2 2 2 4 10 2" xfId="9156"/>
    <cellStyle name="40% - Accent6 2 2 2 4 11" xfId="9157"/>
    <cellStyle name="40% - Accent6 2 2 2 4 11 2" xfId="9158"/>
    <cellStyle name="40% - Accent6 2 2 2 4 12" xfId="9159"/>
    <cellStyle name="40% - Accent6 2 2 2 4 12 2" xfId="9160"/>
    <cellStyle name="40% - Accent6 2 2 2 4 13" xfId="9161"/>
    <cellStyle name="40% - Accent6 2 2 2 4 2" xfId="379"/>
    <cellStyle name="40% - Accent6 2 2 2 4 2 2" xfId="1695"/>
    <cellStyle name="40% - Accent6 2 2 2 4 2 2 2" xfId="9162"/>
    <cellStyle name="40% - Accent6 2 2 2 4 2 2 2 2" xfId="9163"/>
    <cellStyle name="40% - Accent6 2 2 2 4 2 2 2 2 2" xfId="9164"/>
    <cellStyle name="40% - Accent6 2 2 2 4 2 2 2 3" xfId="9165"/>
    <cellStyle name="40% - Accent6 2 2 2 4 2 2 3" xfId="9166"/>
    <cellStyle name="40% - Accent6 2 2 2 4 2 2 3 2" xfId="9167"/>
    <cellStyle name="40% - Accent6 2 2 2 4 2 2 4" xfId="9168"/>
    <cellStyle name="40% - Accent6 2 2 2 4 2 2 4 2" xfId="9169"/>
    <cellStyle name="40% - Accent6 2 2 2 4 2 2 5" xfId="9170"/>
    <cellStyle name="40% - Accent6 2 2 2 4 2 2 5 2" xfId="9171"/>
    <cellStyle name="40% - Accent6 2 2 2 4 2 2 6" xfId="9172"/>
    <cellStyle name="40% - Accent6 2 2 2 4 2 2 6 2" xfId="9173"/>
    <cellStyle name="40% - Accent6 2 2 2 4 2 2 7" xfId="9174"/>
    <cellStyle name="40% - Accent6 2 2 2 4 2 3" xfId="9175"/>
    <cellStyle name="40% - Accent6 2 2 2 4 2 3 2" xfId="9176"/>
    <cellStyle name="40% - Accent6 2 2 2 4 2 3 2 2" xfId="9177"/>
    <cellStyle name="40% - Accent6 2 2 2 4 2 3 3" xfId="9178"/>
    <cellStyle name="40% - Accent6 2 2 2 4 2 4" xfId="9179"/>
    <cellStyle name="40% - Accent6 2 2 2 4 2 4 2" xfId="9180"/>
    <cellStyle name="40% - Accent6 2 2 2 4 2 5" xfId="9181"/>
    <cellStyle name="40% - Accent6 2 2 2 4 2 5 2" xfId="9182"/>
    <cellStyle name="40% - Accent6 2 2 2 4 2 6" xfId="9183"/>
    <cellStyle name="40% - Accent6 2 2 2 4 2 6 2" xfId="9184"/>
    <cellStyle name="40% - Accent6 2 2 2 4 2 7" xfId="9185"/>
    <cellStyle name="40% - Accent6 2 2 2 4 2 7 2" xfId="9186"/>
    <cellStyle name="40% - Accent6 2 2 2 4 2 8" xfId="9187"/>
    <cellStyle name="40% - Accent6 2 2 2 4 3" xfId="380"/>
    <cellStyle name="40% - Accent6 2 2 2 4 3 2" xfId="1696"/>
    <cellStyle name="40% - Accent6 2 2 2 4 3 2 2" xfId="9188"/>
    <cellStyle name="40% - Accent6 2 2 2 4 3 2 2 2" xfId="9189"/>
    <cellStyle name="40% - Accent6 2 2 2 4 3 2 2 2 2" xfId="9190"/>
    <cellStyle name="40% - Accent6 2 2 2 4 3 2 2 3" xfId="9191"/>
    <cellStyle name="40% - Accent6 2 2 2 4 3 2 3" xfId="9192"/>
    <cellStyle name="40% - Accent6 2 2 2 4 3 2 3 2" xfId="9193"/>
    <cellStyle name="40% - Accent6 2 2 2 4 3 2 4" xfId="9194"/>
    <cellStyle name="40% - Accent6 2 2 2 4 3 2 4 2" xfId="9195"/>
    <cellStyle name="40% - Accent6 2 2 2 4 3 2 5" xfId="9196"/>
    <cellStyle name="40% - Accent6 2 2 2 4 3 2 5 2" xfId="9197"/>
    <cellStyle name="40% - Accent6 2 2 2 4 3 2 6" xfId="9198"/>
    <cellStyle name="40% - Accent6 2 2 2 4 3 2 6 2" xfId="9199"/>
    <cellStyle name="40% - Accent6 2 2 2 4 3 2 7" xfId="9200"/>
    <cellStyle name="40% - Accent6 2 2 2 4 3 3" xfId="9201"/>
    <cellStyle name="40% - Accent6 2 2 2 4 3 3 2" xfId="9202"/>
    <cellStyle name="40% - Accent6 2 2 2 4 3 3 2 2" xfId="9203"/>
    <cellStyle name="40% - Accent6 2 2 2 4 3 3 3" xfId="9204"/>
    <cellStyle name="40% - Accent6 2 2 2 4 3 4" xfId="9205"/>
    <cellStyle name="40% - Accent6 2 2 2 4 3 4 2" xfId="9206"/>
    <cellStyle name="40% - Accent6 2 2 2 4 3 5" xfId="9207"/>
    <cellStyle name="40% - Accent6 2 2 2 4 3 5 2" xfId="9208"/>
    <cellStyle name="40% - Accent6 2 2 2 4 3 6" xfId="9209"/>
    <cellStyle name="40% - Accent6 2 2 2 4 3 6 2" xfId="9210"/>
    <cellStyle name="40% - Accent6 2 2 2 4 3 7" xfId="9211"/>
    <cellStyle name="40% - Accent6 2 2 2 4 3 7 2" xfId="9212"/>
    <cellStyle name="40% - Accent6 2 2 2 4 3 8" xfId="9213"/>
    <cellStyle name="40% - Accent6 2 2 2 4 4" xfId="381"/>
    <cellStyle name="40% - Accent6 2 2 2 4 4 2" xfId="1697"/>
    <cellStyle name="40% - Accent6 2 2 2 4 4 2 2" xfId="9214"/>
    <cellStyle name="40% - Accent6 2 2 2 4 4 2 2 2" xfId="9215"/>
    <cellStyle name="40% - Accent6 2 2 2 4 4 2 2 2 2" xfId="9216"/>
    <cellStyle name="40% - Accent6 2 2 2 4 4 2 2 3" xfId="9217"/>
    <cellStyle name="40% - Accent6 2 2 2 4 4 2 3" xfId="9218"/>
    <cellStyle name="40% - Accent6 2 2 2 4 4 2 3 2" xfId="9219"/>
    <cellStyle name="40% - Accent6 2 2 2 4 4 2 4" xfId="9220"/>
    <cellStyle name="40% - Accent6 2 2 2 4 4 2 4 2" xfId="9221"/>
    <cellStyle name="40% - Accent6 2 2 2 4 4 2 5" xfId="9222"/>
    <cellStyle name="40% - Accent6 2 2 2 4 4 2 5 2" xfId="9223"/>
    <cellStyle name="40% - Accent6 2 2 2 4 4 2 6" xfId="9224"/>
    <cellStyle name="40% - Accent6 2 2 2 4 4 2 6 2" xfId="9225"/>
    <cellStyle name="40% - Accent6 2 2 2 4 4 2 7" xfId="9226"/>
    <cellStyle name="40% - Accent6 2 2 2 4 4 3" xfId="9227"/>
    <cellStyle name="40% - Accent6 2 2 2 4 4 3 2" xfId="9228"/>
    <cellStyle name="40% - Accent6 2 2 2 4 4 3 2 2" xfId="9229"/>
    <cellStyle name="40% - Accent6 2 2 2 4 4 3 3" xfId="9230"/>
    <cellStyle name="40% - Accent6 2 2 2 4 4 4" xfId="9231"/>
    <cellStyle name="40% - Accent6 2 2 2 4 4 4 2" xfId="9232"/>
    <cellStyle name="40% - Accent6 2 2 2 4 4 5" xfId="9233"/>
    <cellStyle name="40% - Accent6 2 2 2 4 4 5 2" xfId="9234"/>
    <cellStyle name="40% - Accent6 2 2 2 4 4 6" xfId="9235"/>
    <cellStyle name="40% - Accent6 2 2 2 4 4 6 2" xfId="9236"/>
    <cellStyle name="40% - Accent6 2 2 2 4 4 7" xfId="9237"/>
    <cellStyle name="40% - Accent6 2 2 2 4 4 7 2" xfId="9238"/>
    <cellStyle name="40% - Accent6 2 2 2 4 4 8" xfId="9239"/>
    <cellStyle name="40% - Accent6 2 2 2 4 5" xfId="1698"/>
    <cellStyle name="40% - Accent6 2 2 2 4 5 2" xfId="9240"/>
    <cellStyle name="40% - Accent6 2 2 2 4 5 2 2" xfId="9241"/>
    <cellStyle name="40% - Accent6 2 2 2 4 5 2 2 2" xfId="9242"/>
    <cellStyle name="40% - Accent6 2 2 2 4 5 2 3" xfId="9243"/>
    <cellStyle name="40% - Accent6 2 2 2 4 5 3" xfId="9244"/>
    <cellStyle name="40% - Accent6 2 2 2 4 5 3 2" xfId="9245"/>
    <cellStyle name="40% - Accent6 2 2 2 4 5 4" xfId="9246"/>
    <cellStyle name="40% - Accent6 2 2 2 4 5 4 2" xfId="9247"/>
    <cellStyle name="40% - Accent6 2 2 2 4 5 5" xfId="9248"/>
    <cellStyle name="40% - Accent6 2 2 2 4 5 5 2" xfId="9249"/>
    <cellStyle name="40% - Accent6 2 2 2 4 5 6" xfId="9250"/>
    <cellStyle name="40% - Accent6 2 2 2 4 5 6 2" xfId="9251"/>
    <cellStyle name="40% - Accent6 2 2 2 4 5 7" xfId="9252"/>
    <cellStyle name="40% - Accent6 2 2 2 4 6" xfId="1699"/>
    <cellStyle name="40% - Accent6 2 2 2 4 6 2" xfId="9253"/>
    <cellStyle name="40% - Accent6 2 2 2 4 6 2 2" xfId="9254"/>
    <cellStyle name="40% - Accent6 2 2 2 4 6 2 2 2" xfId="9255"/>
    <cellStyle name="40% - Accent6 2 2 2 4 6 2 3" xfId="9256"/>
    <cellStyle name="40% - Accent6 2 2 2 4 6 3" xfId="9257"/>
    <cellStyle name="40% - Accent6 2 2 2 4 6 3 2" xfId="9258"/>
    <cellStyle name="40% - Accent6 2 2 2 4 6 4" xfId="9259"/>
    <cellStyle name="40% - Accent6 2 2 2 4 6 4 2" xfId="9260"/>
    <cellStyle name="40% - Accent6 2 2 2 4 6 5" xfId="9261"/>
    <cellStyle name="40% - Accent6 2 2 2 4 6 5 2" xfId="9262"/>
    <cellStyle name="40% - Accent6 2 2 2 4 6 6" xfId="9263"/>
    <cellStyle name="40% - Accent6 2 2 2 4 6 6 2" xfId="9264"/>
    <cellStyle name="40% - Accent6 2 2 2 4 6 7" xfId="9265"/>
    <cellStyle name="40% - Accent6 2 2 2 4 7" xfId="1700"/>
    <cellStyle name="40% - Accent6 2 2 2 4 7 2" xfId="9266"/>
    <cellStyle name="40% - Accent6 2 2 2 4 7 2 2" xfId="9267"/>
    <cellStyle name="40% - Accent6 2 2 2 4 7 2 2 2" xfId="9268"/>
    <cellStyle name="40% - Accent6 2 2 2 4 7 2 3" xfId="9269"/>
    <cellStyle name="40% - Accent6 2 2 2 4 7 3" xfId="9270"/>
    <cellStyle name="40% - Accent6 2 2 2 4 7 3 2" xfId="9271"/>
    <cellStyle name="40% - Accent6 2 2 2 4 7 4" xfId="9272"/>
    <cellStyle name="40% - Accent6 2 2 2 4 7 4 2" xfId="9273"/>
    <cellStyle name="40% - Accent6 2 2 2 4 7 5" xfId="9274"/>
    <cellStyle name="40% - Accent6 2 2 2 4 7 5 2" xfId="9275"/>
    <cellStyle name="40% - Accent6 2 2 2 4 7 6" xfId="9276"/>
    <cellStyle name="40% - Accent6 2 2 2 4 7 6 2" xfId="9277"/>
    <cellStyle name="40% - Accent6 2 2 2 4 7 7" xfId="9278"/>
    <cellStyle name="40% - Accent6 2 2 2 4 8" xfId="9279"/>
    <cellStyle name="40% - Accent6 2 2 2 4 8 2" xfId="9280"/>
    <cellStyle name="40% - Accent6 2 2 2 4 8 2 2" xfId="9281"/>
    <cellStyle name="40% - Accent6 2 2 2 4 8 3" xfId="9282"/>
    <cellStyle name="40% - Accent6 2 2 2 4 9" xfId="9283"/>
    <cellStyle name="40% - Accent6 2 2 2 4 9 2" xfId="9284"/>
    <cellStyle name="40% - Accent6 2 2 2 5" xfId="382"/>
    <cellStyle name="40% - Accent6 2 2 3" xfId="383"/>
    <cellStyle name="40% - Accent6 2 2 3 2" xfId="384"/>
    <cellStyle name="40% - Accent6 2 2 3 2 2" xfId="385"/>
    <cellStyle name="40% - Accent6 2 2 3 3" xfId="386"/>
    <cellStyle name="40% - Accent6 2 2 4" xfId="387"/>
    <cellStyle name="40% - Accent6 2 2 4 2" xfId="388"/>
    <cellStyle name="40% - Accent6 2 2 5" xfId="389"/>
    <cellStyle name="40% - Accent6 2 2 5 10" xfId="9285"/>
    <cellStyle name="40% - Accent6 2 2 5 10 2" xfId="9286"/>
    <cellStyle name="40% - Accent6 2 2 5 11" xfId="9287"/>
    <cellStyle name="40% - Accent6 2 2 5 11 2" xfId="9288"/>
    <cellStyle name="40% - Accent6 2 2 5 12" xfId="9289"/>
    <cellStyle name="40% - Accent6 2 2 5 12 2" xfId="9290"/>
    <cellStyle name="40% - Accent6 2 2 5 13" xfId="9291"/>
    <cellStyle name="40% - Accent6 2 2 5 2" xfId="390"/>
    <cellStyle name="40% - Accent6 2 2 5 2 2" xfId="1701"/>
    <cellStyle name="40% - Accent6 2 2 5 2 2 2" xfId="9292"/>
    <cellStyle name="40% - Accent6 2 2 5 2 2 2 2" xfId="9293"/>
    <cellStyle name="40% - Accent6 2 2 5 2 2 2 2 2" xfId="9294"/>
    <cellStyle name="40% - Accent6 2 2 5 2 2 2 3" xfId="9295"/>
    <cellStyle name="40% - Accent6 2 2 5 2 2 3" xfId="9296"/>
    <cellStyle name="40% - Accent6 2 2 5 2 2 3 2" xfId="9297"/>
    <cellStyle name="40% - Accent6 2 2 5 2 2 4" xfId="9298"/>
    <cellStyle name="40% - Accent6 2 2 5 2 2 4 2" xfId="9299"/>
    <cellStyle name="40% - Accent6 2 2 5 2 2 5" xfId="9300"/>
    <cellStyle name="40% - Accent6 2 2 5 2 2 5 2" xfId="9301"/>
    <cellStyle name="40% - Accent6 2 2 5 2 2 6" xfId="9302"/>
    <cellStyle name="40% - Accent6 2 2 5 2 2 6 2" xfId="9303"/>
    <cellStyle name="40% - Accent6 2 2 5 2 2 7" xfId="9304"/>
    <cellStyle name="40% - Accent6 2 2 5 2 3" xfId="9305"/>
    <cellStyle name="40% - Accent6 2 2 5 2 3 2" xfId="9306"/>
    <cellStyle name="40% - Accent6 2 2 5 2 3 2 2" xfId="9307"/>
    <cellStyle name="40% - Accent6 2 2 5 2 3 3" xfId="9308"/>
    <cellStyle name="40% - Accent6 2 2 5 2 4" xfId="9309"/>
    <cellStyle name="40% - Accent6 2 2 5 2 4 2" xfId="9310"/>
    <cellStyle name="40% - Accent6 2 2 5 2 5" xfId="9311"/>
    <cellStyle name="40% - Accent6 2 2 5 2 5 2" xfId="9312"/>
    <cellStyle name="40% - Accent6 2 2 5 2 6" xfId="9313"/>
    <cellStyle name="40% - Accent6 2 2 5 2 6 2" xfId="9314"/>
    <cellStyle name="40% - Accent6 2 2 5 2 7" xfId="9315"/>
    <cellStyle name="40% - Accent6 2 2 5 2 7 2" xfId="9316"/>
    <cellStyle name="40% - Accent6 2 2 5 2 8" xfId="9317"/>
    <cellStyle name="40% - Accent6 2 2 5 3" xfId="391"/>
    <cellStyle name="40% - Accent6 2 2 5 3 2" xfId="1702"/>
    <cellStyle name="40% - Accent6 2 2 5 3 2 2" xfId="9318"/>
    <cellStyle name="40% - Accent6 2 2 5 3 2 2 2" xfId="9319"/>
    <cellStyle name="40% - Accent6 2 2 5 3 2 2 2 2" xfId="9320"/>
    <cellStyle name="40% - Accent6 2 2 5 3 2 2 3" xfId="9321"/>
    <cellStyle name="40% - Accent6 2 2 5 3 2 3" xfId="9322"/>
    <cellStyle name="40% - Accent6 2 2 5 3 2 3 2" xfId="9323"/>
    <cellStyle name="40% - Accent6 2 2 5 3 2 4" xfId="9324"/>
    <cellStyle name="40% - Accent6 2 2 5 3 2 4 2" xfId="9325"/>
    <cellStyle name="40% - Accent6 2 2 5 3 2 5" xfId="9326"/>
    <cellStyle name="40% - Accent6 2 2 5 3 2 5 2" xfId="9327"/>
    <cellStyle name="40% - Accent6 2 2 5 3 2 6" xfId="9328"/>
    <cellStyle name="40% - Accent6 2 2 5 3 2 6 2" xfId="9329"/>
    <cellStyle name="40% - Accent6 2 2 5 3 2 7" xfId="9330"/>
    <cellStyle name="40% - Accent6 2 2 5 3 3" xfId="9331"/>
    <cellStyle name="40% - Accent6 2 2 5 3 3 2" xfId="9332"/>
    <cellStyle name="40% - Accent6 2 2 5 3 3 2 2" xfId="9333"/>
    <cellStyle name="40% - Accent6 2 2 5 3 3 3" xfId="9334"/>
    <cellStyle name="40% - Accent6 2 2 5 3 4" xfId="9335"/>
    <cellStyle name="40% - Accent6 2 2 5 3 4 2" xfId="9336"/>
    <cellStyle name="40% - Accent6 2 2 5 3 5" xfId="9337"/>
    <cellStyle name="40% - Accent6 2 2 5 3 5 2" xfId="9338"/>
    <cellStyle name="40% - Accent6 2 2 5 3 6" xfId="9339"/>
    <cellStyle name="40% - Accent6 2 2 5 3 6 2" xfId="9340"/>
    <cellStyle name="40% - Accent6 2 2 5 3 7" xfId="9341"/>
    <cellStyle name="40% - Accent6 2 2 5 3 7 2" xfId="9342"/>
    <cellStyle name="40% - Accent6 2 2 5 3 8" xfId="9343"/>
    <cellStyle name="40% - Accent6 2 2 5 4" xfId="392"/>
    <cellStyle name="40% - Accent6 2 2 5 4 2" xfId="1703"/>
    <cellStyle name="40% - Accent6 2 2 5 4 2 2" xfId="9344"/>
    <cellStyle name="40% - Accent6 2 2 5 4 2 2 2" xfId="9345"/>
    <cellStyle name="40% - Accent6 2 2 5 4 2 2 2 2" xfId="9346"/>
    <cellStyle name="40% - Accent6 2 2 5 4 2 2 3" xfId="9347"/>
    <cellStyle name="40% - Accent6 2 2 5 4 2 3" xfId="9348"/>
    <cellStyle name="40% - Accent6 2 2 5 4 2 3 2" xfId="9349"/>
    <cellStyle name="40% - Accent6 2 2 5 4 2 4" xfId="9350"/>
    <cellStyle name="40% - Accent6 2 2 5 4 2 4 2" xfId="9351"/>
    <cellStyle name="40% - Accent6 2 2 5 4 2 5" xfId="9352"/>
    <cellStyle name="40% - Accent6 2 2 5 4 2 5 2" xfId="9353"/>
    <cellStyle name="40% - Accent6 2 2 5 4 2 6" xfId="9354"/>
    <cellStyle name="40% - Accent6 2 2 5 4 2 6 2" xfId="9355"/>
    <cellStyle name="40% - Accent6 2 2 5 4 2 7" xfId="9356"/>
    <cellStyle name="40% - Accent6 2 2 5 4 3" xfId="9357"/>
    <cellStyle name="40% - Accent6 2 2 5 4 3 2" xfId="9358"/>
    <cellStyle name="40% - Accent6 2 2 5 4 3 2 2" xfId="9359"/>
    <cellStyle name="40% - Accent6 2 2 5 4 3 3" xfId="9360"/>
    <cellStyle name="40% - Accent6 2 2 5 4 4" xfId="9361"/>
    <cellStyle name="40% - Accent6 2 2 5 4 4 2" xfId="9362"/>
    <cellStyle name="40% - Accent6 2 2 5 4 5" xfId="9363"/>
    <cellStyle name="40% - Accent6 2 2 5 4 5 2" xfId="9364"/>
    <cellStyle name="40% - Accent6 2 2 5 4 6" xfId="9365"/>
    <cellStyle name="40% - Accent6 2 2 5 4 6 2" xfId="9366"/>
    <cellStyle name="40% - Accent6 2 2 5 4 7" xfId="9367"/>
    <cellStyle name="40% - Accent6 2 2 5 4 7 2" xfId="9368"/>
    <cellStyle name="40% - Accent6 2 2 5 4 8" xfId="9369"/>
    <cellStyle name="40% - Accent6 2 2 5 5" xfId="1704"/>
    <cellStyle name="40% - Accent6 2 2 5 5 2" xfId="9370"/>
    <cellStyle name="40% - Accent6 2 2 5 5 2 2" xfId="9371"/>
    <cellStyle name="40% - Accent6 2 2 5 5 2 2 2" xfId="9372"/>
    <cellStyle name="40% - Accent6 2 2 5 5 2 3" xfId="9373"/>
    <cellStyle name="40% - Accent6 2 2 5 5 3" xfId="9374"/>
    <cellStyle name="40% - Accent6 2 2 5 5 3 2" xfId="9375"/>
    <cellStyle name="40% - Accent6 2 2 5 5 4" xfId="9376"/>
    <cellStyle name="40% - Accent6 2 2 5 5 4 2" xfId="9377"/>
    <cellStyle name="40% - Accent6 2 2 5 5 5" xfId="9378"/>
    <cellStyle name="40% - Accent6 2 2 5 5 5 2" xfId="9379"/>
    <cellStyle name="40% - Accent6 2 2 5 5 6" xfId="9380"/>
    <cellStyle name="40% - Accent6 2 2 5 5 6 2" xfId="9381"/>
    <cellStyle name="40% - Accent6 2 2 5 5 7" xfId="9382"/>
    <cellStyle name="40% - Accent6 2 2 5 6" xfId="1705"/>
    <cellStyle name="40% - Accent6 2 2 5 6 2" xfId="9383"/>
    <cellStyle name="40% - Accent6 2 2 5 6 2 2" xfId="9384"/>
    <cellStyle name="40% - Accent6 2 2 5 6 2 2 2" xfId="9385"/>
    <cellStyle name="40% - Accent6 2 2 5 6 2 3" xfId="9386"/>
    <cellStyle name="40% - Accent6 2 2 5 6 3" xfId="9387"/>
    <cellStyle name="40% - Accent6 2 2 5 6 3 2" xfId="9388"/>
    <cellStyle name="40% - Accent6 2 2 5 6 4" xfId="9389"/>
    <cellStyle name="40% - Accent6 2 2 5 6 4 2" xfId="9390"/>
    <cellStyle name="40% - Accent6 2 2 5 6 5" xfId="9391"/>
    <cellStyle name="40% - Accent6 2 2 5 6 5 2" xfId="9392"/>
    <cellStyle name="40% - Accent6 2 2 5 6 6" xfId="9393"/>
    <cellStyle name="40% - Accent6 2 2 5 6 6 2" xfId="9394"/>
    <cellStyle name="40% - Accent6 2 2 5 6 7" xfId="9395"/>
    <cellStyle name="40% - Accent6 2 2 5 7" xfId="1706"/>
    <cellStyle name="40% - Accent6 2 2 5 7 2" xfId="9396"/>
    <cellStyle name="40% - Accent6 2 2 5 7 2 2" xfId="9397"/>
    <cellStyle name="40% - Accent6 2 2 5 7 2 2 2" xfId="9398"/>
    <cellStyle name="40% - Accent6 2 2 5 7 2 3" xfId="9399"/>
    <cellStyle name="40% - Accent6 2 2 5 7 3" xfId="9400"/>
    <cellStyle name="40% - Accent6 2 2 5 7 3 2" xfId="9401"/>
    <cellStyle name="40% - Accent6 2 2 5 7 4" xfId="9402"/>
    <cellStyle name="40% - Accent6 2 2 5 7 4 2" xfId="9403"/>
    <cellStyle name="40% - Accent6 2 2 5 7 5" xfId="9404"/>
    <cellStyle name="40% - Accent6 2 2 5 7 5 2" xfId="9405"/>
    <cellStyle name="40% - Accent6 2 2 5 7 6" xfId="9406"/>
    <cellStyle name="40% - Accent6 2 2 5 7 6 2" xfId="9407"/>
    <cellStyle name="40% - Accent6 2 2 5 7 7" xfId="9408"/>
    <cellStyle name="40% - Accent6 2 2 5 8" xfId="9409"/>
    <cellStyle name="40% - Accent6 2 2 5 8 2" xfId="9410"/>
    <cellStyle name="40% - Accent6 2 2 5 8 2 2" xfId="9411"/>
    <cellStyle name="40% - Accent6 2 2 5 8 3" xfId="9412"/>
    <cellStyle name="40% - Accent6 2 2 5 9" xfId="9413"/>
    <cellStyle name="40% - Accent6 2 2 5 9 2" xfId="9414"/>
    <cellStyle name="40% - Accent6 2 2 6" xfId="393"/>
    <cellStyle name="40% - Accent6 2 2 6 10" xfId="9415"/>
    <cellStyle name="40% - Accent6 2 2 6 10 2" xfId="9416"/>
    <cellStyle name="40% - Accent6 2 2 6 11" xfId="9417"/>
    <cellStyle name="40% - Accent6 2 2 6 11 2" xfId="9418"/>
    <cellStyle name="40% - Accent6 2 2 6 12" xfId="9419"/>
    <cellStyle name="40% - Accent6 2 2 6 12 2" xfId="9420"/>
    <cellStyle name="40% - Accent6 2 2 6 13" xfId="9421"/>
    <cellStyle name="40% - Accent6 2 2 6 2" xfId="394"/>
    <cellStyle name="40% - Accent6 2 2 6 2 2" xfId="1707"/>
    <cellStyle name="40% - Accent6 2 2 6 2 2 2" xfId="9422"/>
    <cellStyle name="40% - Accent6 2 2 6 2 2 2 2" xfId="9423"/>
    <cellStyle name="40% - Accent6 2 2 6 2 2 2 2 2" xfId="9424"/>
    <cellStyle name="40% - Accent6 2 2 6 2 2 2 3" xfId="9425"/>
    <cellStyle name="40% - Accent6 2 2 6 2 2 3" xfId="9426"/>
    <cellStyle name="40% - Accent6 2 2 6 2 2 3 2" xfId="9427"/>
    <cellStyle name="40% - Accent6 2 2 6 2 2 4" xfId="9428"/>
    <cellStyle name="40% - Accent6 2 2 6 2 2 4 2" xfId="9429"/>
    <cellStyle name="40% - Accent6 2 2 6 2 2 5" xfId="9430"/>
    <cellStyle name="40% - Accent6 2 2 6 2 2 5 2" xfId="9431"/>
    <cellStyle name="40% - Accent6 2 2 6 2 2 6" xfId="9432"/>
    <cellStyle name="40% - Accent6 2 2 6 2 2 6 2" xfId="9433"/>
    <cellStyle name="40% - Accent6 2 2 6 2 2 7" xfId="9434"/>
    <cellStyle name="40% - Accent6 2 2 6 2 3" xfId="9435"/>
    <cellStyle name="40% - Accent6 2 2 6 2 3 2" xfId="9436"/>
    <cellStyle name="40% - Accent6 2 2 6 2 3 2 2" xfId="9437"/>
    <cellStyle name="40% - Accent6 2 2 6 2 3 3" xfId="9438"/>
    <cellStyle name="40% - Accent6 2 2 6 2 4" xfId="9439"/>
    <cellStyle name="40% - Accent6 2 2 6 2 4 2" xfId="9440"/>
    <cellStyle name="40% - Accent6 2 2 6 2 5" xfId="9441"/>
    <cellStyle name="40% - Accent6 2 2 6 2 5 2" xfId="9442"/>
    <cellStyle name="40% - Accent6 2 2 6 2 6" xfId="9443"/>
    <cellStyle name="40% - Accent6 2 2 6 2 6 2" xfId="9444"/>
    <cellStyle name="40% - Accent6 2 2 6 2 7" xfId="9445"/>
    <cellStyle name="40% - Accent6 2 2 6 2 7 2" xfId="9446"/>
    <cellStyle name="40% - Accent6 2 2 6 2 8" xfId="9447"/>
    <cellStyle name="40% - Accent6 2 2 6 3" xfId="395"/>
    <cellStyle name="40% - Accent6 2 2 6 3 2" xfId="1708"/>
    <cellStyle name="40% - Accent6 2 2 6 3 2 2" xfId="9448"/>
    <cellStyle name="40% - Accent6 2 2 6 3 2 2 2" xfId="9449"/>
    <cellStyle name="40% - Accent6 2 2 6 3 2 2 2 2" xfId="9450"/>
    <cellStyle name="40% - Accent6 2 2 6 3 2 2 3" xfId="9451"/>
    <cellStyle name="40% - Accent6 2 2 6 3 2 3" xfId="9452"/>
    <cellStyle name="40% - Accent6 2 2 6 3 2 3 2" xfId="9453"/>
    <cellStyle name="40% - Accent6 2 2 6 3 2 4" xfId="9454"/>
    <cellStyle name="40% - Accent6 2 2 6 3 2 4 2" xfId="9455"/>
    <cellStyle name="40% - Accent6 2 2 6 3 2 5" xfId="9456"/>
    <cellStyle name="40% - Accent6 2 2 6 3 2 5 2" xfId="9457"/>
    <cellStyle name="40% - Accent6 2 2 6 3 2 6" xfId="9458"/>
    <cellStyle name="40% - Accent6 2 2 6 3 2 6 2" xfId="9459"/>
    <cellStyle name="40% - Accent6 2 2 6 3 2 7" xfId="9460"/>
    <cellStyle name="40% - Accent6 2 2 6 3 3" xfId="9461"/>
    <cellStyle name="40% - Accent6 2 2 6 3 3 2" xfId="9462"/>
    <cellStyle name="40% - Accent6 2 2 6 3 3 2 2" xfId="9463"/>
    <cellStyle name="40% - Accent6 2 2 6 3 3 3" xfId="9464"/>
    <cellStyle name="40% - Accent6 2 2 6 3 4" xfId="9465"/>
    <cellStyle name="40% - Accent6 2 2 6 3 4 2" xfId="9466"/>
    <cellStyle name="40% - Accent6 2 2 6 3 5" xfId="9467"/>
    <cellStyle name="40% - Accent6 2 2 6 3 5 2" xfId="9468"/>
    <cellStyle name="40% - Accent6 2 2 6 3 6" xfId="9469"/>
    <cellStyle name="40% - Accent6 2 2 6 3 6 2" xfId="9470"/>
    <cellStyle name="40% - Accent6 2 2 6 3 7" xfId="9471"/>
    <cellStyle name="40% - Accent6 2 2 6 3 7 2" xfId="9472"/>
    <cellStyle name="40% - Accent6 2 2 6 3 8" xfId="9473"/>
    <cellStyle name="40% - Accent6 2 2 6 4" xfId="396"/>
    <cellStyle name="40% - Accent6 2 2 6 4 2" xfId="1709"/>
    <cellStyle name="40% - Accent6 2 2 6 4 2 2" xfId="9474"/>
    <cellStyle name="40% - Accent6 2 2 6 4 2 2 2" xfId="9475"/>
    <cellStyle name="40% - Accent6 2 2 6 4 2 2 2 2" xfId="9476"/>
    <cellStyle name="40% - Accent6 2 2 6 4 2 2 3" xfId="9477"/>
    <cellStyle name="40% - Accent6 2 2 6 4 2 3" xfId="9478"/>
    <cellStyle name="40% - Accent6 2 2 6 4 2 3 2" xfId="9479"/>
    <cellStyle name="40% - Accent6 2 2 6 4 2 4" xfId="9480"/>
    <cellStyle name="40% - Accent6 2 2 6 4 2 4 2" xfId="9481"/>
    <cellStyle name="40% - Accent6 2 2 6 4 2 5" xfId="9482"/>
    <cellStyle name="40% - Accent6 2 2 6 4 2 5 2" xfId="9483"/>
    <cellStyle name="40% - Accent6 2 2 6 4 2 6" xfId="9484"/>
    <cellStyle name="40% - Accent6 2 2 6 4 2 6 2" xfId="9485"/>
    <cellStyle name="40% - Accent6 2 2 6 4 2 7" xfId="9486"/>
    <cellStyle name="40% - Accent6 2 2 6 4 3" xfId="9487"/>
    <cellStyle name="40% - Accent6 2 2 6 4 3 2" xfId="9488"/>
    <cellStyle name="40% - Accent6 2 2 6 4 3 2 2" xfId="9489"/>
    <cellStyle name="40% - Accent6 2 2 6 4 3 3" xfId="9490"/>
    <cellStyle name="40% - Accent6 2 2 6 4 4" xfId="9491"/>
    <cellStyle name="40% - Accent6 2 2 6 4 4 2" xfId="9492"/>
    <cellStyle name="40% - Accent6 2 2 6 4 5" xfId="9493"/>
    <cellStyle name="40% - Accent6 2 2 6 4 5 2" xfId="9494"/>
    <cellStyle name="40% - Accent6 2 2 6 4 6" xfId="9495"/>
    <cellStyle name="40% - Accent6 2 2 6 4 6 2" xfId="9496"/>
    <cellStyle name="40% - Accent6 2 2 6 4 7" xfId="9497"/>
    <cellStyle name="40% - Accent6 2 2 6 4 7 2" xfId="9498"/>
    <cellStyle name="40% - Accent6 2 2 6 4 8" xfId="9499"/>
    <cellStyle name="40% - Accent6 2 2 6 5" xfId="1710"/>
    <cellStyle name="40% - Accent6 2 2 6 5 2" xfId="9500"/>
    <cellStyle name="40% - Accent6 2 2 6 5 2 2" xfId="9501"/>
    <cellStyle name="40% - Accent6 2 2 6 5 2 2 2" xfId="9502"/>
    <cellStyle name="40% - Accent6 2 2 6 5 2 3" xfId="9503"/>
    <cellStyle name="40% - Accent6 2 2 6 5 3" xfId="9504"/>
    <cellStyle name="40% - Accent6 2 2 6 5 3 2" xfId="9505"/>
    <cellStyle name="40% - Accent6 2 2 6 5 4" xfId="9506"/>
    <cellStyle name="40% - Accent6 2 2 6 5 4 2" xfId="9507"/>
    <cellStyle name="40% - Accent6 2 2 6 5 5" xfId="9508"/>
    <cellStyle name="40% - Accent6 2 2 6 5 5 2" xfId="9509"/>
    <cellStyle name="40% - Accent6 2 2 6 5 6" xfId="9510"/>
    <cellStyle name="40% - Accent6 2 2 6 5 6 2" xfId="9511"/>
    <cellStyle name="40% - Accent6 2 2 6 5 7" xfId="9512"/>
    <cellStyle name="40% - Accent6 2 2 6 6" xfId="1711"/>
    <cellStyle name="40% - Accent6 2 2 6 6 2" xfId="9513"/>
    <cellStyle name="40% - Accent6 2 2 6 6 2 2" xfId="9514"/>
    <cellStyle name="40% - Accent6 2 2 6 6 2 2 2" xfId="9515"/>
    <cellStyle name="40% - Accent6 2 2 6 6 2 3" xfId="9516"/>
    <cellStyle name="40% - Accent6 2 2 6 6 3" xfId="9517"/>
    <cellStyle name="40% - Accent6 2 2 6 6 3 2" xfId="9518"/>
    <cellStyle name="40% - Accent6 2 2 6 6 4" xfId="9519"/>
    <cellStyle name="40% - Accent6 2 2 6 6 4 2" xfId="9520"/>
    <cellStyle name="40% - Accent6 2 2 6 6 5" xfId="9521"/>
    <cellStyle name="40% - Accent6 2 2 6 6 5 2" xfId="9522"/>
    <cellStyle name="40% - Accent6 2 2 6 6 6" xfId="9523"/>
    <cellStyle name="40% - Accent6 2 2 6 6 6 2" xfId="9524"/>
    <cellStyle name="40% - Accent6 2 2 6 6 7" xfId="9525"/>
    <cellStyle name="40% - Accent6 2 2 6 7" xfId="1712"/>
    <cellStyle name="40% - Accent6 2 2 6 7 2" xfId="9526"/>
    <cellStyle name="40% - Accent6 2 2 6 7 2 2" xfId="9527"/>
    <cellStyle name="40% - Accent6 2 2 6 7 2 2 2" xfId="9528"/>
    <cellStyle name="40% - Accent6 2 2 6 7 2 3" xfId="9529"/>
    <cellStyle name="40% - Accent6 2 2 6 7 3" xfId="9530"/>
    <cellStyle name="40% - Accent6 2 2 6 7 3 2" xfId="9531"/>
    <cellStyle name="40% - Accent6 2 2 6 7 4" xfId="9532"/>
    <cellStyle name="40% - Accent6 2 2 6 7 4 2" xfId="9533"/>
    <cellStyle name="40% - Accent6 2 2 6 7 5" xfId="9534"/>
    <cellStyle name="40% - Accent6 2 2 6 7 5 2" xfId="9535"/>
    <cellStyle name="40% - Accent6 2 2 6 7 6" xfId="9536"/>
    <cellStyle name="40% - Accent6 2 2 6 7 6 2" xfId="9537"/>
    <cellStyle name="40% - Accent6 2 2 6 7 7" xfId="9538"/>
    <cellStyle name="40% - Accent6 2 2 6 8" xfId="9539"/>
    <cellStyle name="40% - Accent6 2 2 6 8 2" xfId="9540"/>
    <cellStyle name="40% - Accent6 2 2 6 8 2 2" xfId="9541"/>
    <cellStyle name="40% - Accent6 2 2 6 8 3" xfId="9542"/>
    <cellStyle name="40% - Accent6 2 2 6 9" xfId="9543"/>
    <cellStyle name="40% - Accent6 2 2 6 9 2" xfId="9544"/>
    <cellStyle name="40% - Accent6 2 2 7" xfId="397"/>
    <cellStyle name="40% - Accent6 2 2 7 2" xfId="1713"/>
    <cellStyle name="40% - Accent6 2 2 7 2 2" xfId="9545"/>
    <cellStyle name="40% - Accent6 2 2 7 2 2 2" xfId="9546"/>
    <cellStyle name="40% - Accent6 2 2 7 2 2 2 2" xfId="9547"/>
    <cellStyle name="40% - Accent6 2 2 7 2 2 3" xfId="9548"/>
    <cellStyle name="40% - Accent6 2 2 7 2 3" xfId="9549"/>
    <cellStyle name="40% - Accent6 2 2 7 2 3 2" xfId="9550"/>
    <cellStyle name="40% - Accent6 2 2 7 2 4" xfId="9551"/>
    <cellStyle name="40% - Accent6 2 2 7 2 4 2" xfId="9552"/>
    <cellStyle name="40% - Accent6 2 2 7 2 5" xfId="9553"/>
    <cellStyle name="40% - Accent6 2 2 7 2 5 2" xfId="9554"/>
    <cellStyle name="40% - Accent6 2 2 7 2 6" xfId="9555"/>
    <cellStyle name="40% - Accent6 2 2 7 2 6 2" xfId="9556"/>
    <cellStyle name="40% - Accent6 2 2 7 2 7" xfId="9557"/>
    <cellStyle name="40% - Accent6 2 2 7 3" xfId="9558"/>
    <cellStyle name="40% - Accent6 2 2 7 3 2" xfId="9559"/>
    <cellStyle name="40% - Accent6 2 2 7 3 2 2" xfId="9560"/>
    <cellStyle name="40% - Accent6 2 2 7 3 3" xfId="9561"/>
    <cellStyle name="40% - Accent6 2 2 7 4" xfId="9562"/>
    <cellStyle name="40% - Accent6 2 2 7 4 2" xfId="9563"/>
    <cellStyle name="40% - Accent6 2 2 7 5" xfId="9564"/>
    <cellStyle name="40% - Accent6 2 2 7 5 2" xfId="9565"/>
    <cellStyle name="40% - Accent6 2 2 7 6" xfId="9566"/>
    <cellStyle name="40% - Accent6 2 2 7 6 2" xfId="9567"/>
    <cellStyle name="40% - Accent6 2 2 7 7" xfId="9568"/>
    <cellStyle name="40% - Accent6 2 2 7 7 2" xfId="9569"/>
    <cellStyle name="40% - Accent6 2 2 7 8" xfId="9570"/>
    <cellStyle name="40% - Accent6 2 2 8" xfId="398"/>
    <cellStyle name="40% - Accent6 2 2 8 2" xfId="1714"/>
    <cellStyle name="40% - Accent6 2 2 8 2 2" xfId="9571"/>
    <cellStyle name="40% - Accent6 2 2 8 2 2 2" xfId="9572"/>
    <cellStyle name="40% - Accent6 2 2 8 2 2 2 2" xfId="9573"/>
    <cellStyle name="40% - Accent6 2 2 8 2 2 3" xfId="9574"/>
    <cellStyle name="40% - Accent6 2 2 8 2 3" xfId="9575"/>
    <cellStyle name="40% - Accent6 2 2 8 2 3 2" xfId="9576"/>
    <cellStyle name="40% - Accent6 2 2 8 2 4" xfId="9577"/>
    <cellStyle name="40% - Accent6 2 2 8 2 4 2" xfId="9578"/>
    <cellStyle name="40% - Accent6 2 2 8 2 5" xfId="9579"/>
    <cellStyle name="40% - Accent6 2 2 8 2 5 2" xfId="9580"/>
    <cellStyle name="40% - Accent6 2 2 8 2 6" xfId="9581"/>
    <cellStyle name="40% - Accent6 2 2 8 2 6 2" xfId="9582"/>
    <cellStyle name="40% - Accent6 2 2 8 2 7" xfId="9583"/>
    <cellStyle name="40% - Accent6 2 2 8 3" xfId="9584"/>
    <cellStyle name="40% - Accent6 2 2 8 3 2" xfId="9585"/>
    <cellStyle name="40% - Accent6 2 2 8 3 2 2" xfId="9586"/>
    <cellStyle name="40% - Accent6 2 2 8 3 3" xfId="9587"/>
    <cellStyle name="40% - Accent6 2 2 8 4" xfId="9588"/>
    <cellStyle name="40% - Accent6 2 2 8 4 2" xfId="9589"/>
    <cellStyle name="40% - Accent6 2 2 8 5" xfId="9590"/>
    <cellStyle name="40% - Accent6 2 2 8 5 2" xfId="9591"/>
    <cellStyle name="40% - Accent6 2 2 8 6" xfId="9592"/>
    <cellStyle name="40% - Accent6 2 2 8 6 2" xfId="9593"/>
    <cellStyle name="40% - Accent6 2 2 8 7" xfId="9594"/>
    <cellStyle name="40% - Accent6 2 2 8 7 2" xfId="9595"/>
    <cellStyle name="40% - Accent6 2 2 8 8" xfId="9596"/>
    <cellStyle name="40% - Accent6 2 2 9" xfId="399"/>
    <cellStyle name="40% - Accent6 2 2 9 2" xfId="1715"/>
    <cellStyle name="40% - Accent6 2 2 9 2 2" xfId="9597"/>
    <cellStyle name="40% - Accent6 2 2 9 2 2 2" xfId="9598"/>
    <cellStyle name="40% - Accent6 2 2 9 2 2 2 2" xfId="9599"/>
    <cellStyle name="40% - Accent6 2 2 9 2 2 3" xfId="9600"/>
    <cellStyle name="40% - Accent6 2 2 9 2 3" xfId="9601"/>
    <cellStyle name="40% - Accent6 2 2 9 2 3 2" xfId="9602"/>
    <cellStyle name="40% - Accent6 2 2 9 2 4" xfId="9603"/>
    <cellStyle name="40% - Accent6 2 2 9 2 4 2" xfId="9604"/>
    <cellStyle name="40% - Accent6 2 2 9 2 5" xfId="9605"/>
    <cellStyle name="40% - Accent6 2 2 9 2 5 2" xfId="9606"/>
    <cellStyle name="40% - Accent6 2 2 9 2 6" xfId="9607"/>
    <cellStyle name="40% - Accent6 2 2 9 2 6 2" xfId="9608"/>
    <cellStyle name="40% - Accent6 2 2 9 2 7" xfId="9609"/>
    <cellStyle name="40% - Accent6 2 2 9 3" xfId="9610"/>
    <cellStyle name="40% - Accent6 2 2 9 3 2" xfId="9611"/>
    <cellStyle name="40% - Accent6 2 2 9 3 2 2" xfId="9612"/>
    <cellStyle name="40% - Accent6 2 2 9 3 3" xfId="9613"/>
    <cellStyle name="40% - Accent6 2 2 9 4" xfId="9614"/>
    <cellStyle name="40% - Accent6 2 2 9 4 2" xfId="9615"/>
    <cellStyle name="40% - Accent6 2 2 9 5" xfId="9616"/>
    <cellStyle name="40% - Accent6 2 2 9 5 2" xfId="9617"/>
    <cellStyle name="40% - Accent6 2 2 9 6" xfId="9618"/>
    <cellStyle name="40% - Accent6 2 2 9 6 2" xfId="9619"/>
    <cellStyle name="40% - Accent6 2 2 9 7" xfId="9620"/>
    <cellStyle name="40% - Accent6 2 2 9 7 2" xfId="9621"/>
    <cellStyle name="40% - Accent6 2 2 9 8" xfId="9622"/>
    <cellStyle name="40% - Accent6 2 3" xfId="400"/>
    <cellStyle name="40% - Accent6 2 4" xfId="401"/>
    <cellStyle name="40% - Accent6 2 4 10" xfId="9623"/>
    <cellStyle name="40% - Accent6 2 4 10 2" xfId="9624"/>
    <cellStyle name="40% - Accent6 2 4 11" xfId="9625"/>
    <cellStyle name="40% - Accent6 2 4 11 2" xfId="9626"/>
    <cellStyle name="40% - Accent6 2 4 12" xfId="9627"/>
    <cellStyle name="40% - Accent6 2 4 12 2" xfId="9628"/>
    <cellStyle name="40% - Accent6 2 4 13" xfId="9629"/>
    <cellStyle name="40% - Accent6 2 4 2" xfId="402"/>
    <cellStyle name="40% - Accent6 2 4 2 2" xfId="1716"/>
    <cellStyle name="40% - Accent6 2 4 2 2 2" xfId="9630"/>
    <cellStyle name="40% - Accent6 2 4 2 2 2 2" xfId="9631"/>
    <cellStyle name="40% - Accent6 2 4 2 2 2 2 2" xfId="9632"/>
    <cellStyle name="40% - Accent6 2 4 2 2 2 3" xfId="9633"/>
    <cellStyle name="40% - Accent6 2 4 2 2 3" xfId="9634"/>
    <cellStyle name="40% - Accent6 2 4 2 2 3 2" xfId="9635"/>
    <cellStyle name="40% - Accent6 2 4 2 2 4" xfId="9636"/>
    <cellStyle name="40% - Accent6 2 4 2 2 4 2" xfId="9637"/>
    <cellStyle name="40% - Accent6 2 4 2 2 5" xfId="9638"/>
    <cellStyle name="40% - Accent6 2 4 2 2 5 2" xfId="9639"/>
    <cellStyle name="40% - Accent6 2 4 2 2 6" xfId="9640"/>
    <cellStyle name="40% - Accent6 2 4 2 2 6 2" xfId="9641"/>
    <cellStyle name="40% - Accent6 2 4 2 2 7" xfId="9642"/>
    <cellStyle name="40% - Accent6 2 4 2 3" xfId="9643"/>
    <cellStyle name="40% - Accent6 2 4 2 3 2" xfId="9644"/>
    <cellStyle name="40% - Accent6 2 4 2 3 2 2" xfId="9645"/>
    <cellStyle name="40% - Accent6 2 4 2 3 3" xfId="9646"/>
    <cellStyle name="40% - Accent6 2 4 2 4" xfId="9647"/>
    <cellStyle name="40% - Accent6 2 4 2 4 2" xfId="9648"/>
    <cellStyle name="40% - Accent6 2 4 2 5" xfId="9649"/>
    <cellStyle name="40% - Accent6 2 4 2 5 2" xfId="9650"/>
    <cellStyle name="40% - Accent6 2 4 2 6" xfId="9651"/>
    <cellStyle name="40% - Accent6 2 4 2 6 2" xfId="9652"/>
    <cellStyle name="40% - Accent6 2 4 2 7" xfId="9653"/>
    <cellStyle name="40% - Accent6 2 4 2 7 2" xfId="9654"/>
    <cellStyle name="40% - Accent6 2 4 2 8" xfId="9655"/>
    <cellStyle name="40% - Accent6 2 4 3" xfId="403"/>
    <cellStyle name="40% - Accent6 2 4 3 2" xfId="1717"/>
    <cellStyle name="40% - Accent6 2 4 3 2 2" xfId="9656"/>
    <cellStyle name="40% - Accent6 2 4 3 2 2 2" xfId="9657"/>
    <cellStyle name="40% - Accent6 2 4 3 2 2 2 2" xfId="9658"/>
    <cellStyle name="40% - Accent6 2 4 3 2 2 3" xfId="9659"/>
    <cellStyle name="40% - Accent6 2 4 3 2 3" xfId="9660"/>
    <cellStyle name="40% - Accent6 2 4 3 2 3 2" xfId="9661"/>
    <cellStyle name="40% - Accent6 2 4 3 2 4" xfId="9662"/>
    <cellStyle name="40% - Accent6 2 4 3 2 4 2" xfId="9663"/>
    <cellStyle name="40% - Accent6 2 4 3 2 5" xfId="9664"/>
    <cellStyle name="40% - Accent6 2 4 3 2 5 2" xfId="9665"/>
    <cellStyle name="40% - Accent6 2 4 3 2 6" xfId="9666"/>
    <cellStyle name="40% - Accent6 2 4 3 2 6 2" xfId="9667"/>
    <cellStyle name="40% - Accent6 2 4 3 2 7" xfId="9668"/>
    <cellStyle name="40% - Accent6 2 4 3 3" xfId="9669"/>
    <cellStyle name="40% - Accent6 2 4 3 3 2" xfId="9670"/>
    <cellStyle name="40% - Accent6 2 4 3 3 2 2" xfId="9671"/>
    <cellStyle name="40% - Accent6 2 4 3 3 3" xfId="9672"/>
    <cellStyle name="40% - Accent6 2 4 3 4" xfId="9673"/>
    <cellStyle name="40% - Accent6 2 4 3 4 2" xfId="9674"/>
    <cellStyle name="40% - Accent6 2 4 3 5" xfId="9675"/>
    <cellStyle name="40% - Accent6 2 4 3 5 2" xfId="9676"/>
    <cellStyle name="40% - Accent6 2 4 3 6" xfId="9677"/>
    <cellStyle name="40% - Accent6 2 4 3 6 2" xfId="9678"/>
    <cellStyle name="40% - Accent6 2 4 3 7" xfId="9679"/>
    <cellStyle name="40% - Accent6 2 4 3 7 2" xfId="9680"/>
    <cellStyle name="40% - Accent6 2 4 3 8" xfId="9681"/>
    <cellStyle name="40% - Accent6 2 4 4" xfId="404"/>
    <cellStyle name="40% - Accent6 2 4 4 2" xfId="1718"/>
    <cellStyle name="40% - Accent6 2 4 4 2 2" xfId="9682"/>
    <cellStyle name="40% - Accent6 2 4 4 2 2 2" xfId="9683"/>
    <cellStyle name="40% - Accent6 2 4 4 2 2 2 2" xfId="9684"/>
    <cellStyle name="40% - Accent6 2 4 4 2 2 3" xfId="9685"/>
    <cellStyle name="40% - Accent6 2 4 4 2 3" xfId="9686"/>
    <cellStyle name="40% - Accent6 2 4 4 2 3 2" xfId="9687"/>
    <cellStyle name="40% - Accent6 2 4 4 2 4" xfId="9688"/>
    <cellStyle name="40% - Accent6 2 4 4 2 4 2" xfId="9689"/>
    <cellStyle name="40% - Accent6 2 4 4 2 5" xfId="9690"/>
    <cellStyle name="40% - Accent6 2 4 4 2 5 2" xfId="9691"/>
    <cellStyle name="40% - Accent6 2 4 4 2 6" xfId="9692"/>
    <cellStyle name="40% - Accent6 2 4 4 2 6 2" xfId="9693"/>
    <cellStyle name="40% - Accent6 2 4 4 2 7" xfId="9694"/>
    <cellStyle name="40% - Accent6 2 4 4 3" xfId="9695"/>
    <cellStyle name="40% - Accent6 2 4 4 3 2" xfId="9696"/>
    <cellStyle name="40% - Accent6 2 4 4 3 2 2" xfId="9697"/>
    <cellStyle name="40% - Accent6 2 4 4 3 3" xfId="9698"/>
    <cellStyle name="40% - Accent6 2 4 4 4" xfId="9699"/>
    <cellStyle name="40% - Accent6 2 4 4 4 2" xfId="9700"/>
    <cellStyle name="40% - Accent6 2 4 4 5" xfId="9701"/>
    <cellStyle name="40% - Accent6 2 4 4 5 2" xfId="9702"/>
    <cellStyle name="40% - Accent6 2 4 4 6" xfId="9703"/>
    <cellStyle name="40% - Accent6 2 4 4 6 2" xfId="9704"/>
    <cellStyle name="40% - Accent6 2 4 4 7" xfId="9705"/>
    <cellStyle name="40% - Accent6 2 4 4 7 2" xfId="9706"/>
    <cellStyle name="40% - Accent6 2 4 4 8" xfId="9707"/>
    <cellStyle name="40% - Accent6 2 4 5" xfId="1719"/>
    <cellStyle name="40% - Accent6 2 4 5 2" xfId="9708"/>
    <cellStyle name="40% - Accent6 2 4 5 2 2" xfId="9709"/>
    <cellStyle name="40% - Accent6 2 4 5 2 2 2" xfId="9710"/>
    <cellStyle name="40% - Accent6 2 4 5 2 3" xfId="9711"/>
    <cellStyle name="40% - Accent6 2 4 5 3" xfId="9712"/>
    <cellStyle name="40% - Accent6 2 4 5 3 2" xfId="9713"/>
    <cellStyle name="40% - Accent6 2 4 5 4" xfId="9714"/>
    <cellStyle name="40% - Accent6 2 4 5 4 2" xfId="9715"/>
    <cellStyle name="40% - Accent6 2 4 5 5" xfId="9716"/>
    <cellStyle name="40% - Accent6 2 4 5 5 2" xfId="9717"/>
    <cellStyle name="40% - Accent6 2 4 5 6" xfId="9718"/>
    <cellStyle name="40% - Accent6 2 4 5 6 2" xfId="9719"/>
    <cellStyle name="40% - Accent6 2 4 5 7" xfId="9720"/>
    <cellStyle name="40% - Accent6 2 4 6" xfId="1720"/>
    <cellStyle name="40% - Accent6 2 4 6 2" xfId="9721"/>
    <cellStyle name="40% - Accent6 2 4 6 2 2" xfId="9722"/>
    <cellStyle name="40% - Accent6 2 4 6 2 2 2" xfId="9723"/>
    <cellStyle name="40% - Accent6 2 4 6 2 3" xfId="9724"/>
    <cellStyle name="40% - Accent6 2 4 6 3" xfId="9725"/>
    <cellStyle name="40% - Accent6 2 4 6 3 2" xfId="9726"/>
    <cellStyle name="40% - Accent6 2 4 6 4" xfId="9727"/>
    <cellStyle name="40% - Accent6 2 4 6 4 2" xfId="9728"/>
    <cellStyle name="40% - Accent6 2 4 6 5" xfId="9729"/>
    <cellStyle name="40% - Accent6 2 4 6 5 2" xfId="9730"/>
    <cellStyle name="40% - Accent6 2 4 6 6" xfId="9731"/>
    <cellStyle name="40% - Accent6 2 4 6 6 2" xfId="9732"/>
    <cellStyle name="40% - Accent6 2 4 6 7" xfId="9733"/>
    <cellStyle name="40% - Accent6 2 4 7" xfId="1721"/>
    <cellStyle name="40% - Accent6 2 4 7 2" xfId="9734"/>
    <cellStyle name="40% - Accent6 2 4 7 2 2" xfId="9735"/>
    <cellStyle name="40% - Accent6 2 4 7 2 2 2" xfId="9736"/>
    <cellStyle name="40% - Accent6 2 4 7 2 3" xfId="9737"/>
    <cellStyle name="40% - Accent6 2 4 7 3" xfId="9738"/>
    <cellStyle name="40% - Accent6 2 4 7 3 2" xfId="9739"/>
    <cellStyle name="40% - Accent6 2 4 7 4" xfId="9740"/>
    <cellStyle name="40% - Accent6 2 4 7 4 2" xfId="9741"/>
    <cellStyle name="40% - Accent6 2 4 7 5" xfId="9742"/>
    <cellStyle name="40% - Accent6 2 4 7 5 2" xfId="9743"/>
    <cellStyle name="40% - Accent6 2 4 7 6" xfId="9744"/>
    <cellStyle name="40% - Accent6 2 4 7 6 2" xfId="9745"/>
    <cellStyle name="40% - Accent6 2 4 7 7" xfId="9746"/>
    <cellStyle name="40% - Accent6 2 4 8" xfId="9747"/>
    <cellStyle name="40% - Accent6 2 4 8 2" xfId="9748"/>
    <cellStyle name="40% - Accent6 2 4 8 2 2" xfId="9749"/>
    <cellStyle name="40% - Accent6 2 4 8 3" xfId="9750"/>
    <cellStyle name="40% - Accent6 2 4 9" xfId="9751"/>
    <cellStyle name="40% - Accent6 2 4 9 2" xfId="9752"/>
    <cellStyle name="40% - Accent6 2 5" xfId="1273"/>
    <cellStyle name="40% - Accent6 3" xfId="1274"/>
    <cellStyle name="40% - Accent6 3 2" xfId="1967"/>
    <cellStyle name="60% - Accent1 2" xfId="405"/>
    <cellStyle name="60% - Accent1 2 2" xfId="406"/>
    <cellStyle name="60% - Accent1 2 2 2" xfId="407"/>
    <cellStyle name="60% - Accent1 2 2 2 2" xfId="408"/>
    <cellStyle name="60% - Accent1 2 2 3" xfId="409"/>
    <cellStyle name="60% - Accent1 2 2 4" xfId="410"/>
    <cellStyle name="60% - Accent1 2 2 5" xfId="411"/>
    <cellStyle name="60% - Accent1 2 2 6" xfId="9753"/>
    <cellStyle name="60% - Accent1 2 3" xfId="412"/>
    <cellStyle name="60% - Accent1 2 4" xfId="1275"/>
    <cellStyle name="60% - Accent1 3" xfId="1276"/>
    <cellStyle name="60% - Accent2 2" xfId="413"/>
    <cellStyle name="60% - Accent2 2 2" xfId="414"/>
    <cellStyle name="60% - Accent2 2 2 2" xfId="415"/>
    <cellStyle name="60% - Accent2 2 2 2 2" xfId="416"/>
    <cellStyle name="60% - Accent2 2 2 3" xfId="417"/>
    <cellStyle name="60% - Accent2 2 2 4" xfId="418"/>
    <cellStyle name="60% - Accent2 2 2 5" xfId="419"/>
    <cellStyle name="60% - Accent2 2 2 6" xfId="9754"/>
    <cellStyle name="60% - Accent2 2 3" xfId="420"/>
    <cellStyle name="60% - Accent2 2 4" xfId="1277"/>
    <cellStyle name="60% - Accent2 3" xfId="1278"/>
    <cellStyle name="60% - Accent3 2" xfId="421"/>
    <cellStyle name="60% - Accent3 2 2" xfId="422"/>
    <cellStyle name="60% - Accent3 2 2 2" xfId="423"/>
    <cellStyle name="60% - Accent3 2 2 2 2" xfId="424"/>
    <cellStyle name="60% - Accent3 2 2 3" xfId="425"/>
    <cellStyle name="60% - Accent3 2 2 4" xfId="426"/>
    <cellStyle name="60% - Accent3 2 2 5" xfId="427"/>
    <cellStyle name="60% - Accent3 2 2 6" xfId="9755"/>
    <cellStyle name="60% - Accent3 2 3" xfId="428"/>
    <cellStyle name="60% - Accent3 2 4" xfId="1279"/>
    <cellStyle name="60% - Accent3 3" xfId="1280"/>
    <cellStyle name="60% - Accent4 2" xfId="429"/>
    <cellStyle name="60% - Accent4 2 2" xfId="430"/>
    <cellStyle name="60% - Accent4 2 2 2" xfId="431"/>
    <cellStyle name="60% - Accent4 2 2 2 2" xfId="432"/>
    <cellStyle name="60% - Accent4 2 2 3" xfId="433"/>
    <cellStyle name="60% - Accent4 2 2 4" xfId="434"/>
    <cellStyle name="60% - Accent4 2 2 5" xfId="435"/>
    <cellStyle name="60% - Accent4 2 2 6" xfId="9756"/>
    <cellStyle name="60% - Accent4 2 3" xfId="436"/>
    <cellStyle name="60% - Accent4 2 4" xfId="1281"/>
    <cellStyle name="60% - Accent4 3" xfId="1282"/>
    <cellStyle name="60% - Accent5 2" xfId="437"/>
    <cellStyle name="60% - Accent5 2 2" xfId="438"/>
    <cellStyle name="60% - Accent5 2 2 2" xfId="439"/>
    <cellStyle name="60% - Accent5 2 2 2 2" xfId="440"/>
    <cellStyle name="60% - Accent5 2 2 3" xfId="441"/>
    <cellStyle name="60% - Accent5 2 2 4" xfId="442"/>
    <cellStyle name="60% - Accent5 2 2 5" xfId="443"/>
    <cellStyle name="60% - Accent5 2 2 6" xfId="9757"/>
    <cellStyle name="60% - Accent5 2 3" xfId="444"/>
    <cellStyle name="60% - Accent5 2 4" xfId="1283"/>
    <cellStyle name="60% - Accent5 3" xfId="1284"/>
    <cellStyle name="60% - Accent6 2" xfId="445"/>
    <cellStyle name="60% - Accent6 2 2" xfId="446"/>
    <cellStyle name="60% - Accent6 2 2 2" xfId="447"/>
    <cellStyle name="60% - Accent6 2 2 2 2" xfId="448"/>
    <cellStyle name="60% - Accent6 2 2 3" xfId="449"/>
    <cellStyle name="60% - Accent6 2 2 4" xfId="450"/>
    <cellStyle name="60% - Accent6 2 2 5" xfId="451"/>
    <cellStyle name="60% - Accent6 2 2 6" xfId="9758"/>
    <cellStyle name="60% - Accent6 2 3" xfId="452"/>
    <cellStyle name="60% - Accent6 2 4" xfId="1285"/>
    <cellStyle name="60% - Accent6 3" xfId="1286"/>
    <cellStyle name="Accent1 2" xfId="453"/>
    <cellStyle name="Accent1 2 2" xfId="454"/>
    <cellStyle name="Accent1 2 2 2" xfId="455"/>
    <cellStyle name="Accent1 2 2 2 2" xfId="456"/>
    <cellStyle name="Accent1 2 2 3" xfId="457"/>
    <cellStyle name="Accent1 2 2 4" xfId="458"/>
    <cellStyle name="Accent1 2 2 5" xfId="459"/>
    <cellStyle name="Accent1 2 2 6" xfId="9759"/>
    <cellStyle name="Accent1 2 3" xfId="460"/>
    <cellStyle name="Accent1 2 4" xfId="1287"/>
    <cellStyle name="Accent1 3" xfId="1288"/>
    <cellStyle name="Accent2 2" xfId="461"/>
    <cellStyle name="Accent2 2 2" xfId="462"/>
    <cellStyle name="Accent2 2 2 2" xfId="463"/>
    <cellStyle name="Accent2 2 2 2 2" xfId="464"/>
    <cellStyle name="Accent2 2 2 3" xfId="465"/>
    <cellStyle name="Accent2 2 2 4" xfId="466"/>
    <cellStyle name="Accent2 2 2 5" xfId="467"/>
    <cellStyle name="Accent2 2 2 6" xfId="9760"/>
    <cellStyle name="Accent2 2 3" xfId="468"/>
    <cellStyle name="Accent2 2 4" xfId="1289"/>
    <cellStyle name="Accent2 3" xfId="1290"/>
    <cellStyle name="Accent3 2" xfId="469"/>
    <cellStyle name="Accent3 2 2" xfId="470"/>
    <cellStyle name="Accent3 2 2 2" xfId="471"/>
    <cellStyle name="Accent3 2 2 2 2" xfId="472"/>
    <cellStyle name="Accent3 2 2 3" xfId="473"/>
    <cellStyle name="Accent3 2 2 4" xfId="474"/>
    <cellStyle name="Accent3 2 2 5" xfId="475"/>
    <cellStyle name="Accent3 2 2 6" xfId="9761"/>
    <cellStyle name="Accent3 2 3" xfId="476"/>
    <cellStyle name="Accent3 2 4" xfId="1291"/>
    <cellStyle name="Accent3 3" xfId="1292"/>
    <cellStyle name="Accent4 2" xfId="477"/>
    <cellStyle name="Accent4 2 2" xfId="478"/>
    <cellStyle name="Accent4 2 2 2" xfId="479"/>
    <cellStyle name="Accent4 2 2 2 2" xfId="480"/>
    <cellStyle name="Accent4 2 2 3" xfId="481"/>
    <cellStyle name="Accent4 2 2 4" xfId="482"/>
    <cellStyle name="Accent4 2 2 5" xfId="483"/>
    <cellStyle name="Accent4 2 2 6" xfId="9762"/>
    <cellStyle name="Accent4 2 3" xfId="484"/>
    <cellStyle name="Accent4 2 4" xfId="1293"/>
    <cellStyle name="Accent4 3" xfId="1294"/>
    <cellStyle name="Accent5 2" xfId="485"/>
    <cellStyle name="Accent5 2 2" xfId="486"/>
    <cellStyle name="Accent5 2 2 2" xfId="487"/>
    <cellStyle name="Accent5 2 2 2 2" xfId="488"/>
    <cellStyle name="Accent5 2 2 3" xfId="489"/>
    <cellStyle name="Accent5 2 2 4" xfId="490"/>
    <cellStyle name="Accent5 2 2 5" xfId="491"/>
    <cellStyle name="Accent5 2 2 6" xfId="9763"/>
    <cellStyle name="Accent5 2 3" xfId="492"/>
    <cellStyle name="Accent5 2 4" xfId="1295"/>
    <cellStyle name="Accent5 3" xfId="1296"/>
    <cellStyle name="Accent6 2" xfId="493"/>
    <cellStyle name="Accent6 2 2" xfId="494"/>
    <cellStyle name="Accent6 2 2 2" xfId="495"/>
    <cellStyle name="Accent6 2 2 2 2" xfId="496"/>
    <cellStyle name="Accent6 2 2 3" xfId="497"/>
    <cellStyle name="Accent6 2 2 4" xfId="498"/>
    <cellStyle name="Accent6 2 2 5" xfId="499"/>
    <cellStyle name="Accent6 2 2 6" xfId="9764"/>
    <cellStyle name="Accent6 2 3" xfId="500"/>
    <cellStyle name="Accent6 2 4" xfId="1297"/>
    <cellStyle name="Accent6 3" xfId="1298"/>
    <cellStyle name="Bad 2" xfId="501"/>
    <cellStyle name="Bad 2 2" xfId="502"/>
    <cellStyle name="Bad 2 2 2" xfId="503"/>
    <cellStyle name="Bad 2 2 2 2" xfId="504"/>
    <cellStyle name="Bad 2 2 3" xfId="505"/>
    <cellStyle name="Bad 2 2 4" xfId="506"/>
    <cellStyle name="Bad 2 2 5" xfId="507"/>
    <cellStyle name="Bad 2 2 6" xfId="9765"/>
    <cellStyle name="Bad 2 3" xfId="508"/>
    <cellStyle name="Bad 2 4" xfId="509"/>
    <cellStyle name="Bad 2 4 2" xfId="510"/>
    <cellStyle name="Bad 3" xfId="1299"/>
    <cellStyle name="Calculation 2" xfId="511"/>
    <cellStyle name="Calculation 2 2" xfId="512"/>
    <cellStyle name="Calculation 2 2 2" xfId="513"/>
    <cellStyle name="Calculation 2 2 2 2" xfId="514"/>
    <cellStyle name="Calculation 2 2 3" xfId="515"/>
    <cellStyle name="Calculation 2 2 4" xfId="516"/>
    <cellStyle name="Calculation 2 2 4 2" xfId="517"/>
    <cellStyle name="Calculation 2 2 4 3" xfId="1300"/>
    <cellStyle name="Calculation 2 2 5" xfId="518"/>
    <cellStyle name="Calculation 2 2 6" xfId="519"/>
    <cellStyle name="Calculation 2 2 7" xfId="9766"/>
    <cellStyle name="Calculation 2 3" xfId="520"/>
    <cellStyle name="Calculation 2 4" xfId="521"/>
    <cellStyle name="Calculation 3" xfId="522"/>
    <cellStyle name="Calculation 4" xfId="523"/>
    <cellStyle name="Calculation 4 2" xfId="1302"/>
    <cellStyle name="Calculation 4 3" xfId="1301"/>
    <cellStyle name="Check Cell 2" xfId="524"/>
    <cellStyle name="Check Cell 2 2" xfId="525"/>
    <cellStyle name="Check Cell 2 2 2" xfId="526"/>
    <cellStyle name="Check Cell 2 2 2 2" xfId="527"/>
    <cellStyle name="Check Cell 2 2 3" xfId="528"/>
    <cellStyle name="Check Cell 2 2 4" xfId="529"/>
    <cellStyle name="Check Cell 2 2 5" xfId="530"/>
    <cellStyle name="Check Cell 2 2 6" xfId="9767"/>
    <cellStyle name="Check Cell 2 3" xfId="531"/>
    <cellStyle name="Check Cell 2 4" xfId="1303"/>
    <cellStyle name="Check Cell 3" xfId="1304"/>
    <cellStyle name="Comma 2" xfId="532"/>
    <cellStyle name="Comma 2 2" xfId="533"/>
    <cellStyle name="Comma 2 3" xfId="534"/>
    <cellStyle name="Comma 2 3 2" xfId="535"/>
    <cellStyle name="Comma 2 3 3" xfId="536"/>
    <cellStyle name="Comma 2 3 3 10" xfId="9768"/>
    <cellStyle name="Comma 2 3 3 10 2" xfId="9769"/>
    <cellStyle name="Comma 2 3 3 11" xfId="9770"/>
    <cellStyle name="Comma 2 3 3 11 2" xfId="9771"/>
    <cellStyle name="Comma 2 3 3 12" xfId="9772"/>
    <cellStyle name="Comma 2 3 3 12 2" xfId="9773"/>
    <cellStyle name="Comma 2 3 3 13" xfId="9774"/>
    <cellStyle name="Comma 2 3 3 2" xfId="537"/>
    <cellStyle name="Comma 2 3 3 2 2" xfId="1722"/>
    <cellStyle name="Comma 2 3 3 2 2 2" xfId="9775"/>
    <cellStyle name="Comma 2 3 3 2 2 2 2" xfId="9776"/>
    <cellStyle name="Comma 2 3 3 2 2 2 2 2" xfId="9777"/>
    <cellStyle name="Comma 2 3 3 2 2 2 3" xfId="9778"/>
    <cellStyle name="Comma 2 3 3 2 2 3" xfId="9779"/>
    <cellStyle name="Comma 2 3 3 2 2 3 2" xfId="9780"/>
    <cellStyle name="Comma 2 3 3 2 2 4" xfId="9781"/>
    <cellStyle name="Comma 2 3 3 2 2 4 2" xfId="9782"/>
    <cellStyle name="Comma 2 3 3 2 2 5" xfId="9783"/>
    <cellStyle name="Comma 2 3 3 2 2 5 2" xfId="9784"/>
    <cellStyle name="Comma 2 3 3 2 2 6" xfId="9785"/>
    <cellStyle name="Comma 2 3 3 2 2 6 2" xfId="9786"/>
    <cellStyle name="Comma 2 3 3 2 2 7" xfId="9787"/>
    <cellStyle name="Comma 2 3 3 2 3" xfId="9788"/>
    <cellStyle name="Comma 2 3 3 2 3 2" xfId="9789"/>
    <cellStyle name="Comma 2 3 3 2 3 2 2" xfId="9790"/>
    <cellStyle name="Comma 2 3 3 2 3 3" xfId="9791"/>
    <cellStyle name="Comma 2 3 3 2 4" xfId="9792"/>
    <cellStyle name="Comma 2 3 3 2 4 2" xfId="9793"/>
    <cellStyle name="Comma 2 3 3 2 5" xfId="9794"/>
    <cellStyle name="Comma 2 3 3 2 5 2" xfId="9795"/>
    <cellStyle name="Comma 2 3 3 2 6" xfId="9796"/>
    <cellStyle name="Comma 2 3 3 2 6 2" xfId="9797"/>
    <cellStyle name="Comma 2 3 3 2 7" xfId="9798"/>
    <cellStyle name="Comma 2 3 3 2 7 2" xfId="9799"/>
    <cellStyle name="Comma 2 3 3 2 8" xfId="9800"/>
    <cellStyle name="Comma 2 3 3 3" xfId="538"/>
    <cellStyle name="Comma 2 3 3 3 2" xfId="1723"/>
    <cellStyle name="Comma 2 3 3 3 2 2" xfId="9801"/>
    <cellStyle name="Comma 2 3 3 3 2 2 2" xfId="9802"/>
    <cellStyle name="Comma 2 3 3 3 2 2 2 2" xfId="9803"/>
    <cellStyle name="Comma 2 3 3 3 2 2 3" xfId="9804"/>
    <cellStyle name="Comma 2 3 3 3 2 3" xfId="9805"/>
    <cellStyle name="Comma 2 3 3 3 2 3 2" xfId="9806"/>
    <cellStyle name="Comma 2 3 3 3 2 4" xfId="9807"/>
    <cellStyle name="Comma 2 3 3 3 2 4 2" xfId="9808"/>
    <cellStyle name="Comma 2 3 3 3 2 5" xfId="9809"/>
    <cellStyle name="Comma 2 3 3 3 2 5 2" xfId="9810"/>
    <cellStyle name="Comma 2 3 3 3 2 6" xfId="9811"/>
    <cellStyle name="Comma 2 3 3 3 2 6 2" xfId="9812"/>
    <cellStyle name="Comma 2 3 3 3 2 7" xfId="9813"/>
    <cellStyle name="Comma 2 3 3 3 3" xfId="9814"/>
    <cellStyle name="Comma 2 3 3 3 3 2" xfId="9815"/>
    <cellStyle name="Comma 2 3 3 3 3 2 2" xfId="9816"/>
    <cellStyle name="Comma 2 3 3 3 3 3" xfId="9817"/>
    <cellStyle name="Comma 2 3 3 3 4" xfId="9818"/>
    <cellStyle name="Comma 2 3 3 3 4 2" xfId="9819"/>
    <cellStyle name="Comma 2 3 3 3 5" xfId="9820"/>
    <cellStyle name="Comma 2 3 3 3 5 2" xfId="9821"/>
    <cellStyle name="Comma 2 3 3 3 6" xfId="9822"/>
    <cellStyle name="Comma 2 3 3 3 6 2" xfId="9823"/>
    <cellStyle name="Comma 2 3 3 3 7" xfId="9824"/>
    <cellStyle name="Comma 2 3 3 3 7 2" xfId="9825"/>
    <cellStyle name="Comma 2 3 3 3 8" xfId="9826"/>
    <cellStyle name="Comma 2 3 3 4" xfId="539"/>
    <cellStyle name="Comma 2 3 3 4 2" xfId="1724"/>
    <cellStyle name="Comma 2 3 3 4 2 2" xfId="9827"/>
    <cellStyle name="Comma 2 3 3 4 2 2 2" xfId="9828"/>
    <cellStyle name="Comma 2 3 3 4 2 2 2 2" xfId="9829"/>
    <cellStyle name="Comma 2 3 3 4 2 2 3" xfId="9830"/>
    <cellStyle name="Comma 2 3 3 4 2 3" xfId="9831"/>
    <cellStyle name="Comma 2 3 3 4 2 3 2" xfId="9832"/>
    <cellStyle name="Comma 2 3 3 4 2 4" xfId="9833"/>
    <cellStyle name="Comma 2 3 3 4 2 4 2" xfId="9834"/>
    <cellStyle name="Comma 2 3 3 4 2 5" xfId="9835"/>
    <cellStyle name="Comma 2 3 3 4 2 5 2" xfId="9836"/>
    <cellStyle name="Comma 2 3 3 4 2 6" xfId="9837"/>
    <cellStyle name="Comma 2 3 3 4 2 6 2" xfId="9838"/>
    <cellStyle name="Comma 2 3 3 4 2 7" xfId="9839"/>
    <cellStyle name="Comma 2 3 3 4 3" xfId="9840"/>
    <cellStyle name="Comma 2 3 3 4 3 2" xfId="9841"/>
    <cellStyle name="Comma 2 3 3 4 3 2 2" xfId="9842"/>
    <cellStyle name="Comma 2 3 3 4 3 3" xfId="9843"/>
    <cellStyle name="Comma 2 3 3 4 4" xfId="9844"/>
    <cellStyle name="Comma 2 3 3 4 4 2" xfId="9845"/>
    <cellStyle name="Comma 2 3 3 4 5" xfId="9846"/>
    <cellStyle name="Comma 2 3 3 4 5 2" xfId="9847"/>
    <cellStyle name="Comma 2 3 3 4 6" xfId="9848"/>
    <cellStyle name="Comma 2 3 3 4 6 2" xfId="9849"/>
    <cellStyle name="Comma 2 3 3 4 7" xfId="9850"/>
    <cellStyle name="Comma 2 3 3 4 7 2" xfId="9851"/>
    <cellStyle name="Comma 2 3 3 4 8" xfId="9852"/>
    <cellStyle name="Comma 2 3 3 5" xfId="1725"/>
    <cellStyle name="Comma 2 3 3 5 2" xfId="9853"/>
    <cellStyle name="Comma 2 3 3 5 2 2" xfId="9854"/>
    <cellStyle name="Comma 2 3 3 5 2 2 2" xfId="9855"/>
    <cellStyle name="Comma 2 3 3 5 2 3" xfId="9856"/>
    <cellStyle name="Comma 2 3 3 5 3" xfId="9857"/>
    <cellStyle name="Comma 2 3 3 5 3 2" xfId="9858"/>
    <cellStyle name="Comma 2 3 3 5 4" xfId="9859"/>
    <cellStyle name="Comma 2 3 3 5 4 2" xfId="9860"/>
    <cellStyle name="Comma 2 3 3 5 5" xfId="9861"/>
    <cellStyle name="Comma 2 3 3 5 5 2" xfId="9862"/>
    <cellStyle name="Comma 2 3 3 5 6" xfId="9863"/>
    <cellStyle name="Comma 2 3 3 5 6 2" xfId="9864"/>
    <cellStyle name="Comma 2 3 3 5 7" xfId="9865"/>
    <cellStyle name="Comma 2 3 3 6" xfId="1726"/>
    <cellStyle name="Comma 2 3 3 6 2" xfId="9866"/>
    <cellStyle name="Comma 2 3 3 6 2 2" xfId="9867"/>
    <cellStyle name="Comma 2 3 3 6 2 2 2" xfId="9868"/>
    <cellStyle name="Comma 2 3 3 6 2 3" xfId="9869"/>
    <cellStyle name="Comma 2 3 3 6 3" xfId="9870"/>
    <cellStyle name="Comma 2 3 3 6 3 2" xfId="9871"/>
    <cellStyle name="Comma 2 3 3 6 4" xfId="9872"/>
    <cellStyle name="Comma 2 3 3 6 4 2" xfId="9873"/>
    <cellStyle name="Comma 2 3 3 6 5" xfId="9874"/>
    <cellStyle name="Comma 2 3 3 6 5 2" xfId="9875"/>
    <cellStyle name="Comma 2 3 3 6 6" xfId="9876"/>
    <cellStyle name="Comma 2 3 3 6 6 2" xfId="9877"/>
    <cellStyle name="Comma 2 3 3 6 7" xfId="9878"/>
    <cellStyle name="Comma 2 3 3 7" xfId="1727"/>
    <cellStyle name="Comma 2 3 3 7 2" xfId="9879"/>
    <cellStyle name="Comma 2 3 3 7 2 2" xfId="9880"/>
    <cellStyle name="Comma 2 3 3 7 2 2 2" xfId="9881"/>
    <cellStyle name="Comma 2 3 3 7 2 3" xfId="9882"/>
    <cellStyle name="Comma 2 3 3 7 3" xfId="9883"/>
    <cellStyle name="Comma 2 3 3 7 3 2" xfId="9884"/>
    <cellStyle name="Comma 2 3 3 7 4" xfId="9885"/>
    <cellStyle name="Comma 2 3 3 7 4 2" xfId="9886"/>
    <cellStyle name="Comma 2 3 3 7 5" xfId="9887"/>
    <cellStyle name="Comma 2 3 3 7 5 2" xfId="9888"/>
    <cellStyle name="Comma 2 3 3 7 6" xfId="9889"/>
    <cellStyle name="Comma 2 3 3 7 6 2" xfId="9890"/>
    <cellStyle name="Comma 2 3 3 7 7" xfId="9891"/>
    <cellStyle name="Comma 2 3 3 8" xfId="9892"/>
    <cellStyle name="Comma 2 3 3 8 2" xfId="9893"/>
    <cellStyle name="Comma 2 3 3 8 2 2" xfId="9894"/>
    <cellStyle name="Comma 2 3 3 8 3" xfId="9895"/>
    <cellStyle name="Comma 2 3 3 9" xfId="9896"/>
    <cellStyle name="Comma 2 3 3 9 2" xfId="9897"/>
    <cellStyle name="Comma 2 4" xfId="540"/>
    <cellStyle name="Comma 2 5" xfId="541"/>
    <cellStyle name="Comma 3" xfId="542"/>
    <cellStyle name="Comma 3 2" xfId="543"/>
    <cellStyle name="Comma 3 2 10" xfId="9898"/>
    <cellStyle name="Comma 3 2 10 2" xfId="9899"/>
    <cellStyle name="Comma 3 2 11" xfId="9900"/>
    <cellStyle name="Comma 3 2 11 2" xfId="9901"/>
    <cellStyle name="Comma 3 2 12" xfId="9902"/>
    <cellStyle name="Comma 3 2 12 2" xfId="9903"/>
    <cellStyle name="Comma 3 2 13" xfId="9904"/>
    <cellStyle name="Comma 3 2 13 2" xfId="9905"/>
    <cellStyle name="Comma 3 2 14" xfId="9906"/>
    <cellStyle name="Comma 3 2 2" xfId="544"/>
    <cellStyle name="Comma 3 2 3" xfId="545"/>
    <cellStyle name="Comma 3 2 3 2" xfId="546"/>
    <cellStyle name="Comma 3 2 3 2 2" xfId="9907"/>
    <cellStyle name="Comma 3 2 3 2 2 2" xfId="9908"/>
    <cellStyle name="Comma 3 2 3 2 2 2 2" xfId="9909"/>
    <cellStyle name="Comma 3 2 3 2 2 3" xfId="9910"/>
    <cellStyle name="Comma 3 2 3 2 3" xfId="9911"/>
    <cellStyle name="Comma 3 2 3 2 3 2" xfId="9912"/>
    <cellStyle name="Comma 3 2 3 2 4" xfId="9913"/>
    <cellStyle name="Comma 3 2 3 2 4 2" xfId="9914"/>
    <cellStyle name="Comma 3 2 3 2 5" xfId="9915"/>
    <cellStyle name="Comma 3 2 3 2 5 2" xfId="9916"/>
    <cellStyle name="Comma 3 2 3 2 6" xfId="9917"/>
    <cellStyle name="Comma 3 2 3 2 6 2" xfId="9918"/>
    <cellStyle name="Comma 3 2 3 2 7" xfId="9919"/>
    <cellStyle name="Comma 3 2 3 3" xfId="547"/>
    <cellStyle name="Comma 3 2 3 3 2" xfId="9920"/>
    <cellStyle name="Comma 3 2 3 3 2 2" xfId="9921"/>
    <cellStyle name="Comma 3 2 3 3 3" xfId="9922"/>
    <cellStyle name="Comma 3 2 3 3 3 2" xfId="9923"/>
    <cellStyle name="Comma 3 2 3 3 4" xfId="9924"/>
    <cellStyle name="Comma 3 2 3 4" xfId="9925"/>
    <cellStyle name="Comma 3 2 3 4 2" xfId="9926"/>
    <cellStyle name="Comma 3 2 3 5" xfId="9927"/>
    <cellStyle name="Comma 3 2 3 5 2" xfId="9928"/>
    <cellStyle name="Comma 3 2 3 6" xfId="9929"/>
    <cellStyle name="Comma 3 2 3 6 2" xfId="9930"/>
    <cellStyle name="Comma 3 2 3 7" xfId="9931"/>
    <cellStyle name="Comma 3 2 3 7 2" xfId="9932"/>
    <cellStyle name="Comma 3 2 3 8" xfId="9933"/>
    <cellStyle name="Comma 3 2 4" xfId="548"/>
    <cellStyle name="Comma 3 2 4 2" xfId="1728"/>
    <cellStyle name="Comma 3 2 4 2 2" xfId="9934"/>
    <cellStyle name="Comma 3 2 4 2 2 2" xfId="9935"/>
    <cellStyle name="Comma 3 2 4 2 2 2 2" xfId="9936"/>
    <cellStyle name="Comma 3 2 4 2 2 3" xfId="9937"/>
    <cellStyle name="Comma 3 2 4 2 3" xfId="9938"/>
    <cellStyle name="Comma 3 2 4 2 3 2" xfId="9939"/>
    <cellStyle name="Comma 3 2 4 2 4" xfId="9940"/>
    <cellStyle name="Comma 3 2 4 2 4 2" xfId="9941"/>
    <cellStyle name="Comma 3 2 4 2 5" xfId="9942"/>
    <cellStyle name="Comma 3 2 4 2 5 2" xfId="9943"/>
    <cellStyle name="Comma 3 2 4 2 6" xfId="9944"/>
    <cellStyle name="Comma 3 2 4 2 6 2" xfId="9945"/>
    <cellStyle name="Comma 3 2 4 2 7" xfId="9946"/>
    <cellStyle name="Comma 3 2 4 3" xfId="9947"/>
    <cellStyle name="Comma 3 2 4 3 2" xfId="9948"/>
    <cellStyle name="Comma 3 2 4 3 2 2" xfId="9949"/>
    <cellStyle name="Comma 3 2 4 3 3" xfId="9950"/>
    <cellStyle name="Comma 3 2 4 4" xfId="9951"/>
    <cellStyle name="Comma 3 2 4 4 2" xfId="9952"/>
    <cellStyle name="Comma 3 2 4 5" xfId="9953"/>
    <cellStyle name="Comma 3 2 4 5 2" xfId="9954"/>
    <cellStyle name="Comma 3 2 4 6" xfId="9955"/>
    <cellStyle name="Comma 3 2 4 6 2" xfId="9956"/>
    <cellStyle name="Comma 3 2 4 7" xfId="9957"/>
    <cellStyle name="Comma 3 2 4 7 2" xfId="9958"/>
    <cellStyle name="Comma 3 2 4 8" xfId="9959"/>
    <cellStyle name="Comma 3 2 5" xfId="549"/>
    <cellStyle name="Comma 3 2 5 2" xfId="1729"/>
    <cellStyle name="Comma 3 2 5 2 2" xfId="9960"/>
    <cellStyle name="Comma 3 2 5 2 2 2" xfId="9961"/>
    <cellStyle name="Comma 3 2 5 2 2 2 2" xfId="9962"/>
    <cellStyle name="Comma 3 2 5 2 2 3" xfId="9963"/>
    <cellStyle name="Comma 3 2 5 2 3" xfId="9964"/>
    <cellStyle name="Comma 3 2 5 2 3 2" xfId="9965"/>
    <cellStyle name="Comma 3 2 5 2 4" xfId="9966"/>
    <cellStyle name="Comma 3 2 5 2 4 2" xfId="9967"/>
    <cellStyle name="Comma 3 2 5 2 5" xfId="9968"/>
    <cellStyle name="Comma 3 2 5 2 5 2" xfId="9969"/>
    <cellStyle name="Comma 3 2 5 2 6" xfId="9970"/>
    <cellStyle name="Comma 3 2 5 2 6 2" xfId="9971"/>
    <cellStyle name="Comma 3 2 5 2 7" xfId="9972"/>
    <cellStyle name="Comma 3 2 5 3" xfId="9973"/>
    <cellStyle name="Comma 3 2 5 3 2" xfId="9974"/>
    <cellStyle name="Comma 3 2 5 3 2 2" xfId="9975"/>
    <cellStyle name="Comma 3 2 5 3 3" xfId="9976"/>
    <cellStyle name="Comma 3 2 5 4" xfId="9977"/>
    <cellStyle name="Comma 3 2 5 4 2" xfId="9978"/>
    <cellStyle name="Comma 3 2 5 5" xfId="9979"/>
    <cellStyle name="Comma 3 2 5 5 2" xfId="9980"/>
    <cellStyle name="Comma 3 2 5 6" xfId="9981"/>
    <cellStyle name="Comma 3 2 5 6 2" xfId="9982"/>
    <cellStyle name="Comma 3 2 5 7" xfId="9983"/>
    <cellStyle name="Comma 3 2 5 7 2" xfId="9984"/>
    <cellStyle name="Comma 3 2 5 8" xfId="9985"/>
    <cellStyle name="Comma 3 2 6" xfId="550"/>
    <cellStyle name="Comma 3 2 6 2" xfId="9986"/>
    <cellStyle name="Comma 3 2 6 2 2" xfId="9987"/>
    <cellStyle name="Comma 3 2 6 2 2 2" xfId="9988"/>
    <cellStyle name="Comma 3 2 6 2 3" xfId="9989"/>
    <cellStyle name="Comma 3 2 6 3" xfId="9990"/>
    <cellStyle name="Comma 3 2 6 3 2" xfId="9991"/>
    <cellStyle name="Comma 3 2 6 4" xfId="9992"/>
    <cellStyle name="Comma 3 2 6 4 2" xfId="9993"/>
    <cellStyle name="Comma 3 2 6 5" xfId="9994"/>
    <cellStyle name="Comma 3 2 6 5 2" xfId="9995"/>
    <cellStyle name="Comma 3 2 6 6" xfId="9996"/>
    <cellStyle name="Comma 3 2 6 6 2" xfId="9997"/>
    <cellStyle name="Comma 3 2 6 7" xfId="9998"/>
    <cellStyle name="Comma 3 2 7" xfId="1730"/>
    <cellStyle name="Comma 3 2 7 2" xfId="9999"/>
    <cellStyle name="Comma 3 2 7 2 2" xfId="10000"/>
    <cellStyle name="Comma 3 2 7 2 2 2" xfId="10001"/>
    <cellStyle name="Comma 3 2 7 2 3" xfId="10002"/>
    <cellStyle name="Comma 3 2 7 3" xfId="10003"/>
    <cellStyle name="Comma 3 2 7 3 2" xfId="10004"/>
    <cellStyle name="Comma 3 2 7 4" xfId="10005"/>
    <cellStyle name="Comma 3 2 7 4 2" xfId="10006"/>
    <cellStyle name="Comma 3 2 7 5" xfId="10007"/>
    <cellStyle name="Comma 3 2 7 5 2" xfId="10008"/>
    <cellStyle name="Comma 3 2 7 6" xfId="10009"/>
    <cellStyle name="Comma 3 2 7 6 2" xfId="10010"/>
    <cellStyle name="Comma 3 2 7 7" xfId="10011"/>
    <cellStyle name="Comma 3 2 8" xfId="1731"/>
    <cellStyle name="Comma 3 2 8 2" xfId="10012"/>
    <cellStyle name="Comma 3 2 8 2 2" xfId="10013"/>
    <cellStyle name="Comma 3 2 8 2 2 2" xfId="10014"/>
    <cellStyle name="Comma 3 2 8 2 3" xfId="10015"/>
    <cellStyle name="Comma 3 2 8 3" xfId="10016"/>
    <cellStyle name="Comma 3 2 8 3 2" xfId="10017"/>
    <cellStyle name="Comma 3 2 8 4" xfId="10018"/>
    <cellStyle name="Comma 3 2 8 4 2" xfId="10019"/>
    <cellStyle name="Comma 3 2 8 5" xfId="10020"/>
    <cellStyle name="Comma 3 2 8 5 2" xfId="10021"/>
    <cellStyle name="Comma 3 2 8 6" xfId="10022"/>
    <cellStyle name="Comma 3 2 8 6 2" xfId="10023"/>
    <cellStyle name="Comma 3 2 8 7" xfId="10024"/>
    <cellStyle name="Comma 3 2 9" xfId="10025"/>
    <cellStyle name="Comma 3 2 9 2" xfId="10026"/>
    <cellStyle name="Comma 3 2 9 2 2" xfId="10027"/>
    <cellStyle name="Comma 3 2 9 3" xfId="10028"/>
    <cellStyle name="Comma 3 3" xfId="551"/>
    <cellStyle name="Comma 3 4" xfId="552"/>
    <cellStyle name="Comma 3 5" xfId="553"/>
    <cellStyle name="Comma 3 6" xfId="554"/>
    <cellStyle name="Comma 3 6 2" xfId="1245"/>
    <cellStyle name="Comma 3 6 2 2" xfId="1249"/>
    <cellStyle name="Comma 3 6 2 3" xfId="10029"/>
    <cellStyle name="Comma 3 7" xfId="10030"/>
    <cellStyle name="Comma 4" xfId="555"/>
    <cellStyle name="Comma 4 10" xfId="10031"/>
    <cellStyle name="Comma 4 10 2" xfId="10032"/>
    <cellStyle name="Comma 4 11" xfId="10033"/>
    <cellStyle name="Comma 4 11 2" xfId="10034"/>
    <cellStyle name="Comma 4 12" xfId="10035"/>
    <cellStyle name="Comma 4 12 2" xfId="10036"/>
    <cellStyle name="Comma 4 13" xfId="10037"/>
    <cellStyle name="Comma 4 2" xfId="556"/>
    <cellStyle name="Comma 4 2 2" xfId="1732"/>
    <cellStyle name="Comma 4 2 2 2" xfId="10038"/>
    <cellStyle name="Comma 4 2 2 2 2" xfId="10039"/>
    <cellStyle name="Comma 4 2 2 2 2 2" xfId="10040"/>
    <cellStyle name="Comma 4 2 2 2 3" xfId="10041"/>
    <cellStyle name="Comma 4 2 2 3" xfId="10042"/>
    <cellStyle name="Comma 4 2 2 3 2" xfId="10043"/>
    <cellStyle name="Comma 4 2 2 4" xfId="10044"/>
    <cellStyle name="Comma 4 2 2 4 2" xfId="10045"/>
    <cellStyle name="Comma 4 2 2 5" xfId="10046"/>
    <cellStyle name="Comma 4 2 2 5 2" xfId="10047"/>
    <cellStyle name="Comma 4 2 2 6" xfId="10048"/>
    <cellStyle name="Comma 4 2 2 6 2" xfId="10049"/>
    <cellStyle name="Comma 4 2 2 7" xfId="10050"/>
    <cellStyle name="Comma 4 2 3" xfId="10051"/>
    <cellStyle name="Comma 4 2 3 2" xfId="10052"/>
    <cellStyle name="Comma 4 2 3 2 2" xfId="10053"/>
    <cellStyle name="Comma 4 2 3 3" xfId="10054"/>
    <cellStyle name="Comma 4 2 4" xfId="10055"/>
    <cellStyle name="Comma 4 2 4 2" xfId="10056"/>
    <cellStyle name="Comma 4 2 5" xfId="10057"/>
    <cellStyle name="Comma 4 2 5 2" xfId="10058"/>
    <cellStyle name="Comma 4 2 6" xfId="10059"/>
    <cellStyle name="Comma 4 2 6 2" xfId="10060"/>
    <cellStyle name="Comma 4 2 7" xfId="10061"/>
    <cellStyle name="Comma 4 2 7 2" xfId="10062"/>
    <cellStyle name="Comma 4 2 8" xfId="10063"/>
    <cellStyle name="Comma 4 3" xfId="557"/>
    <cellStyle name="Comma 4 3 2" xfId="1733"/>
    <cellStyle name="Comma 4 3 2 2" xfId="10064"/>
    <cellStyle name="Comma 4 3 2 2 2" xfId="10065"/>
    <cellStyle name="Comma 4 3 2 2 2 2" xfId="10066"/>
    <cellStyle name="Comma 4 3 2 2 3" xfId="10067"/>
    <cellStyle name="Comma 4 3 2 3" xfId="10068"/>
    <cellStyle name="Comma 4 3 2 3 2" xfId="10069"/>
    <cellStyle name="Comma 4 3 2 4" xfId="10070"/>
    <cellStyle name="Comma 4 3 2 4 2" xfId="10071"/>
    <cellStyle name="Comma 4 3 2 5" xfId="10072"/>
    <cellStyle name="Comma 4 3 2 5 2" xfId="10073"/>
    <cellStyle name="Comma 4 3 2 6" xfId="10074"/>
    <cellStyle name="Comma 4 3 2 6 2" xfId="10075"/>
    <cellStyle name="Comma 4 3 2 7" xfId="10076"/>
    <cellStyle name="Comma 4 3 3" xfId="10077"/>
    <cellStyle name="Comma 4 3 3 2" xfId="10078"/>
    <cellStyle name="Comma 4 3 3 2 2" xfId="10079"/>
    <cellStyle name="Comma 4 3 3 3" xfId="10080"/>
    <cellStyle name="Comma 4 3 4" xfId="10081"/>
    <cellStyle name="Comma 4 3 4 2" xfId="10082"/>
    <cellStyle name="Comma 4 3 5" xfId="10083"/>
    <cellStyle name="Comma 4 3 5 2" xfId="10084"/>
    <cellStyle name="Comma 4 3 6" xfId="10085"/>
    <cellStyle name="Comma 4 3 6 2" xfId="10086"/>
    <cellStyle name="Comma 4 3 7" xfId="10087"/>
    <cellStyle name="Comma 4 3 7 2" xfId="10088"/>
    <cellStyle name="Comma 4 3 8" xfId="10089"/>
    <cellStyle name="Comma 4 4" xfId="558"/>
    <cellStyle name="Comma 4 4 2" xfId="1734"/>
    <cellStyle name="Comma 4 4 2 2" xfId="10090"/>
    <cellStyle name="Comma 4 4 2 2 2" xfId="10091"/>
    <cellStyle name="Comma 4 4 2 2 2 2" xfId="10092"/>
    <cellStyle name="Comma 4 4 2 2 3" xfId="10093"/>
    <cellStyle name="Comma 4 4 2 3" xfId="10094"/>
    <cellStyle name="Comma 4 4 2 3 2" xfId="10095"/>
    <cellStyle name="Comma 4 4 2 4" xfId="10096"/>
    <cellStyle name="Comma 4 4 2 4 2" xfId="10097"/>
    <cellStyle name="Comma 4 4 2 5" xfId="10098"/>
    <cellStyle name="Comma 4 4 2 5 2" xfId="10099"/>
    <cellStyle name="Comma 4 4 2 6" xfId="10100"/>
    <cellStyle name="Comma 4 4 2 6 2" xfId="10101"/>
    <cellStyle name="Comma 4 4 2 7" xfId="10102"/>
    <cellStyle name="Comma 4 4 3" xfId="10103"/>
    <cellStyle name="Comma 4 4 3 2" xfId="10104"/>
    <cellStyle name="Comma 4 4 3 2 2" xfId="10105"/>
    <cellStyle name="Comma 4 4 3 3" xfId="10106"/>
    <cellStyle name="Comma 4 4 4" xfId="10107"/>
    <cellStyle name="Comma 4 4 4 2" xfId="10108"/>
    <cellStyle name="Comma 4 4 5" xfId="10109"/>
    <cellStyle name="Comma 4 4 5 2" xfId="10110"/>
    <cellStyle name="Comma 4 4 6" xfId="10111"/>
    <cellStyle name="Comma 4 4 6 2" xfId="10112"/>
    <cellStyle name="Comma 4 4 7" xfId="10113"/>
    <cellStyle name="Comma 4 4 7 2" xfId="10114"/>
    <cellStyle name="Comma 4 4 8" xfId="10115"/>
    <cellStyle name="Comma 4 5" xfId="1735"/>
    <cellStyle name="Comma 4 5 2" xfId="10116"/>
    <cellStyle name="Comma 4 5 2 2" xfId="10117"/>
    <cellStyle name="Comma 4 5 2 2 2" xfId="10118"/>
    <cellStyle name="Comma 4 5 2 3" xfId="10119"/>
    <cellStyle name="Comma 4 5 3" xfId="10120"/>
    <cellStyle name="Comma 4 5 3 2" xfId="10121"/>
    <cellStyle name="Comma 4 5 4" xfId="10122"/>
    <cellStyle name="Comma 4 5 4 2" xfId="10123"/>
    <cellStyle name="Comma 4 5 5" xfId="10124"/>
    <cellStyle name="Comma 4 5 5 2" xfId="10125"/>
    <cellStyle name="Comma 4 5 6" xfId="10126"/>
    <cellStyle name="Comma 4 5 6 2" xfId="10127"/>
    <cellStyle name="Comma 4 5 7" xfId="10128"/>
    <cellStyle name="Comma 4 6" xfId="1736"/>
    <cellStyle name="Comma 4 6 2" xfId="10129"/>
    <cellStyle name="Comma 4 6 2 2" xfId="10130"/>
    <cellStyle name="Comma 4 6 2 2 2" xfId="10131"/>
    <cellStyle name="Comma 4 6 2 3" xfId="10132"/>
    <cellStyle name="Comma 4 6 3" xfId="10133"/>
    <cellStyle name="Comma 4 6 3 2" xfId="10134"/>
    <cellStyle name="Comma 4 6 4" xfId="10135"/>
    <cellStyle name="Comma 4 6 4 2" xfId="10136"/>
    <cellStyle name="Comma 4 6 5" xfId="10137"/>
    <cellStyle name="Comma 4 6 5 2" xfId="10138"/>
    <cellStyle name="Comma 4 6 6" xfId="10139"/>
    <cellStyle name="Comma 4 6 6 2" xfId="10140"/>
    <cellStyle name="Comma 4 6 7" xfId="10141"/>
    <cellStyle name="Comma 4 7" xfId="1737"/>
    <cellStyle name="Comma 4 7 2" xfId="10142"/>
    <cellStyle name="Comma 4 7 2 2" xfId="10143"/>
    <cellStyle name="Comma 4 7 2 2 2" xfId="10144"/>
    <cellStyle name="Comma 4 7 2 3" xfId="10145"/>
    <cellStyle name="Comma 4 7 3" xfId="10146"/>
    <cellStyle name="Comma 4 7 3 2" xfId="10147"/>
    <cellStyle name="Comma 4 7 4" xfId="10148"/>
    <cellStyle name="Comma 4 7 4 2" xfId="10149"/>
    <cellStyle name="Comma 4 7 5" xfId="10150"/>
    <cellStyle name="Comma 4 7 5 2" xfId="10151"/>
    <cellStyle name="Comma 4 7 6" xfId="10152"/>
    <cellStyle name="Comma 4 7 6 2" xfId="10153"/>
    <cellStyle name="Comma 4 7 7" xfId="10154"/>
    <cellStyle name="Comma 4 8" xfId="10155"/>
    <cellStyle name="Comma 4 8 2" xfId="10156"/>
    <cellStyle name="Comma 4 8 2 2" xfId="10157"/>
    <cellStyle name="Comma 4 8 3" xfId="10158"/>
    <cellStyle name="Comma 4 9" xfId="10159"/>
    <cellStyle name="Comma 4 9 2" xfId="10160"/>
    <cellStyle name="Comma 5" xfId="559"/>
    <cellStyle name="Currency 2" xfId="560"/>
    <cellStyle name="Currency 2 2" xfId="561"/>
    <cellStyle name="Currency 2 2 2" xfId="562"/>
    <cellStyle name="Currency 2 2 2 2" xfId="563"/>
    <cellStyle name="Currency 2 2 3" xfId="564"/>
    <cellStyle name="Currency 2 2 4" xfId="565"/>
    <cellStyle name="Currency 2 3" xfId="566"/>
    <cellStyle name="Currency 2 3 2" xfId="567"/>
    <cellStyle name="Currency 2 4" xfId="568"/>
    <cellStyle name="Currency 2 5" xfId="569"/>
    <cellStyle name="Currency 2 6" xfId="570"/>
    <cellStyle name="Currency 3" xfId="571"/>
    <cellStyle name="Explanatory Text 2" xfId="572"/>
    <cellStyle name="Explanatory Text 2 2" xfId="573"/>
    <cellStyle name="Explanatory Text 2 2 2" xfId="574"/>
    <cellStyle name="Explanatory Text 2 2 2 2" xfId="575"/>
    <cellStyle name="Explanatory Text 2 2 3" xfId="576"/>
    <cellStyle name="Explanatory Text 2 2 4" xfId="577"/>
    <cellStyle name="Explanatory Text 2 3" xfId="578"/>
    <cellStyle name="Explanatory Text 2 4" xfId="1305"/>
    <cellStyle name="Explanatory Text 3" xfId="1306"/>
    <cellStyle name="Good 2" xfId="579"/>
    <cellStyle name="Good 2 2" xfId="580"/>
    <cellStyle name="Good 2 2 2" xfId="581"/>
    <cellStyle name="Good 2 2 2 2" xfId="582"/>
    <cellStyle name="Good 2 2 3" xfId="583"/>
    <cellStyle name="Good 2 2 4" xfId="584"/>
    <cellStyle name="Good 2 2 5" xfId="585"/>
    <cellStyle name="Good 2 2 6" xfId="10161"/>
    <cellStyle name="Good 2 3" xfId="586"/>
    <cellStyle name="Good 2 4" xfId="1307"/>
    <cellStyle name="Good 3" xfId="1308"/>
    <cellStyle name="Heading 1 2" xfId="587"/>
    <cellStyle name="Heading 1 2 2" xfId="588"/>
    <cellStyle name="Heading 1 2 2 2" xfId="589"/>
    <cellStyle name="Heading 1 2 2 2 2" xfId="590"/>
    <cellStyle name="Heading 1 2 2 3" xfId="591"/>
    <cellStyle name="Heading 1 2 2 4" xfId="592"/>
    <cellStyle name="Heading 1 2 3" xfId="593"/>
    <cellStyle name="Heading 1 2 4" xfId="1309"/>
    <cellStyle name="Heading 1 3" xfId="1310"/>
    <cellStyle name="Heading 2 2" xfId="594"/>
    <cellStyle name="Heading 2 2 2" xfId="595"/>
    <cellStyle name="Heading 2 2 2 2" xfId="596"/>
    <cellStyle name="Heading 2 2 2 2 2" xfId="597"/>
    <cellStyle name="Heading 2 2 2 3" xfId="598"/>
    <cellStyle name="Heading 2 2 2 4" xfId="599"/>
    <cellStyle name="Heading 2 2 3" xfId="600"/>
    <cellStyle name="Heading 2 2 4" xfId="1311"/>
    <cellStyle name="Heading 2 3" xfId="1312"/>
    <cellStyle name="Heading 3 2" xfId="601"/>
    <cellStyle name="Heading 3 2 2" xfId="602"/>
    <cellStyle name="Heading 3 2 2 2" xfId="603"/>
    <cellStyle name="Heading 3 2 2 2 2" xfId="604"/>
    <cellStyle name="Heading 3 2 2 3" xfId="605"/>
    <cellStyle name="Heading 3 2 2 4" xfId="606"/>
    <cellStyle name="Heading 3 2 3" xfId="607"/>
    <cellStyle name="Heading 3 2 4" xfId="1313"/>
    <cellStyle name="Heading 3 3" xfId="1314"/>
    <cellStyle name="Heading 4 2" xfId="608"/>
    <cellStyle name="Heading 4 2 2" xfId="609"/>
    <cellStyle name="Heading 4 2 2 2" xfId="610"/>
    <cellStyle name="Heading 4 2 2 2 2" xfId="611"/>
    <cellStyle name="Heading 4 2 2 3" xfId="612"/>
    <cellStyle name="Heading 4 2 2 4" xfId="613"/>
    <cellStyle name="Heading 4 2 3" xfId="614"/>
    <cellStyle name="Heading 4 2 4" xfId="1315"/>
    <cellStyle name="Heading 4 3" xfId="1316"/>
    <cellStyle name="Hyperlink 2" xfId="615"/>
    <cellStyle name="Hyperlink 3" xfId="616"/>
    <cellStyle name="Input 2" xfId="617"/>
    <cellStyle name="Input 2 2" xfId="618"/>
    <cellStyle name="Input 2 2 2" xfId="619"/>
    <cellStyle name="Input 2 2 2 2" xfId="620"/>
    <cellStyle name="Input 2 2 3" xfId="621"/>
    <cellStyle name="Input 2 2 4" xfId="622"/>
    <cellStyle name="Input 2 2 5" xfId="623"/>
    <cellStyle name="Input 2 2 6" xfId="10162"/>
    <cellStyle name="Input 2 3" xfId="624"/>
    <cellStyle name="Input 2 4" xfId="1317"/>
    <cellStyle name="Input 3" xfId="625"/>
    <cellStyle name="Input 3 2" xfId="1319"/>
    <cellStyle name="Input 3 3" xfId="1318"/>
    <cellStyle name="Input 4" xfId="626"/>
    <cellStyle name="Input 5" xfId="627"/>
    <cellStyle name="Linked Cell 2" xfId="628"/>
    <cellStyle name="Linked Cell 2 2" xfId="629"/>
    <cellStyle name="Linked Cell 2 2 2" xfId="630"/>
    <cellStyle name="Linked Cell 2 2 2 2" xfId="631"/>
    <cellStyle name="Linked Cell 2 2 3" xfId="632"/>
    <cellStyle name="Linked Cell 2 2 4" xfId="633"/>
    <cellStyle name="Linked Cell 2 3" xfId="634"/>
    <cellStyle name="Linked Cell 2 4" xfId="1320"/>
    <cellStyle name="Linked Cell 3" xfId="1321"/>
    <cellStyle name="Neutral 2" xfId="635"/>
    <cellStyle name="Neutral 2 2" xfId="636"/>
    <cellStyle name="Neutral 2 2 2" xfId="637"/>
    <cellStyle name="Neutral 2 2 2 2" xfId="638"/>
    <cellStyle name="Neutral 2 2 3" xfId="639"/>
    <cellStyle name="Neutral 2 2 4" xfId="640"/>
    <cellStyle name="Neutral 2 2 5" xfId="641"/>
    <cellStyle name="Neutral 2 2 6" xfId="10163"/>
    <cellStyle name="Neutral 2 3" xfId="642"/>
    <cellStyle name="Neutral 2 4" xfId="1322"/>
    <cellStyle name="Neutral 3" xfId="643"/>
    <cellStyle name="Neutral 4" xfId="1323"/>
    <cellStyle name="Normal" xfId="0" builtinId="0"/>
    <cellStyle name="Normal 10" xfId="3"/>
    <cellStyle name="Normal 10 10" xfId="10164"/>
    <cellStyle name="Normal 10 10 2" xfId="10165"/>
    <cellStyle name="Normal 10 10 2 2" xfId="10166"/>
    <cellStyle name="Normal 10 10 3" xfId="10167"/>
    <cellStyle name="Normal 10 11" xfId="10168"/>
    <cellStyle name="Normal 10 11 2" xfId="10169"/>
    <cellStyle name="Normal 10 11 2 2" xfId="10170"/>
    <cellStyle name="Normal 10 11 3" xfId="10171"/>
    <cellStyle name="Normal 10 12" xfId="10172"/>
    <cellStyle name="Normal 10 12 2" xfId="10173"/>
    <cellStyle name="Normal 10 13" xfId="10174"/>
    <cellStyle name="Normal 10 13 2" xfId="10175"/>
    <cellStyle name="Normal 10 14" xfId="10176"/>
    <cellStyle name="Normal 10 14 2" xfId="10177"/>
    <cellStyle name="Normal 10 15" xfId="10178"/>
    <cellStyle name="Normal 10 15 2" xfId="10179"/>
    <cellStyle name="Normal 10 2" xfId="644"/>
    <cellStyle name="Normal 10 2 10" xfId="10180"/>
    <cellStyle name="Normal 10 2 10 2" xfId="10181"/>
    <cellStyle name="Normal 10 2 2" xfId="645"/>
    <cellStyle name="Normal 10 2 2 2" xfId="10182"/>
    <cellStyle name="Normal 10 2 2 2 2" xfId="10183"/>
    <cellStyle name="Normal 10 2 2 2 3" xfId="10184"/>
    <cellStyle name="Normal 10 2 2 3" xfId="10185"/>
    <cellStyle name="Normal 10 2 2 3 2" xfId="10186"/>
    <cellStyle name="Normal 10 2 2 4" xfId="10187"/>
    <cellStyle name="Normal 10 2 2 4 2" xfId="10188"/>
    <cellStyle name="Normal 10 2 2 5" xfId="10189"/>
    <cellStyle name="Normal 10 2 2 5 2" xfId="10190"/>
    <cellStyle name="Normal 10 2 3" xfId="10191"/>
    <cellStyle name="Normal 10 2 3 2" xfId="10192"/>
    <cellStyle name="Normal 10 2 3 2 2" xfId="10193"/>
    <cellStyle name="Normal 10 2 3 2 2 2" xfId="10194"/>
    <cellStyle name="Normal 10 2 3 2 3" xfId="10195"/>
    <cellStyle name="Normal 10 2 3 2 3 2" xfId="10196"/>
    <cellStyle name="Normal 10 2 3 2 4" xfId="10197"/>
    <cellStyle name="Normal 10 2 3 2 4 2" xfId="10198"/>
    <cellStyle name="Normal 10 2 3 2 5" xfId="10199"/>
    <cellStyle name="Normal 10 2 3 3" xfId="10200"/>
    <cellStyle name="Normal 10 2 3 3 2" xfId="10201"/>
    <cellStyle name="Normal 10 2 3 3 2 2" xfId="10202"/>
    <cellStyle name="Normal 10 2 3 3 3" xfId="10203"/>
    <cellStyle name="Normal 10 2 3 4" xfId="10204"/>
    <cellStyle name="Normal 10 2 3 4 2" xfId="10205"/>
    <cellStyle name="Normal 10 2 3 5" xfId="10206"/>
    <cellStyle name="Normal 10 2 3 5 2" xfId="10207"/>
    <cellStyle name="Normal 10 2 3 6" xfId="10208"/>
    <cellStyle name="Normal 10 2 3 6 2" xfId="10209"/>
    <cellStyle name="Normal 10 2 3 7" xfId="10210"/>
    <cellStyle name="Normal 10 2 4" xfId="10211"/>
    <cellStyle name="Normal 10 2 4 2" xfId="10212"/>
    <cellStyle name="Normal 10 2 4 2 2" xfId="10213"/>
    <cellStyle name="Normal 10 2 4 2 2 2" xfId="10214"/>
    <cellStyle name="Normal 10 2 4 2 3" xfId="10215"/>
    <cellStyle name="Normal 10 2 4 3" xfId="10216"/>
    <cellStyle name="Normal 10 2 4 3 2" xfId="10217"/>
    <cellStyle name="Normal 10 2 4 4" xfId="10218"/>
    <cellStyle name="Normal 10 2 4 4 2" xfId="10219"/>
    <cellStyle name="Normal 10 2 4 5" xfId="10220"/>
    <cellStyle name="Normal 10 2 4 5 2" xfId="10221"/>
    <cellStyle name="Normal 10 2 4 6" xfId="10222"/>
    <cellStyle name="Normal 10 2 5" xfId="10223"/>
    <cellStyle name="Normal 10 2 5 2" xfId="10224"/>
    <cellStyle name="Normal 10 2 5 2 2" xfId="10225"/>
    <cellStyle name="Normal 10 2 5 3" xfId="10226"/>
    <cellStyle name="Normal 10 2 6" xfId="10227"/>
    <cellStyle name="Normal 10 2 6 2" xfId="10228"/>
    <cellStyle name="Normal 10 2 6 2 2" xfId="10229"/>
    <cellStyle name="Normal 10 2 6 3" xfId="10230"/>
    <cellStyle name="Normal 10 2 7" xfId="10231"/>
    <cellStyle name="Normal 10 2 7 2" xfId="10232"/>
    <cellStyle name="Normal 10 2 8" xfId="10233"/>
    <cellStyle name="Normal 10 2 8 2" xfId="10234"/>
    <cellStyle name="Normal 10 2 9" xfId="10235"/>
    <cellStyle name="Normal 10 2 9 2" xfId="10236"/>
    <cellStyle name="Normal 10 3" xfId="646"/>
    <cellStyle name="Normal 10 3 2" xfId="647"/>
    <cellStyle name="Normal 10 3 2 2" xfId="10237"/>
    <cellStyle name="Normal 10 3 2 2 2" xfId="10238"/>
    <cellStyle name="Normal 10 3 2 2 2 2" xfId="10239"/>
    <cellStyle name="Normal 10 3 2 2 3" xfId="10240"/>
    <cellStyle name="Normal 10 3 2 3" xfId="10241"/>
    <cellStyle name="Normal 10 3 2 3 2" xfId="10242"/>
    <cellStyle name="Normal 10 3 2 4" xfId="10243"/>
    <cellStyle name="Normal 10 3 2 4 2" xfId="10244"/>
    <cellStyle name="Normal 10 3 2 5" xfId="10245"/>
    <cellStyle name="Normal 10 3 2 5 2" xfId="10246"/>
    <cellStyle name="Normal 10 3 2 6" xfId="10247"/>
    <cellStyle name="Normal 10 3 2 6 2" xfId="10248"/>
    <cellStyle name="Normal 10 4" xfId="648"/>
    <cellStyle name="Normal 10 4 2" xfId="10249"/>
    <cellStyle name="Normal 10 4 2 2" xfId="10250"/>
    <cellStyle name="Normal 10 4 2 2 2" xfId="10251"/>
    <cellStyle name="Normal 10 4 2 2 2 2" xfId="10252"/>
    <cellStyle name="Normal 10 4 2 2 3" xfId="10253"/>
    <cellStyle name="Normal 10 4 2 3" xfId="10254"/>
    <cellStyle name="Normal 10 4 2 3 2" xfId="10255"/>
    <cellStyle name="Normal 10 4 2 4" xfId="10256"/>
    <cellStyle name="Normal 10 4 2 4 2" xfId="10257"/>
    <cellStyle name="Normal 10 4 2 5" xfId="10258"/>
    <cellStyle name="Normal 10 4 2 5 2" xfId="10259"/>
    <cellStyle name="Normal 10 4 2 6" xfId="10260"/>
    <cellStyle name="Normal 10 5" xfId="649"/>
    <cellStyle name="Normal 10 6" xfId="1738"/>
    <cellStyle name="Normal 10 7" xfId="10261"/>
    <cellStyle name="Normal 10 7 2" xfId="10262"/>
    <cellStyle name="Normal 10 7 2 2" xfId="10263"/>
    <cellStyle name="Normal 10 7 2 2 2" xfId="10264"/>
    <cellStyle name="Normal 10 7 2 3" xfId="10265"/>
    <cellStyle name="Normal 10 7 3" xfId="10266"/>
    <cellStyle name="Normal 10 7 3 2" xfId="10267"/>
    <cellStyle name="Normal 10 7 4" xfId="10268"/>
    <cellStyle name="Normal 10 7 4 2" xfId="10269"/>
    <cellStyle name="Normal 10 7 5" xfId="10270"/>
    <cellStyle name="Normal 10 7 5 2" xfId="10271"/>
    <cellStyle name="Normal 10 7 6" xfId="10272"/>
    <cellStyle name="Normal 10 8" xfId="10273"/>
    <cellStyle name="Normal 10 8 2" xfId="10274"/>
    <cellStyle name="Normal 10 8 2 2" xfId="10275"/>
    <cellStyle name="Normal 10 8 2 2 2" xfId="10276"/>
    <cellStyle name="Normal 10 8 2 3" xfId="10277"/>
    <cellStyle name="Normal 10 8 3" xfId="10278"/>
    <cellStyle name="Normal 10 8 3 2" xfId="10279"/>
    <cellStyle name="Normal 10 8 4" xfId="10280"/>
    <cellStyle name="Normal 10 8 4 2" xfId="10281"/>
    <cellStyle name="Normal 10 8 5" xfId="10282"/>
    <cellStyle name="Normal 10 8 5 2" xfId="10283"/>
    <cellStyle name="Normal 10 8 6" xfId="10284"/>
    <cellStyle name="Normal 10 9" xfId="10285"/>
    <cellStyle name="Normal 10 9 2" xfId="10286"/>
    <cellStyle name="Normal 10 9 2 2" xfId="10287"/>
    <cellStyle name="Normal 10 9 3" xfId="10288"/>
    <cellStyle name="Normal 11" xfId="650"/>
    <cellStyle name="Normal 11 2" xfId="651"/>
    <cellStyle name="Normal 11 2 2" xfId="652"/>
    <cellStyle name="Normal 11 2 2 2" xfId="653"/>
    <cellStyle name="Normal 11 2 3" xfId="654"/>
    <cellStyle name="Normal 11 2 3 2" xfId="655"/>
    <cellStyle name="Normal 11 2 3 3" xfId="656"/>
    <cellStyle name="Normal 11 2 3 4" xfId="657"/>
    <cellStyle name="Normal 11 2 3 5" xfId="658"/>
    <cellStyle name="Normal 11 2 4" xfId="5"/>
    <cellStyle name="Normal 11 2 4 2" xfId="659"/>
    <cellStyle name="Normal 11 2 4 3" xfId="1324"/>
    <cellStyle name="Normal 11 2 5" xfId="660"/>
    <cellStyle name="Normal 11 2 5 2" xfId="1326"/>
    <cellStyle name="Normal 11 2 5 3" xfId="1325"/>
    <cellStyle name="Normal 11 2 6" xfId="661"/>
    <cellStyle name="Normal 11 3" xfId="662"/>
    <cellStyle name="Normal 11 3 2" xfId="1327"/>
    <cellStyle name="Normal 11 3 3" xfId="1328"/>
    <cellStyle name="Normal 11 4" xfId="663"/>
    <cellStyle name="Normal 11 5" xfId="664"/>
    <cellStyle name="Normal 11 5 2" xfId="665"/>
    <cellStyle name="Normal 11 6" xfId="666"/>
    <cellStyle name="Normal 11 6 2" xfId="667"/>
    <cellStyle name="Normal 11 6 3" xfId="668"/>
    <cellStyle name="Normal 11 6 4" xfId="669"/>
    <cellStyle name="Normal 11 6 4 2" xfId="670"/>
    <cellStyle name="Normal 11 7" xfId="671"/>
    <cellStyle name="Normal 11 8" xfId="672"/>
    <cellStyle name="Normal 11 8 2" xfId="673"/>
    <cellStyle name="Normal 11 9" xfId="674"/>
    <cellStyle name="Normal 12" xfId="675"/>
    <cellStyle name="Normal 12 2" xfId="676"/>
    <cellStyle name="Normal 12 2 2" xfId="677"/>
    <cellStyle name="Normal 12 3" xfId="678"/>
    <cellStyle name="Normal 12 3 2" xfId="679"/>
    <cellStyle name="Normal 12 3 3" xfId="680"/>
    <cellStyle name="Normal 12 3 4" xfId="681"/>
    <cellStyle name="Normal 12 4" xfId="682"/>
    <cellStyle name="Normal 12 5" xfId="683"/>
    <cellStyle name="Normal 12 6" xfId="684"/>
    <cellStyle name="Normal 12 6 2" xfId="10289"/>
    <cellStyle name="Normal 13" xfId="685"/>
    <cellStyle name="Normal 13 2" xfId="686"/>
    <cellStyle name="Normal 13 2 2" xfId="687"/>
    <cellStyle name="Normal 13 3" xfId="688"/>
    <cellStyle name="Normal 14" xfId="689"/>
    <cellStyle name="Normal 14 2" xfId="690"/>
    <cellStyle name="Normal 14 2 2" xfId="691"/>
    <cellStyle name="Normal 14 3" xfId="692"/>
    <cellStyle name="Normal 14 3 2" xfId="1329"/>
    <cellStyle name="Normal 14 4" xfId="693"/>
    <cellStyle name="Normal 14 5" xfId="694"/>
    <cellStyle name="Normal 14 5 2" xfId="695"/>
    <cellStyle name="Normal 14 6" xfId="696"/>
    <cellStyle name="Normal 14 7" xfId="697"/>
    <cellStyle name="Normal 14 8" xfId="1739"/>
    <cellStyle name="Normal 14 8 2" xfId="1968"/>
    <cellStyle name="Normal 15" xfId="698"/>
    <cellStyle name="Normal 15 2" xfId="699"/>
    <cellStyle name="Normal 15 2 2" xfId="700"/>
    <cellStyle name="Normal 15 3" xfId="701"/>
    <cellStyle name="Normal 15 4" xfId="702"/>
    <cellStyle name="Normal 15 4 2" xfId="703"/>
    <cellStyle name="Normal 15 4 2 2" xfId="704"/>
    <cellStyle name="Normal 15 4 2 2 2" xfId="1969"/>
    <cellStyle name="Normal 15 4 2 3" xfId="1970"/>
    <cellStyle name="Normal 15 4 3" xfId="705"/>
    <cellStyle name="Normal 15 4 3 2" xfId="1971"/>
    <cellStyle name="Normal 15 4 4" xfId="1972"/>
    <cellStyle name="Normal 15 5" xfId="706"/>
    <cellStyle name="Normal 15 6" xfId="707"/>
    <cellStyle name="Normal 15 7" xfId="708"/>
    <cellStyle name="Normal 15 8" xfId="1740"/>
    <cellStyle name="Normal 16" xfId="2"/>
    <cellStyle name="Normal 16 2" xfId="709"/>
    <cellStyle name="Normal 16 2 2" xfId="710"/>
    <cellStyle name="Normal 16 3" xfId="711"/>
    <cellStyle name="Normal 16 4" xfId="712"/>
    <cellStyle name="Normal 17" xfId="713"/>
    <cellStyle name="Normal 17 2" xfId="714"/>
    <cellStyle name="Normal 17 2 2" xfId="715"/>
    <cellStyle name="Normal 17 2 2 2" xfId="716"/>
    <cellStyle name="Normal 17 2 2 2 2" xfId="1973"/>
    <cellStyle name="Normal 17 2 2 3" xfId="1974"/>
    <cellStyle name="Normal 17 2 3" xfId="717"/>
    <cellStyle name="Normal 17 2 3 2" xfId="1975"/>
    <cellStyle name="Normal 17 2 4" xfId="1976"/>
    <cellStyle name="Normal 17 3" xfId="718"/>
    <cellStyle name="Normal 17 3 2" xfId="719"/>
    <cellStyle name="Normal 17 3 2 2" xfId="1977"/>
    <cellStyle name="Normal 17 3 3" xfId="1978"/>
    <cellStyle name="Normal 17 4" xfId="720"/>
    <cellStyle name="Normal 17 4 2" xfId="1979"/>
    <cellStyle name="Normal 17 5" xfId="1980"/>
    <cellStyle name="Normal 18" xfId="721"/>
    <cellStyle name="Normal 18 2" xfId="722"/>
    <cellStyle name="Normal 19" xfId="723"/>
    <cellStyle name="Normal 19 2" xfId="724"/>
    <cellStyle name="Normal 2" xfId="1"/>
    <cellStyle name="Normal 2 10" xfId="6"/>
    <cellStyle name="Normal 2 10 2" xfId="10290"/>
    <cellStyle name="Normal 2 11" xfId="725"/>
    <cellStyle name="Normal 2 11 2" xfId="10291"/>
    <cellStyle name="Normal 2 2" xfId="8"/>
    <cellStyle name="Normal 2 2 2" xfId="726"/>
    <cellStyle name="Normal 2 2 3" xfId="727"/>
    <cellStyle name="Normal 2 2 4" xfId="728"/>
    <cellStyle name="Normal 2 2 4 10" xfId="10292"/>
    <cellStyle name="Normal 2 2 4 10 2" xfId="10293"/>
    <cellStyle name="Normal 2 2 4 11" xfId="10294"/>
    <cellStyle name="Normal 2 2 4 11 2" xfId="10295"/>
    <cellStyle name="Normal 2 2 4 12" xfId="10296"/>
    <cellStyle name="Normal 2 2 4 12 2" xfId="10297"/>
    <cellStyle name="Normal 2 2 4 13" xfId="10298"/>
    <cellStyle name="Normal 2 2 4 13 2" xfId="10299"/>
    <cellStyle name="Normal 2 2 4 14" xfId="10300"/>
    <cellStyle name="Normal 2 2 4 2" xfId="4"/>
    <cellStyle name="Normal 2 2 4 2 10" xfId="10301"/>
    <cellStyle name="Normal 2 2 4 2 10 2" xfId="10302"/>
    <cellStyle name="Normal 2 2 4 2 11" xfId="10303"/>
    <cellStyle name="Normal 2 2 4 2 11 2" xfId="10304"/>
    <cellStyle name="Normal 2 2 4 2 12" xfId="10305"/>
    <cellStyle name="Normal 2 2 4 2 12 2" xfId="10306"/>
    <cellStyle name="Normal 2 2 4 2 13" xfId="10307"/>
    <cellStyle name="Normal 2 2 4 2 13 2" xfId="10308"/>
    <cellStyle name="Normal 2 2 4 2 14" xfId="10309"/>
    <cellStyle name="Normal 2 2 4 2 2" xfId="729"/>
    <cellStyle name="Normal 2 2 4 2 2 2" xfId="730"/>
    <cellStyle name="Normal 2 2 4 2 2 3" xfId="10310"/>
    <cellStyle name="Normal 2 2 4 2 3" xfId="731"/>
    <cellStyle name="Normal 2 2 4 2 3 2" xfId="1741"/>
    <cellStyle name="Normal 2 2 4 2 3 2 2" xfId="10311"/>
    <cellStyle name="Normal 2 2 4 2 3 2 2 2" xfId="10312"/>
    <cellStyle name="Normal 2 2 4 2 3 2 2 2 2" xfId="10313"/>
    <cellStyle name="Normal 2 2 4 2 3 2 2 3" xfId="10314"/>
    <cellStyle name="Normal 2 2 4 2 3 2 3" xfId="10315"/>
    <cellStyle name="Normal 2 2 4 2 3 2 3 2" xfId="10316"/>
    <cellStyle name="Normal 2 2 4 2 3 2 4" xfId="10317"/>
    <cellStyle name="Normal 2 2 4 2 3 2 4 2" xfId="10318"/>
    <cellStyle name="Normal 2 2 4 2 3 2 5" xfId="10319"/>
    <cellStyle name="Normal 2 2 4 2 3 2 5 2" xfId="10320"/>
    <cellStyle name="Normal 2 2 4 2 3 2 6" xfId="10321"/>
    <cellStyle name="Normal 2 2 4 2 3 2 6 2" xfId="10322"/>
    <cellStyle name="Normal 2 2 4 2 3 2 7" xfId="10323"/>
    <cellStyle name="Normal 2 2 4 2 3 3" xfId="10324"/>
    <cellStyle name="Normal 2 2 4 2 3 3 2" xfId="10325"/>
    <cellStyle name="Normal 2 2 4 2 3 3 2 2" xfId="10326"/>
    <cellStyle name="Normal 2 2 4 2 3 3 3" xfId="10327"/>
    <cellStyle name="Normal 2 2 4 2 3 4" xfId="10328"/>
    <cellStyle name="Normal 2 2 4 2 3 4 2" xfId="10329"/>
    <cellStyle name="Normal 2 2 4 2 3 5" xfId="10330"/>
    <cellStyle name="Normal 2 2 4 2 3 5 2" xfId="10331"/>
    <cellStyle name="Normal 2 2 4 2 3 6" xfId="10332"/>
    <cellStyle name="Normal 2 2 4 2 3 6 2" xfId="10333"/>
    <cellStyle name="Normal 2 2 4 2 3 7" xfId="10334"/>
    <cellStyle name="Normal 2 2 4 2 3 7 2" xfId="10335"/>
    <cellStyle name="Normal 2 2 4 2 3 8" xfId="10336"/>
    <cellStyle name="Normal 2 2 4 2 4" xfId="732"/>
    <cellStyle name="Normal 2 2 4 2 4 2" xfId="1742"/>
    <cellStyle name="Normal 2 2 4 2 4 2 2" xfId="10337"/>
    <cellStyle name="Normal 2 2 4 2 4 2 2 2" xfId="10338"/>
    <cellStyle name="Normal 2 2 4 2 4 2 2 2 2" xfId="10339"/>
    <cellStyle name="Normal 2 2 4 2 4 2 2 3" xfId="10340"/>
    <cellStyle name="Normal 2 2 4 2 4 2 3" xfId="10341"/>
    <cellStyle name="Normal 2 2 4 2 4 2 3 2" xfId="10342"/>
    <cellStyle name="Normal 2 2 4 2 4 2 4" xfId="10343"/>
    <cellStyle name="Normal 2 2 4 2 4 2 4 2" xfId="10344"/>
    <cellStyle name="Normal 2 2 4 2 4 2 5" xfId="10345"/>
    <cellStyle name="Normal 2 2 4 2 4 2 5 2" xfId="10346"/>
    <cellStyle name="Normal 2 2 4 2 4 2 6" xfId="10347"/>
    <cellStyle name="Normal 2 2 4 2 4 2 6 2" xfId="10348"/>
    <cellStyle name="Normal 2 2 4 2 4 2 7" xfId="10349"/>
    <cellStyle name="Normal 2 2 4 2 4 3" xfId="10350"/>
    <cellStyle name="Normal 2 2 4 2 4 3 2" xfId="10351"/>
    <cellStyle name="Normal 2 2 4 2 4 3 2 2" xfId="10352"/>
    <cellStyle name="Normal 2 2 4 2 4 3 3" xfId="10353"/>
    <cellStyle name="Normal 2 2 4 2 4 4" xfId="10354"/>
    <cellStyle name="Normal 2 2 4 2 4 4 2" xfId="10355"/>
    <cellStyle name="Normal 2 2 4 2 4 5" xfId="10356"/>
    <cellStyle name="Normal 2 2 4 2 4 5 2" xfId="10357"/>
    <cellStyle name="Normal 2 2 4 2 4 6" xfId="10358"/>
    <cellStyle name="Normal 2 2 4 2 4 6 2" xfId="10359"/>
    <cellStyle name="Normal 2 2 4 2 4 7" xfId="10360"/>
    <cellStyle name="Normal 2 2 4 2 4 7 2" xfId="10361"/>
    <cellStyle name="Normal 2 2 4 2 4 8" xfId="10362"/>
    <cellStyle name="Normal 2 2 4 2 5" xfId="1360"/>
    <cellStyle name="Normal 2 2 4 2 5 2" xfId="1743"/>
    <cellStyle name="Normal 2 2 4 2 5 2 2" xfId="10363"/>
    <cellStyle name="Normal 2 2 4 2 5 2 2 2" xfId="10364"/>
    <cellStyle name="Normal 2 2 4 2 5 2 2 2 2" xfId="10365"/>
    <cellStyle name="Normal 2 2 4 2 5 2 2 3" xfId="10366"/>
    <cellStyle name="Normal 2 2 4 2 5 2 3" xfId="10367"/>
    <cellStyle name="Normal 2 2 4 2 5 2 3 2" xfId="10368"/>
    <cellStyle name="Normal 2 2 4 2 5 2 4" xfId="10369"/>
    <cellStyle name="Normal 2 2 4 2 5 2 4 2" xfId="10370"/>
    <cellStyle name="Normal 2 2 4 2 5 2 5" xfId="10371"/>
    <cellStyle name="Normal 2 2 4 2 5 2 5 2" xfId="10372"/>
    <cellStyle name="Normal 2 2 4 2 5 2 6" xfId="10373"/>
    <cellStyle name="Normal 2 2 4 2 5 2 6 2" xfId="10374"/>
    <cellStyle name="Normal 2 2 4 2 5 2 7" xfId="10375"/>
    <cellStyle name="Normal 2 2 4 2 5 3" xfId="10376"/>
    <cellStyle name="Normal 2 2 4 2 5 3 2" xfId="10377"/>
    <cellStyle name="Normal 2 2 4 2 5 3 2 2" xfId="2096"/>
    <cellStyle name="Normal 2 2 4 2 5 3 3" xfId="10378"/>
    <cellStyle name="Normal 2 2 4 2 5 3 3 2" xfId="10379"/>
    <cellStyle name="Normal 2 2 4 2 5 3 4" xfId="2094"/>
    <cellStyle name="Normal 2 2 4 2 5 4" xfId="10380"/>
    <cellStyle name="Normal 2 2 4 2 5 4 2" xfId="10381"/>
    <cellStyle name="Normal 2 2 4 2 5 5" xfId="10382"/>
    <cellStyle name="Normal 2 2 4 2 5 5 2" xfId="10383"/>
    <cellStyle name="Normal 2 2 4 2 5 6" xfId="10384"/>
    <cellStyle name="Normal 2 2 4 2 5 6 2" xfId="10385"/>
    <cellStyle name="Normal 2 2 4 2 5 7" xfId="10386"/>
    <cellStyle name="Normal 2 2 4 2 5 7 2" xfId="10387"/>
    <cellStyle name="Normal 2 2 4 2 5 8" xfId="2095"/>
    <cellStyle name="Normal 2 2 4 2 6" xfId="1744"/>
    <cellStyle name="Normal 2 2 4 2 6 2" xfId="10388"/>
    <cellStyle name="Normal 2 2 4 2 6 2 2" xfId="10389"/>
    <cellStyle name="Normal 2 2 4 2 6 2 2 2" xfId="10390"/>
    <cellStyle name="Normal 2 2 4 2 6 2 3" xfId="10391"/>
    <cellStyle name="Normal 2 2 4 2 6 3" xfId="10392"/>
    <cellStyle name="Normal 2 2 4 2 6 3 2" xfId="10393"/>
    <cellStyle name="Normal 2 2 4 2 6 4" xfId="10394"/>
    <cellStyle name="Normal 2 2 4 2 6 4 2" xfId="10395"/>
    <cellStyle name="Normal 2 2 4 2 6 5" xfId="10396"/>
    <cellStyle name="Normal 2 2 4 2 6 5 2" xfId="10397"/>
    <cellStyle name="Normal 2 2 4 2 6 6" xfId="10398"/>
    <cellStyle name="Normal 2 2 4 2 6 6 2" xfId="10399"/>
    <cellStyle name="Normal 2 2 4 2 6 7" xfId="10400"/>
    <cellStyle name="Normal 2 2 4 2 7" xfId="1745"/>
    <cellStyle name="Normal 2 2 4 2 7 2" xfId="10401"/>
    <cellStyle name="Normal 2 2 4 2 7 2 2" xfId="10402"/>
    <cellStyle name="Normal 2 2 4 2 7 2 2 2" xfId="10403"/>
    <cellStyle name="Normal 2 2 4 2 7 2 3" xfId="10404"/>
    <cellStyle name="Normal 2 2 4 2 7 3" xfId="10405"/>
    <cellStyle name="Normal 2 2 4 2 7 3 2" xfId="10406"/>
    <cellStyle name="Normal 2 2 4 2 7 4" xfId="10407"/>
    <cellStyle name="Normal 2 2 4 2 7 4 2" xfId="10408"/>
    <cellStyle name="Normal 2 2 4 2 7 5" xfId="10409"/>
    <cellStyle name="Normal 2 2 4 2 7 5 2" xfId="10410"/>
    <cellStyle name="Normal 2 2 4 2 7 6" xfId="10411"/>
    <cellStyle name="Normal 2 2 4 2 7 6 2" xfId="10412"/>
    <cellStyle name="Normal 2 2 4 2 7 7" xfId="10413"/>
    <cellStyle name="Normal 2 2 4 2 8" xfId="1746"/>
    <cellStyle name="Normal 2 2 4 2 8 2" xfId="10414"/>
    <cellStyle name="Normal 2 2 4 2 8 2 2" xfId="10415"/>
    <cellStyle name="Normal 2 2 4 2 8 2 2 2" xfId="10416"/>
    <cellStyle name="Normal 2 2 4 2 8 2 3" xfId="10417"/>
    <cellStyle name="Normal 2 2 4 2 8 3" xfId="10418"/>
    <cellStyle name="Normal 2 2 4 2 8 3 2" xfId="10419"/>
    <cellStyle name="Normal 2 2 4 2 8 4" xfId="10420"/>
    <cellStyle name="Normal 2 2 4 2 8 4 2" xfId="10421"/>
    <cellStyle name="Normal 2 2 4 2 8 5" xfId="10422"/>
    <cellStyle name="Normal 2 2 4 2 8 5 2" xfId="10423"/>
    <cellStyle name="Normal 2 2 4 2 8 6" xfId="10424"/>
    <cellStyle name="Normal 2 2 4 2 8 6 2" xfId="10425"/>
    <cellStyle name="Normal 2 2 4 2 8 7" xfId="10426"/>
    <cellStyle name="Normal 2 2 4 2 9" xfId="10427"/>
    <cellStyle name="Normal 2 2 4 2 9 2" xfId="10428"/>
    <cellStyle name="Normal 2 2 4 2 9 2 2" xfId="10429"/>
    <cellStyle name="Normal 2 2 4 2 9 3" xfId="10430"/>
    <cellStyle name="Normal 2 2 4 3" xfId="733"/>
    <cellStyle name="Normal 2 2 4 3 2" xfId="734"/>
    <cellStyle name="Normal 2 2 4 3 2 2" xfId="10431"/>
    <cellStyle name="Normal 2 2 4 3 2 2 2" xfId="10432"/>
    <cellStyle name="Normal 2 2 4 3 2 2 2 2" xfId="10433"/>
    <cellStyle name="Normal 2 2 4 3 2 2 3" xfId="10434"/>
    <cellStyle name="Normal 2 2 4 3 2 3" xfId="10435"/>
    <cellStyle name="Normal 2 2 4 3 2 3 2" xfId="10436"/>
    <cellStyle name="Normal 2 2 4 3 2 4" xfId="10437"/>
    <cellStyle name="Normal 2 2 4 3 2 4 2" xfId="10438"/>
    <cellStyle name="Normal 2 2 4 3 2 5" xfId="10439"/>
    <cellStyle name="Normal 2 2 4 3 2 5 2" xfId="10440"/>
    <cellStyle name="Normal 2 2 4 3 2 6" xfId="10441"/>
    <cellStyle name="Normal 2 2 4 3 2 6 2" xfId="10442"/>
    <cellStyle name="Normal 2 2 4 3 2 7" xfId="10443"/>
    <cellStyle name="Normal 2 2 4 3 3" xfId="10444"/>
    <cellStyle name="Normal 2 2 4 3 3 2" xfId="10445"/>
    <cellStyle name="Normal 2 2 4 3 3 2 2" xfId="10446"/>
    <cellStyle name="Normal 2 2 4 3 3 3" xfId="10447"/>
    <cellStyle name="Normal 2 2 4 3 4" xfId="10448"/>
    <cellStyle name="Normal 2 2 4 3 4 2" xfId="10449"/>
    <cellStyle name="Normal 2 2 4 3 5" xfId="10450"/>
    <cellStyle name="Normal 2 2 4 3 5 2" xfId="10451"/>
    <cellStyle name="Normal 2 2 4 3 6" xfId="10452"/>
    <cellStyle name="Normal 2 2 4 3 6 2" xfId="10453"/>
    <cellStyle name="Normal 2 2 4 3 7" xfId="10454"/>
    <cellStyle name="Normal 2 2 4 3 7 2" xfId="10455"/>
    <cellStyle name="Normal 2 2 4 3 8" xfId="10456"/>
    <cellStyle name="Normal 2 2 4 4" xfId="735"/>
    <cellStyle name="Normal 2 2 4 4 2" xfId="1747"/>
    <cellStyle name="Normal 2 2 4 4 2 2" xfId="10457"/>
    <cellStyle name="Normal 2 2 4 4 2 2 2" xfId="10458"/>
    <cellStyle name="Normal 2 2 4 4 2 2 2 2" xfId="10459"/>
    <cellStyle name="Normal 2 2 4 4 2 2 3" xfId="10460"/>
    <cellStyle name="Normal 2 2 4 4 2 3" xfId="10461"/>
    <cellStyle name="Normal 2 2 4 4 2 3 2" xfId="10462"/>
    <cellStyle name="Normal 2 2 4 4 2 4" xfId="10463"/>
    <cellStyle name="Normal 2 2 4 4 2 4 2" xfId="10464"/>
    <cellStyle name="Normal 2 2 4 4 2 5" xfId="10465"/>
    <cellStyle name="Normal 2 2 4 4 2 5 2" xfId="10466"/>
    <cellStyle name="Normal 2 2 4 4 2 6" xfId="10467"/>
    <cellStyle name="Normal 2 2 4 4 2 6 2" xfId="10468"/>
    <cellStyle name="Normal 2 2 4 4 2 7" xfId="10469"/>
    <cellStyle name="Normal 2 2 4 4 3" xfId="10470"/>
    <cellStyle name="Normal 2 2 4 4 3 2" xfId="10471"/>
    <cellStyle name="Normal 2 2 4 4 3 2 2" xfId="10472"/>
    <cellStyle name="Normal 2 2 4 4 3 3" xfId="10473"/>
    <cellStyle name="Normal 2 2 4 4 4" xfId="10474"/>
    <cellStyle name="Normal 2 2 4 4 4 2" xfId="10475"/>
    <cellStyle name="Normal 2 2 4 4 5" xfId="10476"/>
    <cellStyle name="Normal 2 2 4 4 5 2" xfId="10477"/>
    <cellStyle name="Normal 2 2 4 4 6" xfId="10478"/>
    <cellStyle name="Normal 2 2 4 4 6 2" xfId="10479"/>
    <cellStyle name="Normal 2 2 4 4 7" xfId="10480"/>
    <cellStyle name="Normal 2 2 4 4 7 2" xfId="10481"/>
    <cellStyle name="Normal 2 2 4 4 8" xfId="10482"/>
    <cellStyle name="Normal 2 2 4 5" xfId="736"/>
    <cellStyle name="Normal 2 2 4 5 2" xfId="1748"/>
    <cellStyle name="Normal 2 2 4 5 2 2" xfId="10483"/>
    <cellStyle name="Normal 2 2 4 5 2 2 2" xfId="10484"/>
    <cellStyle name="Normal 2 2 4 5 2 2 2 2" xfId="10485"/>
    <cellStyle name="Normal 2 2 4 5 2 2 3" xfId="10486"/>
    <cellStyle name="Normal 2 2 4 5 2 3" xfId="10487"/>
    <cellStyle name="Normal 2 2 4 5 2 3 2" xfId="10488"/>
    <cellStyle name="Normal 2 2 4 5 2 4" xfId="10489"/>
    <cellStyle name="Normal 2 2 4 5 2 4 2" xfId="10490"/>
    <cellStyle name="Normal 2 2 4 5 2 5" xfId="10491"/>
    <cellStyle name="Normal 2 2 4 5 2 5 2" xfId="10492"/>
    <cellStyle name="Normal 2 2 4 5 2 6" xfId="10493"/>
    <cellStyle name="Normal 2 2 4 5 2 6 2" xfId="10494"/>
    <cellStyle name="Normal 2 2 4 5 2 7" xfId="10495"/>
    <cellStyle name="Normal 2 2 4 5 3" xfId="10496"/>
    <cellStyle name="Normal 2 2 4 5 3 2" xfId="10497"/>
    <cellStyle name="Normal 2 2 4 5 3 2 2" xfId="10498"/>
    <cellStyle name="Normal 2 2 4 5 3 3" xfId="10499"/>
    <cellStyle name="Normal 2 2 4 5 4" xfId="10500"/>
    <cellStyle name="Normal 2 2 4 5 4 2" xfId="10501"/>
    <cellStyle name="Normal 2 2 4 5 5" xfId="10502"/>
    <cellStyle name="Normal 2 2 4 5 5 2" xfId="10503"/>
    <cellStyle name="Normal 2 2 4 5 6" xfId="10504"/>
    <cellStyle name="Normal 2 2 4 5 6 2" xfId="10505"/>
    <cellStyle name="Normal 2 2 4 5 7" xfId="10506"/>
    <cellStyle name="Normal 2 2 4 5 7 2" xfId="10507"/>
    <cellStyle name="Normal 2 2 4 5 8" xfId="10508"/>
    <cellStyle name="Normal 2 2 4 6" xfId="1749"/>
    <cellStyle name="Normal 2 2 4 6 2" xfId="10509"/>
    <cellStyle name="Normal 2 2 4 6 2 2" xfId="10510"/>
    <cellStyle name="Normal 2 2 4 6 2 2 2" xfId="10511"/>
    <cellStyle name="Normal 2 2 4 6 2 3" xfId="10512"/>
    <cellStyle name="Normal 2 2 4 6 3" xfId="10513"/>
    <cellStyle name="Normal 2 2 4 6 3 2" xfId="10514"/>
    <cellStyle name="Normal 2 2 4 6 4" xfId="10515"/>
    <cellStyle name="Normal 2 2 4 6 4 2" xfId="10516"/>
    <cellStyle name="Normal 2 2 4 6 5" xfId="10517"/>
    <cellStyle name="Normal 2 2 4 6 5 2" xfId="10518"/>
    <cellStyle name="Normal 2 2 4 6 6" xfId="10519"/>
    <cellStyle name="Normal 2 2 4 6 6 2" xfId="10520"/>
    <cellStyle name="Normal 2 2 4 6 7" xfId="10521"/>
    <cellStyle name="Normal 2 2 4 7" xfId="1750"/>
    <cellStyle name="Normal 2 2 4 7 2" xfId="10522"/>
    <cellStyle name="Normal 2 2 4 7 2 2" xfId="10523"/>
    <cellStyle name="Normal 2 2 4 7 2 2 2" xfId="10524"/>
    <cellStyle name="Normal 2 2 4 7 2 3" xfId="10525"/>
    <cellStyle name="Normal 2 2 4 7 3" xfId="10526"/>
    <cellStyle name="Normal 2 2 4 7 3 2" xfId="10527"/>
    <cellStyle name="Normal 2 2 4 7 4" xfId="10528"/>
    <cellStyle name="Normal 2 2 4 7 4 2" xfId="10529"/>
    <cellStyle name="Normal 2 2 4 7 5" xfId="10530"/>
    <cellStyle name="Normal 2 2 4 7 5 2" xfId="10531"/>
    <cellStyle name="Normal 2 2 4 7 6" xfId="10532"/>
    <cellStyle name="Normal 2 2 4 7 6 2" xfId="10533"/>
    <cellStyle name="Normal 2 2 4 7 7" xfId="10534"/>
    <cellStyle name="Normal 2 2 4 8" xfId="1751"/>
    <cellStyle name="Normal 2 2 4 8 2" xfId="10535"/>
    <cellStyle name="Normal 2 2 4 8 2 2" xfId="10536"/>
    <cellStyle name="Normal 2 2 4 8 2 2 2" xfId="10537"/>
    <cellStyle name="Normal 2 2 4 8 2 3" xfId="10538"/>
    <cellStyle name="Normal 2 2 4 8 3" xfId="10539"/>
    <cellStyle name="Normal 2 2 4 8 3 2" xfId="10540"/>
    <cellStyle name="Normal 2 2 4 8 4" xfId="10541"/>
    <cellStyle name="Normal 2 2 4 8 4 2" xfId="10542"/>
    <cellStyle name="Normal 2 2 4 8 5" xfId="10543"/>
    <cellStyle name="Normal 2 2 4 8 5 2" xfId="10544"/>
    <cellStyle name="Normal 2 2 4 8 6" xfId="10545"/>
    <cellStyle name="Normal 2 2 4 8 6 2" xfId="10546"/>
    <cellStyle name="Normal 2 2 4 8 7" xfId="10547"/>
    <cellStyle name="Normal 2 2 4 9" xfId="10548"/>
    <cellStyle name="Normal 2 2 4 9 2" xfId="10549"/>
    <cellStyle name="Normal 2 2 4 9 2 2" xfId="10550"/>
    <cellStyle name="Normal 2 2 4 9 3" xfId="10551"/>
    <cellStyle name="Normal 2 2 5" xfId="737"/>
    <cellStyle name="Normal 2 2 5 2" xfId="738"/>
    <cellStyle name="Normal 2 3" xfId="739"/>
    <cellStyle name="Normal 2 3 10" xfId="10552"/>
    <cellStyle name="Normal 2 3 10 2" xfId="10553"/>
    <cellStyle name="Normal 2 3 10 2 2" xfId="10554"/>
    <cellStyle name="Normal 2 3 10 3" xfId="10555"/>
    <cellStyle name="Normal 2 3 11" xfId="10556"/>
    <cellStyle name="Normal 2 3 11 2" xfId="10557"/>
    <cellStyle name="Normal 2 3 12" xfId="10558"/>
    <cellStyle name="Normal 2 3 12 2" xfId="10559"/>
    <cellStyle name="Normal 2 3 13" xfId="10560"/>
    <cellStyle name="Normal 2 3 13 2" xfId="10561"/>
    <cellStyle name="Normal 2 3 14" xfId="10562"/>
    <cellStyle name="Normal 2 3 14 2" xfId="10563"/>
    <cellStyle name="Normal 2 3 15" xfId="10564"/>
    <cellStyle name="Normal 2 3 2" xfId="740"/>
    <cellStyle name="Normal 2 3 2 2" xfId="741"/>
    <cellStyle name="Normal 2 3 2 3" xfId="1330"/>
    <cellStyle name="Normal 2 3 2 3 2" xfId="10565"/>
    <cellStyle name="Normal 2 3 2 4" xfId="10566"/>
    <cellStyle name="Normal 2 3 3" xfId="742"/>
    <cellStyle name="Normal 2 3 3 10" xfId="10567"/>
    <cellStyle name="Normal 2 3 3 10 2" xfId="10568"/>
    <cellStyle name="Normal 2 3 3 11" xfId="10569"/>
    <cellStyle name="Normal 2 3 3 11 2" xfId="10570"/>
    <cellStyle name="Normal 2 3 3 12" xfId="10571"/>
    <cellStyle name="Normal 2 3 3 12 2" xfId="10572"/>
    <cellStyle name="Normal 2 3 3 2" xfId="743"/>
    <cellStyle name="Normal 2 3 3 2 2" xfId="1752"/>
    <cellStyle name="Normal 2 3 3 2 2 2" xfId="10573"/>
    <cellStyle name="Normal 2 3 3 2 2 2 2" xfId="10574"/>
    <cellStyle name="Normal 2 3 3 2 2 2 2 2" xfId="10575"/>
    <cellStyle name="Normal 2 3 3 2 2 2 3" xfId="10576"/>
    <cellStyle name="Normal 2 3 3 2 2 3" xfId="10577"/>
    <cellStyle name="Normal 2 3 3 2 2 3 2" xfId="10578"/>
    <cellStyle name="Normal 2 3 3 2 2 4" xfId="10579"/>
    <cellStyle name="Normal 2 3 3 2 2 4 2" xfId="10580"/>
    <cellStyle name="Normal 2 3 3 2 2 5" xfId="10581"/>
    <cellStyle name="Normal 2 3 3 2 2 5 2" xfId="10582"/>
    <cellStyle name="Normal 2 3 3 2 2 6" xfId="10583"/>
    <cellStyle name="Normal 2 3 3 2 2 6 2" xfId="10584"/>
    <cellStyle name="Normal 2 3 3 2 2 7" xfId="10585"/>
    <cellStyle name="Normal 2 3 3 2 3" xfId="10586"/>
    <cellStyle name="Normal 2 3 3 2 3 2" xfId="10587"/>
    <cellStyle name="Normal 2 3 3 2 3 2 2" xfId="10588"/>
    <cellStyle name="Normal 2 3 3 2 3 3" xfId="10589"/>
    <cellStyle name="Normal 2 3 3 2 4" xfId="10590"/>
    <cellStyle name="Normal 2 3 3 2 4 2" xfId="10591"/>
    <cellStyle name="Normal 2 3 3 2 5" xfId="10592"/>
    <cellStyle name="Normal 2 3 3 2 5 2" xfId="10593"/>
    <cellStyle name="Normal 2 3 3 2 6" xfId="10594"/>
    <cellStyle name="Normal 2 3 3 2 6 2" xfId="10595"/>
    <cellStyle name="Normal 2 3 3 2 7" xfId="10596"/>
    <cellStyle name="Normal 2 3 3 2 7 2" xfId="10597"/>
    <cellStyle name="Normal 2 3 3 2 8" xfId="10598"/>
    <cellStyle name="Normal 2 3 3 3" xfId="744"/>
    <cellStyle name="Normal 2 3 3 3 2" xfId="1753"/>
    <cellStyle name="Normal 2 3 3 3 2 2" xfId="10599"/>
    <cellStyle name="Normal 2 3 3 3 2 2 2" xfId="10600"/>
    <cellStyle name="Normal 2 3 3 3 2 2 2 2" xfId="10601"/>
    <cellStyle name="Normal 2 3 3 3 2 2 3" xfId="10602"/>
    <cellStyle name="Normal 2 3 3 3 2 3" xfId="10603"/>
    <cellStyle name="Normal 2 3 3 3 2 3 2" xfId="10604"/>
    <cellStyle name="Normal 2 3 3 3 2 4" xfId="10605"/>
    <cellStyle name="Normal 2 3 3 3 2 4 2" xfId="10606"/>
    <cellStyle name="Normal 2 3 3 3 2 5" xfId="10607"/>
    <cellStyle name="Normal 2 3 3 3 2 5 2" xfId="10608"/>
    <cellStyle name="Normal 2 3 3 3 2 6" xfId="10609"/>
    <cellStyle name="Normal 2 3 3 3 2 6 2" xfId="10610"/>
    <cellStyle name="Normal 2 3 3 3 2 7" xfId="10611"/>
    <cellStyle name="Normal 2 3 3 3 3" xfId="10612"/>
    <cellStyle name="Normal 2 3 3 3 3 2" xfId="10613"/>
    <cellStyle name="Normal 2 3 3 3 3 2 2" xfId="10614"/>
    <cellStyle name="Normal 2 3 3 3 3 3" xfId="10615"/>
    <cellStyle name="Normal 2 3 3 3 4" xfId="10616"/>
    <cellStyle name="Normal 2 3 3 3 4 2" xfId="10617"/>
    <cellStyle name="Normal 2 3 3 3 5" xfId="10618"/>
    <cellStyle name="Normal 2 3 3 3 5 2" xfId="10619"/>
    <cellStyle name="Normal 2 3 3 3 6" xfId="10620"/>
    <cellStyle name="Normal 2 3 3 3 6 2" xfId="10621"/>
    <cellStyle name="Normal 2 3 3 3 7" xfId="10622"/>
    <cellStyle name="Normal 2 3 3 3 7 2" xfId="10623"/>
    <cellStyle name="Normal 2 3 3 3 8" xfId="10624"/>
    <cellStyle name="Normal 2 3 3 4" xfId="745"/>
    <cellStyle name="Normal 2 3 3 4 2" xfId="1754"/>
    <cellStyle name="Normal 2 3 3 4 2 2" xfId="10625"/>
    <cellStyle name="Normal 2 3 3 4 2 2 2" xfId="10626"/>
    <cellStyle name="Normal 2 3 3 4 2 2 2 2" xfId="10627"/>
    <cellStyle name="Normal 2 3 3 4 2 2 3" xfId="10628"/>
    <cellStyle name="Normal 2 3 3 4 2 3" xfId="10629"/>
    <cellStyle name="Normal 2 3 3 4 2 3 2" xfId="10630"/>
    <cellStyle name="Normal 2 3 3 4 2 4" xfId="10631"/>
    <cellStyle name="Normal 2 3 3 4 2 4 2" xfId="10632"/>
    <cellStyle name="Normal 2 3 3 4 2 5" xfId="10633"/>
    <cellStyle name="Normal 2 3 3 4 2 5 2" xfId="10634"/>
    <cellStyle name="Normal 2 3 3 4 2 6" xfId="10635"/>
    <cellStyle name="Normal 2 3 3 4 2 6 2" xfId="10636"/>
    <cellStyle name="Normal 2 3 3 4 2 7" xfId="10637"/>
    <cellStyle name="Normal 2 3 3 4 3" xfId="10638"/>
    <cellStyle name="Normal 2 3 3 4 3 2" xfId="10639"/>
    <cellStyle name="Normal 2 3 3 4 3 2 2" xfId="10640"/>
    <cellStyle name="Normal 2 3 3 4 3 3" xfId="10641"/>
    <cellStyle name="Normal 2 3 3 4 4" xfId="10642"/>
    <cellStyle name="Normal 2 3 3 4 4 2" xfId="10643"/>
    <cellStyle name="Normal 2 3 3 4 5" xfId="10644"/>
    <cellStyle name="Normal 2 3 3 4 5 2" xfId="10645"/>
    <cellStyle name="Normal 2 3 3 4 6" xfId="10646"/>
    <cellStyle name="Normal 2 3 3 4 6 2" xfId="10647"/>
    <cellStyle name="Normal 2 3 3 4 7" xfId="10648"/>
    <cellStyle name="Normal 2 3 3 4 7 2" xfId="10649"/>
    <cellStyle name="Normal 2 3 3 4 8" xfId="10650"/>
    <cellStyle name="Normal 2 3 3 5" xfId="746"/>
    <cellStyle name="Normal 2 3 3 5 2" xfId="10651"/>
    <cellStyle name="Normal 2 3 3 5 2 2" xfId="10652"/>
    <cellStyle name="Normal 2 3 3 5 2 2 2" xfId="10653"/>
    <cellStyle name="Normal 2 3 3 5 2 3" xfId="10654"/>
    <cellStyle name="Normal 2 3 3 5 3" xfId="10655"/>
    <cellStyle name="Normal 2 3 3 5 3 2" xfId="10656"/>
    <cellStyle name="Normal 2 3 3 5 4" xfId="10657"/>
    <cellStyle name="Normal 2 3 3 5 4 2" xfId="10658"/>
    <cellStyle name="Normal 2 3 3 5 5" xfId="10659"/>
    <cellStyle name="Normal 2 3 3 5 5 2" xfId="10660"/>
    <cellStyle name="Normal 2 3 3 5 6" xfId="10661"/>
    <cellStyle name="Normal 2 3 3 5 6 2" xfId="10662"/>
    <cellStyle name="Normal 2 3 3 5 7" xfId="10663"/>
    <cellStyle name="Normal 2 3 3 6" xfId="1331"/>
    <cellStyle name="Normal 2 3 3 6 2" xfId="10664"/>
    <cellStyle name="Normal 2 3 3 6 2 2" xfId="10665"/>
    <cellStyle name="Normal 2 3 3 6 2 2 2" xfId="10666"/>
    <cellStyle name="Normal 2 3 3 6 2 3" xfId="10667"/>
    <cellStyle name="Normal 2 3 3 6 3" xfId="10668"/>
    <cellStyle name="Normal 2 3 3 6 3 2" xfId="10669"/>
    <cellStyle name="Normal 2 3 3 6 4" xfId="10670"/>
    <cellStyle name="Normal 2 3 3 6 4 2" xfId="10671"/>
    <cellStyle name="Normal 2 3 3 6 5" xfId="10672"/>
    <cellStyle name="Normal 2 3 3 6 5 2" xfId="10673"/>
    <cellStyle name="Normal 2 3 3 6 6" xfId="10674"/>
    <cellStyle name="Normal 2 3 3 6 6 2" xfId="10675"/>
    <cellStyle name="Normal 2 3 3 7" xfId="1755"/>
    <cellStyle name="Normal 2 3 3 7 2" xfId="10676"/>
    <cellStyle name="Normal 2 3 3 7 2 2" xfId="10677"/>
    <cellStyle name="Normal 2 3 3 7 2 2 2" xfId="10678"/>
    <cellStyle name="Normal 2 3 3 7 2 3" xfId="10679"/>
    <cellStyle name="Normal 2 3 3 7 3" xfId="10680"/>
    <cellStyle name="Normal 2 3 3 7 3 2" xfId="10681"/>
    <cellStyle name="Normal 2 3 3 7 4" xfId="10682"/>
    <cellStyle name="Normal 2 3 3 7 4 2" xfId="10683"/>
    <cellStyle name="Normal 2 3 3 7 5" xfId="10684"/>
    <cellStyle name="Normal 2 3 3 7 5 2" xfId="10685"/>
    <cellStyle name="Normal 2 3 3 7 6" xfId="10686"/>
    <cellStyle name="Normal 2 3 3 7 6 2" xfId="10687"/>
    <cellStyle name="Normal 2 3 3 7 7" xfId="10688"/>
    <cellStyle name="Normal 2 3 3 8" xfId="10689"/>
    <cellStyle name="Normal 2 3 3 8 2" xfId="10690"/>
    <cellStyle name="Normal 2 3 3 8 2 2" xfId="10691"/>
    <cellStyle name="Normal 2 3 3 8 3" xfId="10692"/>
    <cellStyle name="Normal 2 3 3 9" xfId="10693"/>
    <cellStyle name="Normal 2 3 3 9 2" xfId="10694"/>
    <cellStyle name="Normal 2 3 4" xfId="747"/>
    <cellStyle name="Normal 2 3 4 2" xfId="748"/>
    <cellStyle name="Normal 2 3 4 2 2" xfId="10695"/>
    <cellStyle name="Normal 2 3 4 2 2 2" xfId="10696"/>
    <cellStyle name="Normal 2 3 4 2 2 2 2" xfId="10697"/>
    <cellStyle name="Normal 2 3 4 2 2 3" xfId="10698"/>
    <cellStyle name="Normal 2 3 4 2 3" xfId="10699"/>
    <cellStyle name="Normal 2 3 4 2 3 2" xfId="10700"/>
    <cellStyle name="Normal 2 3 4 2 4" xfId="10701"/>
    <cellStyle name="Normal 2 3 4 2 4 2" xfId="10702"/>
    <cellStyle name="Normal 2 3 4 2 5" xfId="10703"/>
    <cellStyle name="Normal 2 3 4 2 5 2" xfId="10704"/>
    <cellStyle name="Normal 2 3 4 2 6" xfId="10705"/>
    <cellStyle name="Normal 2 3 4 2 6 2" xfId="10706"/>
    <cellStyle name="Normal 2 3 4 2 7" xfId="10707"/>
    <cellStyle name="Normal 2 3 4 3" xfId="10708"/>
    <cellStyle name="Normal 2 3 4 3 2" xfId="10709"/>
    <cellStyle name="Normal 2 3 4 3 2 2" xfId="10710"/>
    <cellStyle name="Normal 2 3 4 3 3" xfId="10711"/>
    <cellStyle name="Normal 2 3 4 4" xfId="10712"/>
    <cellStyle name="Normal 2 3 4 4 2" xfId="10713"/>
    <cellStyle name="Normal 2 3 4 5" xfId="10714"/>
    <cellStyle name="Normal 2 3 4 5 2" xfId="10715"/>
    <cellStyle name="Normal 2 3 4 6" xfId="10716"/>
    <cellStyle name="Normal 2 3 4 6 2" xfId="10717"/>
    <cellStyle name="Normal 2 3 4 7" xfId="10718"/>
    <cellStyle name="Normal 2 3 4 7 2" xfId="10719"/>
    <cellStyle name="Normal 2 3 5" xfId="749"/>
    <cellStyle name="Normal 2 3 5 2" xfId="1756"/>
    <cellStyle name="Normal 2 3 5 2 2" xfId="10720"/>
    <cellStyle name="Normal 2 3 5 2 2 2" xfId="10721"/>
    <cellStyle name="Normal 2 3 5 2 2 2 2" xfId="10722"/>
    <cellStyle name="Normal 2 3 5 2 2 3" xfId="10723"/>
    <cellStyle name="Normal 2 3 5 2 3" xfId="10724"/>
    <cellStyle name="Normal 2 3 5 2 3 2" xfId="10725"/>
    <cellStyle name="Normal 2 3 5 2 4" xfId="10726"/>
    <cellStyle name="Normal 2 3 5 2 4 2" xfId="10727"/>
    <cellStyle name="Normal 2 3 5 2 5" xfId="10728"/>
    <cellStyle name="Normal 2 3 5 2 5 2" xfId="10729"/>
    <cellStyle name="Normal 2 3 5 2 6" xfId="10730"/>
    <cellStyle name="Normal 2 3 5 2 6 2" xfId="10731"/>
    <cellStyle name="Normal 2 3 5 2 7" xfId="10732"/>
    <cellStyle name="Normal 2 3 5 3" xfId="10733"/>
    <cellStyle name="Normal 2 3 5 3 2" xfId="10734"/>
    <cellStyle name="Normal 2 3 5 3 2 2" xfId="10735"/>
    <cellStyle name="Normal 2 3 5 3 3" xfId="10736"/>
    <cellStyle name="Normal 2 3 5 4" xfId="10737"/>
    <cellStyle name="Normal 2 3 5 4 2" xfId="10738"/>
    <cellStyle name="Normal 2 3 5 5" xfId="10739"/>
    <cellStyle name="Normal 2 3 5 5 2" xfId="10740"/>
    <cellStyle name="Normal 2 3 5 6" xfId="10741"/>
    <cellStyle name="Normal 2 3 5 6 2" xfId="10742"/>
    <cellStyle name="Normal 2 3 5 7" xfId="10743"/>
    <cellStyle name="Normal 2 3 5 7 2" xfId="10744"/>
    <cellStyle name="Normal 2 3 5 8" xfId="10745"/>
    <cellStyle name="Normal 2 3 6" xfId="750"/>
    <cellStyle name="Normal 2 3 6 2" xfId="1757"/>
    <cellStyle name="Normal 2 3 6 2 2" xfId="10746"/>
    <cellStyle name="Normal 2 3 6 2 2 2" xfId="10747"/>
    <cellStyle name="Normal 2 3 6 2 2 2 2" xfId="10748"/>
    <cellStyle name="Normal 2 3 6 2 2 3" xfId="10749"/>
    <cellStyle name="Normal 2 3 6 2 3" xfId="10750"/>
    <cellStyle name="Normal 2 3 6 2 3 2" xfId="10751"/>
    <cellStyle name="Normal 2 3 6 2 4" xfId="10752"/>
    <cellStyle name="Normal 2 3 6 2 4 2" xfId="10753"/>
    <cellStyle name="Normal 2 3 6 2 5" xfId="10754"/>
    <cellStyle name="Normal 2 3 6 2 5 2" xfId="10755"/>
    <cellStyle name="Normal 2 3 6 2 6" xfId="10756"/>
    <cellStyle name="Normal 2 3 6 2 6 2" xfId="10757"/>
    <cellStyle name="Normal 2 3 6 2 7" xfId="10758"/>
    <cellStyle name="Normal 2 3 6 3" xfId="10759"/>
    <cellStyle name="Normal 2 3 6 3 2" xfId="10760"/>
    <cellStyle name="Normal 2 3 6 3 2 2" xfId="10761"/>
    <cellStyle name="Normal 2 3 6 3 3" xfId="10762"/>
    <cellStyle name="Normal 2 3 6 4" xfId="10763"/>
    <cellStyle name="Normal 2 3 6 4 2" xfId="10764"/>
    <cellStyle name="Normal 2 3 6 5" xfId="10765"/>
    <cellStyle name="Normal 2 3 6 5 2" xfId="10766"/>
    <cellStyle name="Normal 2 3 6 6" xfId="10767"/>
    <cellStyle name="Normal 2 3 6 6 2" xfId="10768"/>
    <cellStyle name="Normal 2 3 6 7" xfId="10769"/>
    <cellStyle name="Normal 2 3 6 7 2" xfId="10770"/>
    <cellStyle name="Normal 2 3 6 8" xfId="10771"/>
    <cellStyle name="Normal 2 3 7" xfId="1758"/>
    <cellStyle name="Normal 2 3 7 2" xfId="10772"/>
    <cellStyle name="Normal 2 3 7 2 2" xfId="10773"/>
    <cellStyle name="Normal 2 3 7 2 2 2" xfId="10774"/>
    <cellStyle name="Normal 2 3 7 2 3" xfId="10775"/>
    <cellStyle name="Normal 2 3 7 3" xfId="10776"/>
    <cellStyle name="Normal 2 3 7 3 2" xfId="10777"/>
    <cellStyle name="Normal 2 3 7 4" xfId="10778"/>
    <cellStyle name="Normal 2 3 7 4 2" xfId="10779"/>
    <cellStyle name="Normal 2 3 7 5" xfId="10780"/>
    <cellStyle name="Normal 2 3 7 5 2" xfId="10781"/>
    <cellStyle name="Normal 2 3 7 6" xfId="10782"/>
    <cellStyle name="Normal 2 3 7 6 2" xfId="10783"/>
    <cellStyle name="Normal 2 3 7 7" xfId="10784"/>
    <cellStyle name="Normal 2 3 8" xfId="1759"/>
    <cellStyle name="Normal 2 3 8 2" xfId="10785"/>
    <cellStyle name="Normal 2 3 8 2 2" xfId="10786"/>
    <cellStyle name="Normal 2 3 8 2 2 2" xfId="10787"/>
    <cellStyle name="Normal 2 3 8 2 3" xfId="10788"/>
    <cellStyle name="Normal 2 3 8 3" xfId="10789"/>
    <cellStyle name="Normal 2 3 8 3 2" xfId="10790"/>
    <cellStyle name="Normal 2 3 8 4" xfId="10791"/>
    <cellStyle name="Normal 2 3 8 4 2" xfId="10792"/>
    <cellStyle name="Normal 2 3 8 5" xfId="10793"/>
    <cellStyle name="Normal 2 3 8 5 2" xfId="10794"/>
    <cellStyle name="Normal 2 3 8 6" xfId="10795"/>
    <cellStyle name="Normal 2 3 8 6 2" xfId="10796"/>
    <cellStyle name="Normal 2 3 8 7" xfId="10797"/>
    <cellStyle name="Normal 2 3 9" xfId="1760"/>
    <cellStyle name="Normal 2 3 9 2" xfId="10798"/>
    <cellStyle name="Normal 2 3 9 2 2" xfId="10799"/>
    <cellStyle name="Normal 2 3 9 2 2 2" xfId="10800"/>
    <cellStyle name="Normal 2 3 9 2 3" xfId="10801"/>
    <cellStyle name="Normal 2 3 9 3" xfId="10802"/>
    <cellStyle name="Normal 2 3 9 3 2" xfId="10803"/>
    <cellStyle name="Normal 2 3 9 4" xfId="10804"/>
    <cellStyle name="Normal 2 3 9 4 2" xfId="10805"/>
    <cellStyle name="Normal 2 3 9 5" xfId="10806"/>
    <cellStyle name="Normal 2 3 9 5 2" xfId="10807"/>
    <cellStyle name="Normal 2 3 9 6" xfId="10808"/>
    <cellStyle name="Normal 2 3 9 6 2" xfId="10809"/>
    <cellStyle name="Normal 2 3 9 7" xfId="10810"/>
    <cellStyle name="Normal 2 4" xfId="751"/>
    <cellStyle name="Normal 2 4 10" xfId="10811"/>
    <cellStyle name="Normal 2 4 10 2" xfId="10812"/>
    <cellStyle name="Normal 2 4 11" xfId="10813"/>
    <cellStyle name="Normal 2 4 11 2" xfId="10814"/>
    <cellStyle name="Normal 2 4 12" xfId="10815"/>
    <cellStyle name="Normal 2 4 12 2" xfId="10816"/>
    <cellStyle name="Normal 2 4 13" xfId="10817"/>
    <cellStyle name="Normal 2 4 13 2" xfId="10818"/>
    <cellStyle name="Normal 2 4 14" xfId="10819"/>
    <cellStyle name="Normal 2 4 2" xfId="752"/>
    <cellStyle name="Normal 2 4 2 10" xfId="10820"/>
    <cellStyle name="Normal 2 4 2 10 2" xfId="10821"/>
    <cellStyle name="Normal 2 4 2 11" xfId="10822"/>
    <cellStyle name="Normal 2 4 2 11 2" xfId="10823"/>
    <cellStyle name="Normal 2 4 2 12" xfId="10824"/>
    <cellStyle name="Normal 2 4 2 12 2" xfId="10825"/>
    <cellStyle name="Normal 2 4 2 13" xfId="10826"/>
    <cellStyle name="Normal 2 4 2 2" xfId="753"/>
    <cellStyle name="Normal 2 4 2 2 2" xfId="1761"/>
    <cellStyle name="Normal 2 4 2 2 2 2" xfId="10827"/>
    <cellStyle name="Normal 2 4 2 2 2 2 2" xfId="10828"/>
    <cellStyle name="Normal 2 4 2 2 2 2 2 2" xfId="10829"/>
    <cellStyle name="Normal 2 4 2 2 2 2 3" xfId="10830"/>
    <cellStyle name="Normal 2 4 2 2 2 3" xfId="10831"/>
    <cellStyle name="Normal 2 4 2 2 2 3 2" xfId="10832"/>
    <cellStyle name="Normal 2 4 2 2 2 4" xfId="10833"/>
    <cellStyle name="Normal 2 4 2 2 2 4 2" xfId="10834"/>
    <cellStyle name="Normal 2 4 2 2 2 5" xfId="10835"/>
    <cellStyle name="Normal 2 4 2 2 2 5 2" xfId="10836"/>
    <cellStyle name="Normal 2 4 2 2 2 6" xfId="10837"/>
    <cellStyle name="Normal 2 4 2 2 2 6 2" xfId="10838"/>
    <cellStyle name="Normal 2 4 2 2 2 7" xfId="10839"/>
    <cellStyle name="Normal 2 4 2 2 3" xfId="10840"/>
    <cellStyle name="Normal 2 4 2 2 3 2" xfId="10841"/>
    <cellStyle name="Normal 2 4 2 2 3 2 2" xfId="10842"/>
    <cellStyle name="Normal 2 4 2 2 3 3" xfId="10843"/>
    <cellStyle name="Normal 2 4 2 2 4" xfId="10844"/>
    <cellStyle name="Normal 2 4 2 2 4 2" xfId="10845"/>
    <cellStyle name="Normal 2 4 2 2 5" xfId="10846"/>
    <cellStyle name="Normal 2 4 2 2 5 2" xfId="10847"/>
    <cellStyle name="Normal 2 4 2 2 6" xfId="10848"/>
    <cellStyle name="Normal 2 4 2 2 6 2" xfId="10849"/>
    <cellStyle name="Normal 2 4 2 2 7" xfId="10850"/>
    <cellStyle name="Normal 2 4 2 2 7 2" xfId="10851"/>
    <cellStyle name="Normal 2 4 2 2 8" xfId="10852"/>
    <cellStyle name="Normal 2 4 2 3" xfId="754"/>
    <cellStyle name="Normal 2 4 2 3 2" xfId="1762"/>
    <cellStyle name="Normal 2 4 2 3 2 2" xfId="10853"/>
    <cellStyle name="Normal 2 4 2 3 2 2 2" xfId="10854"/>
    <cellStyle name="Normal 2 4 2 3 2 2 2 2" xfId="10855"/>
    <cellStyle name="Normal 2 4 2 3 2 2 3" xfId="10856"/>
    <cellStyle name="Normal 2 4 2 3 2 3" xfId="10857"/>
    <cellStyle name="Normal 2 4 2 3 2 3 2" xfId="10858"/>
    <cellStyle name="Normal 2 4 2 3 2 4" xfId="10859"/>
    <cellStyle name="Normal 2 4 2 3 2 4 2" xfId="10860"/>
    <cellStyle name="Normal 2 4 2 3 2 5" xfId="10861"/>
    <cellStyle name="Normal 2 4 2 3 2 5 2" xfId="10862"/>
    <cellStyle name="Normal 2 4 2 3 2 6" xfId="10863"/>
    <cellStyle name="Normal 2 4 2 3 2 6 2" xfId="10864"/>
    <cellStyle name="Normal 2 4 2 3 2 7" xfId="10865"/>
    <cellStyle name="Normal 2 4 2 3 3" xfId="10866"/>
    <cellStyle name="Normal 2 4 2 3 3 2" xfId="10867"/>
    <cellStyle name="Normal 2 4 2 3 3 2 2" xfId="10868"/>
    <cellStyle name="Normal 2 4 2 3 3 3" xfId="10869"/>
    <cellStyle name="Normal 2 4 2 3 4" xfId="10870"/>
    <cellStyle name="Normal 2 4 2 3 4 2" xfId="10871"/>
    <cellStyle name="Normal 2 4 2 3 5" xfId="10872"/>
    <cellStyle name="Normal 2 4 2 3 5 2" xfId="10873"/>
    <cellStyle name="Normal 2 4 2 3 6" xfId="10874"/>
    <cellStyle name="Normal 2 4 2 3 6 2" xfId="10875"/>
    <cellStyle name="Normal 2 4 2 3 7" xfId="10876"/>
    <cellStyle name="Normal 2 4 2 3 7 2" xfId="10877"/>
    <cellStyle name="Normal 2 4 2 3 8" xfId="10878"/>
    <cellStyle name="Normal 2 4 2 4" xfId="755"/>
    <cellStyle name="Normal 2 4 2 4 2" xfId="1763"/>
    <cellStyle name="Normal 2 4 2 4 2 2" xfId="10879"/>
    <cellStyle name="Normal 2 4 2 4 2 2 2" xfId="10880"/>
    <cellStyle name="Normal 2 4 2 4 2 2 2 2" xfId="10881"/>
    <cellStyle name="Normal 2 4 2 4 2 2 3" xfId="10882"/>
    <cellStyle name="Normal 2 4 2 4 2 3" xfId="10883"/>
    <cellStyle name="Normal 2 4 2 4 2 3 2" xfId="10884"/>
    <cellStyle name="Normal 2 4 2 4 2 4" xfId="10885"/>
    <cellStyle name="Normal 2 4 2 4 2 4 2" xfId="10886"/>
    <cellStyle name="Normal 2 4 2 4 2 5" xfId="10887"/>
    <cellStyle name="Normal 2 4 2 4 2 5 2" xfId="10888"/>
    <cellStyle name="Normal 2 4 2 4 2 6" xfId="10889"/>
    <cellStyle name="Normal 2 4 2 4 2 6 2" xfId="10890"/>
    <cellStyle name="Normal 2 4 2 4 2 7" xfId="10891"/>
    <cellStyle name="Normal 2 4 2 4 3" xfId="10892"/>
    <cellStyle name="Normal 2 4 2 4 3 2" xfId="10893"/>
    <cellStyle name="Normal 2 4 2 4 3 2 2" xfId="10894"/>
    <cellStyle name="Normal 2 4 2 4 3 3" xfId="10895"/>
    <cellStyle name="Normal 2 4 2 4 4" xfId="10896"/>
    <cellStyle name="Normal 2 4 2 4 4 2" xfId="10897"/>
    <cellStyle name="Normal 2 4 2 4 5" xfId="10898"/>
    <cellStyle name="Normal 2 4 2 4 5 2" xfId="10899"/>
    <cellStyle name="Normal 2 4 2 4 6" xfId="10900"/>
    <cellStyle name="Normal 2 4 2 4 6 2" xfId="10901"/>
    <cellStyle name="Normal 2 4 2 4 7" xfId="10902"/>
    <cellStyle name="Normal 2 4 2 4 7 2" xfId="10903"/>
    <cellStyle name="Normal 2 4 2 4 8" xfId="10904"/>
    <cellStyle name="Normal 2 4 2 5" xfId="1764"/>
    <cellStyle name="Normal 2 4 2 5 2" xfId="10905"/>
    <cellStyle name="Normal 2 4 2 5 2 2" xfId="10906"/>
    <cellStyle name="Normal 2 4 2 5 2 2 2" xfId="10907"/>
    <cellStyle name="Normal 2 4 2 5 2 3" xfId="10908"/>
    <cellStyle name="Normal 2 4 2 5 3" xfId="10909"/>
    <cellStyle name="Normal 2 4 2 5 3 2" xfId="10910"/>
    <cellStyle name="Normal 2 4 2 5 4" xfId="10911"/>
    <cellStyle name="Normal 2 4 2 5 4 2" xfId="10912"/>
    <cellStyle name="Normal 2 4 2 5 5" xfId="10913"/>
    <cellStyle name="Normal 2 4 2 5 5 2" xfId="10914"/>
    <cellStyle name="Normal 2 4 2 5 6" xfId="10915"/>
    <cellStyle name="Normal 2 4 2 5 6 2" xfId="10916"/>
    <cellStyle name="Normal 2 4 2 5 7" xfId="10917"/>
    <cellStyle name="Normal 2 4 2 6" xfId="1765"/>
    <cellStyle name="Normal 2 4 2 6 2" xfId="10918"/>
    <cellStyle name="Normal 2 4 2 6 2 2" xfId="10919"/>
    <cellStyle name="Normal 2 4 2 6 2 2 2" xfId="10920"/>
    <cellStyle name="Normal 2 4 2 6 2 3" xfId="10921"/>
    <cellStyle name="Normal 2 4 2 6 3" xfId="10922"/>
    <cellStyle name="Normal 2 4 2 6 3 2" xfId="10923"/>
    <cellStyle name="Normal 2 4 2 6 4" xfId="10924"/>
    <cellStyle name="Normal 2 4 2 6 4 2" xfId="10925"/>
    <cellStyle name="Normal 2 4 2 6 5" xfId="10926"/>
    <cellStyle name="Normal 2 4 2 6 5 2" xfId="10927"/>
    <cellStyle name="Normal 2 4 2 6 6" xfId="10928"/>
    <cellStyle name="Normal 2 4 2 6 6 2" xfId="10929"/>
    <cellStyle name="Normal 2 4 2 6 7" xfId="10930"/>
    <cellStyle name="Normal 2 4 2 7" xfId="1766"/>
    <cellStyle name="Normal 2 4 2 7 2" xfId="10931"/>
    <cellStyle name="Normal 2 4 2 7 2 2" xfId="10932"/>
    <cellStyle name="Normal 2 4 2 7 2 2 2" xfId="10933"/>
    <cellStyle name="Normal 2 4 2 7 2 3" xfId="10934"/>
    <cellStyle name="Normal 2 4 2 7 3" xfId="10935"/>
    <cellStyle name="Normal 2 4 2 7 3 2" xfId="10936"/>
    <cellStyle name="Normal 2 4 2 7 4" xfId="10937"/>
    <cellStyle name="Normal 2 4 2 7 4 2" xfId="10938"/>
    <cellStyle name="Normal 2 4 2 7 5" xfId="10939"/>
    <cellStyle name="Normal 2 4 2 7 5 2" xfId="10940"/>
    <cellStyle name="Normal 2 4 2 7 6" xfId="10941"/>
    <cellStyle name="Normal 2 4 2 7 6 2" xfId="10942"/>
    <cellStyle name="Normal 2 4 2 7 7" xfId="10943"/>
    <cellStyle name="Normal 2 4 2 8" xfId="10944"/>
    <cellStyle name="Normal 2 4 2 8 2" xfId="10945"/>
    <cellStyle name="Normal 2 4 2 8 2 2" xfId="10946"/>
    <cellStyle name="Normal 2 4 2 8 3" xfId="10947"/>
    <cellStyle name="Normal 2 4 2 9" xfId="10948"/>
    <cellStyle name="Normal 2 4 2 9 2" xfId="10949"/>
    <cellStyle name="Normal 2 4 3" xfId="756"/>
    <cellStyle name="Normal 2 4 3 2" xfId="1767"/>
    <cellStyle name="Normal 2 4 3 2 2" xfId="10950"/>
    <cellStyle name="Normal 2 4 3 2 2 2" xfId="10951"/>
    <cellStyle name="Normal 2 4 3 2 2 2 2" xfId="10952"/>
    <cellStyle name="Normal 2 4 3 2 2 3" xfId="10953"/>
    <cellStyle name="Normal 2 4 3 2 3" xfId="10954"/>
    <cellStyle name="Normal 2 4 3 2 3 2" xfId="10955"/>
    <cellStyle name="Normal 2 4 3 2 4" xfId="10956"/>
    <cellStyle name="Normal 2 4 3 2 4 2" xfId="10957"/>
    <cellStyle name="Normal 2 4 3 2 5" xfId="10958"/>
    <cellStyle name="Normal 2 4 3 2 5 2" xfId="10959"/>
    <cellStyle name="Normal 2 4 3 2 6" xfId="10960"/>
    <cellStyle name="Normal 2 4 3 2 6 2" xfId="10961"/>
    <cellStyle name="Normal 2 4 3 2 7" xfId="10962"/>
    <cellStyle name="Normal 2 4 3 3" xfId="10963"/>
    <cellStyle name="Normal 2 4 3 3 2" xfId="10964"/>
    <cellStyle name="Normal 2 4 3 3 2 2" xfId="10965"/>
    <cellStyle name="Normal 2 4 3 3 3" xfId="10966"/>
    <cellStyle name="Normal 2 4 3 4" xfId="10967"/>
    <cellStyle name="Normal 2 4 3 4 2" xfId="10968"/>
    <cellStyle name="Normal 2 4 3 5" xfId="10969"/>
    <cellStyle name="Normal 2 4 3 5 2" xfId="10970"/>
    <cellStyle name="Normal 2 4 3 6" xfId="10971"/>
    <cellStyle name="Normal 2 4 3 6 2" xfId="10972"/>
    <cellStyle name="Normal 2 4 3 7" xfId="10973"/>
    <cellStyle name="Normal 2 4 3 7 2" xfId="10974"/>
    <cellStyle name="Normal 2 4 3 8" xfId="10975"/>
    <cellStyle name="Normal 2 4 4" xfId="757"/>
    <cellStyle name="Normal 2 4 4 2" xfId="1768"/>
    <cellStyle name="Normal 2 4 4 2 2" xfId="10976"/>
    <cellStyle name="Normal 2 4 4 2 2 2" xfId="10977"/>
    <cellStyle name="Normal 2 4 4 2 2 2 2" xfId="10978"/>
    <cellStyle name="Normal 2 4 4 2 2 3" xfId="10979"/>
    <cellStyle name="Normal 2 4 4 2 3" xfId="10980"/>
    <cellStyle name="Normal 2 4 4 2 3 2" xfId="10981"/>
    <cellStyle name="Normal 2 4 4 2 4" xfId="10982"/>
    <cellStyle name="Normal 2 4 4 2 4 2" xfId="10983"/>
    <cellStyle name="Normal 2 4 4 2 5" xfId="10984"/>
    <cellStyle name="Normal 2 4 4 2 5 2" xfId="10985"/>
    <cellStyle name="Normal 2 4 4 2 6" xfId="10986"/>
    <cellStyle name="Normal 2 4 4 2 6 2" xfId="10987"/>
    <cellStyle name="Normal 2 4 4 2 7" xfId="10988"/>
    <cellStyle name="Normal 2 4 4 3" xfId="10989"/>
    <cellStyle name="Normal 2 4 4 3 2" xfId="10990"/>
    <cellStyle name="Normal 2 4 4 3 2 2" xfId="10991"/>
    <cellStyle name="Normal 2 4 4 3 3" xfId="10992"/>
    <cellStyle name="Normal 2 4 4 4" xfId="10993"/>
    <cellStyle name="Normal 2 4 4 4 2" xfId="10994"/>
    <cellStyle name="Normal 2 4 4 5" xfId="10995"/>
    <cellStyle name="Normal 2 4 4 5 2" xfId="10996"/>
    <cellStyle name="Normal 2 4 4 6" xfId="10997"/>
    <cellStyle name="Normal 2 4 4 6 2" xfId="10998"/>
    <cellStyle name="Normal 2 4 4 7" xfId="10999"/>
    <cellStyle name="Normal 2 4 4 7 2" xfId="11000"/>
    <cellStyle name="Normal 2 4 4 8" xfId="11001"/>
    <cellStyle name="Normal 2 4 5" xfId="758"/>
    <cellStyle name="Normal 2 4 5 2" xfId="1769"/>
    <cellStyle name="Normal 2 4 5 2 2" xfId="11002"/>
    <cellStyle name="Normal 2 4 5 2 2 2" xfId="11003"/>
    <cellStyle name="Normal 2 4 5 2 2 2 2" xfId="11004"/>
    <cellStyle name="Normal 2 4 5 2 2 3" xfId="11005"/>
    <cellStyle name="Normal 2 4 5 2 3" xfId="11006"/>
    <cellStyle name="Normal 2 4 5 2 3 2" xfId="11007"/>
    <cellStyle name="Normal 2 4 5 2 4" xfId="11008"/>
    <cellStyle name="Normal 2 4 5 2 4 2" xfId="11009"/>
    <cellStyle name="Normal 2 4 5 2 5" xfId="11010"/>
    <cellStyle name="Normal 2 4 5 2 5 2" xfId="11011"/>
    <cellStyle name="Normal 2 4 5 2 6" xfId="11012"/>
    <cellStyle name="Normal 2 4 5 2 6 2" xfId="11013"/>
    <cellStyle name="Normal 2 4 5 2 7" xfId="11014"/>
    <cellStyle name="Normal 2 4 5 3" xfId="11015"/>
    <cellStyle name="Normal 2 4 5 3 2" xfId="11016"/>
    <cellStyle name="Normal 2 4 5 3 2 2" xfId="11017"/>
    <cellStyle name="Normal 2 4 5 3 3" xfId="11018"/>
    <cellStyle name="Normal 2 4 5 4" xfId="11019"/>
    <cellStyle name="Normal 2 4 5 4 2" xfId="11020"/>
    <cellStyle name="Normal 2 4 5 5" xfId="11021"/>
    <cellStyle name="Normal 2 4 5 5 2" xfId="11022"/>
    <cellStyle name="Normal 2 4 5 6" xfId="11023"/>
    <cellStyle name="Normal 2 4 5 6 2" xfId="11024"/>
    <cellStyle name="Normal 2 4 5 7" xfId="11025"/>
    <cellStyle name="Normal 2 4 5 7 2" xfId="11026"/>
    <cellStyle name="Normal 2 4 5 8" xfId="11027"/>
    <cellStyle name="Normal 2 4 6" xfId="1770"/>
    <cellStyle name="Normal 2 4 6 2" xfId="11028"/>
    <cellStyle name="Normal 2 4 6 2 2" xfId="11029"/>
    <cellStyle name="Normal 2 4 6 2 2 2" xfId="11030"/>
    <cellStyle name="Normal 2 4 6 2 3" xfId="11031"/>
    <cellStyle name="Normal 2 4 6 3" xfId="11032"/>
    <cellStyle name="Normal 2 4 6 3 2" xfId="11033"/>
    <cellStyle name="Normal 2 4 6 4" xfId="11034"/>
    <cellStyle name="Normal 2 4 6 4 2" xfId="11035"/>
    <cellStyle name="Normal 2 4 6 5" xfId="11036"/>
    <cellStyle name="Normal 2 4 6 5 2" xfId="11037"/>
    <cellStyle name="Normal 2 4 6 6" xfId="11038"/>
    <cellStyle name="Normal 2 4 6 6 2" xfId="11039"/>
    <cellStyle name="Normal 2 4 6 7" xfId="11040"/>
    <cellStyle name="Normal 2 4 7" xfId="1771"/>
    <cellStyle name="Normal 2 4 7 2" xfId="11041"/>
    <cellStyle name="Normal 2 4 7 2 2" xfId="11042"/>
    <cellStyle name="Normal 2 4 7 2 2 2" xfId="11043"/>
    <cellStyle name="Normal 2 4 7 2 3" xfId="11044"/>
    <cellStyle name="Normal 2 4 7 3" xfId="11045"/>
    <cellStyle name="Normal 2 4 7 3 2" xfId="11046"/>
    <cellStyle name="Normal 2 4 7 4" xfId="11047"/>
    <cellStyle name="Normal 2 4 7 4 2" xfId="11048"/>
    <cellStyle name="Normal 2 4 7 5" xfId="11049"/>
    <cellStyle name="Normal 2 4 7 5 2" xfId="11050"/>
    <cellStyle name="Normal 2 4 7 6" xfId="11051"/>
    <cellStyle name="Normal 2 4 7 6 2" xfId="11052"/>
    <cellStyle name="Normal 2 4 7 7" xfId="11053"/>
    <cellStyle name="Normal 2 4 8" xfId="1772"/>
    <cellStyle name="Normal 2 4 8 2" xfId="11054"/>
    <cellStyle name="Normal 2 4 8 2 2" xfId="11055"/>
    <cellStyle name="Normal 2 4 8 2 2 2" xfId="11056"/>
    <cellStyle name="Normal 2 4 8 2 3" xfId="11057"/>
    <cellStyle name="Normal 2 4 8 3" xfId="11058"/>
    <cellStyle name="Normal 2 4 8 3 2" xfId="11059"/>
    <cellStyle name="Normal 2 4 8 4" xfId="11060"/>
    <cellStyle name="Normal 2 4 8 4 2" xfId="11061"/>
    <cellStyle name="Normal 2 4 8 5" xfId="11062"/>
    <cellStyle name="Normal 2 4 8 5 2" xfId="11063"/>
    <cellStyle name="Normal 2 4 8 6" xfId="11064"/>
    <cellStyle name="Normal 2 4 8 6 2" xfId="11065"/>
    <cellStyle name="Normal 2 4 8 7" xfId="11066"/>
    <cellStyle name="Normal 2 4 9" xfId="11067"/>
    <cellStyle name="Normal 2 4 9 2" xfId="11068"/>
    <cellStyle name="Normal 2 4 9 2 2" xfId="11069"/>
    <cellStyle name="Normal 2 4 9 3" xfId="11070"/>
    <cellStyle name="Normal 2 5" xfId="759"/>
    <cellStyle name="Normal 2 5 10" xfId="11071"/>
    <cellStyle name="Normal 2 5 10 2" xfId="11072"/>
    <cellStyle name="Normal 2 5 11" xfId="11073"/>
    <cellStyle name="Normal 2 5 11 2" xfId="11074"/>
    <cellStyle name="Normal 2 5 12" xfId="11075"/>
    <cellStyle name="Normal 2 5 12 2" xfId="11076"/>
    <cellStyle name="Normal 2 5 13" xfId="11077"/>
    <cellStyle name="Normal 2 5 2" xfId="760"/>
    <cellStyle name="Normal 2 5 2 2" xfId="1773"/>
    <cellStyle name="Normal 2 5 2 2 2" xfId="11078"/>
    <cellStyle name="Normal 2 5 2 2 2 2" xfId="11079"/>
    <cellStyle name="Normal 2 5 2 2 2 2 2" xfId="11080"/>
    <cellStyle name="Normal 2 5 2 2 2 3" xfId="11081"/>
    <cellStyle name="Normal 2 5 2 2 3" xfId="11082"/>
    <cellStyle name="Normal 2 5 2 2 3 2" xfId="11083"/>
    <cellStyle name="Normal 2 5 2 2 4" xfId="11084"/>
    <cellStyle name="Normal 2 5 2 2 4 2" xfId="11085"/>
    <cellStyle name="Normal 2 5 2 2 5" xfId="11086"/>
    <cellStyle name="Normal 2 5 2 2 5 2" xfId="11087"/>
    <cellStyle name="Normal 2 5 2 2 6" xfId="11088"/>
    <cellStyle name="Normal 2 5 2 2 6 2" xfId="11089"/>
    <cellStyle name="Normal 2 5 2 2 7" xfId="11090"/>
    <cellStyle name="Normal 2 5 2 3" xfId="11091"/>
    <cellStyle name="Normal 2 5 2 3 2" xfId="11092"/>
    <cellStyle name="Normal 2 5 2 3 2 2" xfId="11093"/>
    <cellStyle name="Normal 2 5 2 3 3" xfId="11094"/>
    <cellStyle name="Normal 2 5 2 4" xfId="11095"/>
    <cellStyle name="Normal 2 5 2 4 2" xfId="11096"/>
    <cellStyle name="Normal 2 5 2 5" xfId="11097"/>
    <cellStyle name="Normal 2 5 2 5 2" xfId="11098"/>
    <cellStyle name="Normal 2 5 2 6" xfId="11099"/>
    <cellStyle name="Normal 2 5 2 6 2" xfId="11100"/>
    <cellStyle name="Normal 2 5 2 7" xfId="11101"/>
    <cellStyle name="Normal 2 5 2 7 2" xfId="11102"/>
    <cellStyle name="Normal 2 5 2 8" xfId="11103"/>
    <cellStyle name="Normal 2 5 3" xfId="761"/>
    <cellStyle name="Normal 2 5 3 2" xfId="1774"/>
    <cellStyle name="Normal 2 5 3 2 2" xfId="11104"/>
    <cellStyle name="Normal 2 5 3 2 2 2" xfId="11105"/>
    <cellStyle name="Normal 2 5 3 2 2 2 2" xfId="11106"/>
    <cellStyle name="Normal 2 5 3 2 2 3" xfId="11107"/>
    <cellStyle name="Normal 2 5 3 2 3" xfId="11108"/>
    <cellStyle name="Normal 2 5 3 2 3 2" xfId="11109"/>
    <cellStyle name="Normal 2 5 3 2 4" xfId="11110"/>
    <cellStyle name="Normal 2 5 3 2 4 2" xfId="11111"/>
    <cellStyle name="Normal 2 5 3 2 5" xfId="11112"/>
    <cellStyle name="Normal 2 5 3 2 5 2" xfId="11113"/>
    <cellStyle name="Normal 2 5 3 2 6" xfId="11114"/>
    <cellStyle name="Normal 2 5 3 2 6 2" xfId="11115"/>
    <cellStyle name="Normal 2 5 3 2 7" xfId="11116"/>
    <cellStyle name="Normal 2 5 3 3" xfId="11117"/>
    <cellStyle name="Normal 2 5 3 3 2" xfId="11118"/>
    <cellStyle name="Normal 2 5 3 3 2 2" xfId="11119"/>
    <cellStyle name="Normal 2 5 3 3 3" xfId="11120"/>
    <cellStyle name="Normal 2 5 3 4" xfId="11121"/>
    <cellStyle name="Normal 2 5 3 4 2" xfId="11122"/>
    <cellStyle name="Normal 2 5 3 5" xfId="11123"/>
    <cellStyle name="Normal 2 5 3 5 2" xfId="11124"/>
    <cellStyle name="Normal 2 5 3 6" xfId="11125"/>
    <cellStyle name="Normal 2 5 3 6 2" xfId="11126"/>
    <cellStyle name="Normal 2 5 3 7" xfId="11127"/>
    <cellStyle name="Normal 2 5 3 7 2" xfId="11128"/>
    <cellStyle name="Normal 2 5 3 8" xfId="11129"/>
    <cellStyle name="Normal 2 5 4" xfId="762"/>
    <cellStyle name="Normal 2 5 4 2" xfId="1775"/>
    <cellStyle name="Normal 2 5 4 2 2" xfId="11130"/>
    <cellStyle name="Normal 2 5 4 2 2 2" xfId="11131"/>
    <cellStyle name="Normal 2 5 4 2 2 2 2" xfId="11132"/>
    <cellStyle name="Normal 2 5 4 2 2 3" xfId="11133"/>
    <cellStyle name="Normal 2 5 4 2 3" xfId="11134"/>
    <cellStyle name="Normal 2 5 4 2 3 2" xfId="11135"/>
    <cellStyle name="Normal 2 5 4 2 4" xfId="11136"/>
    <cellStyle name="Normal 2 5 4 2 4 2" xfId="11137"/>
    <cellStyle name="Normal 2 5 4 2 5" xfId="11138"/>
    <cellStyle name="Normal 2 5 4 2 5 2" xfId="11139"/>
    <cellStyle name="Normal 2 5 4 2 6" xfId="11140"/>
    <cellStyle name="Normal 2 5 4 2 6 2" xfId="11141"/>
    <cellStyle name="Normal 2 5 4 2 7" xfId="11142"/>
    <cellStyle name="Normal 2 5 4 3" xfId="11143"/>
    <cellStyle name="Normal 2 5 4 3 2" xfId="11144"/>
    <cellStyle name="Normal 2 5 4 3 2 2" xfId="11145"/>
    <cellStyle name="Normal 2 5 4 3 3" xfId="11146"/>
    <cellStyle name="Normal 2 5 4 4" xfId="11147"/>
    <cellStyle name="Normal 2 5 4 4 2" xfId="11148"/>
    <cellStyle name="Normal 2 5 4 5" xfId="11149"/>
    <cellStyle name="Normal 2 5 4 5 2" xfId="11150"/>
    <cellStyle name="Normal 2 5 4 6" xfId="11151"/>
    <cellStyle name="Normal 2 5 4 6 2" xfId="11152"/>
    <cellStyle name="Normal 2 5 4 7" xfId="11153"/>
    <cellStyle name="Normal 2 5 4 7 2" xfId="11154"/>
    <cellStyle name="Normal 2 5 4 8" xfId="11155"/>
    <cellStyle name="Normal 2 5 5" xfId="1776"/>
    <cellStyle name="Normal 2 5 5 2" xfId="11156"/>
    <cellStyle name="Normal 2 5 5 2 2" xfId="11157"/>
    <cellStyle name="Normal 2 5 5 2 2 2" xfId="11158"/>
    <cellStyle name="Normal 2 5 5 2 3" xfId="11159"/>
    <cellStyle name="Normal 2 5 5 3" xfId="11160"/>
    <cellStyle name="Normal 2 5 5 3 2" xfId="11161"/>
    <cellStyle name="Normal 2 5 5 4" xfId="11162"/>
    <cellStyle name="Normal 2 5 5 4 2" xfId="11163"/>
    <cellStyle name="Normal 2 5 5 5" xfId="11164"/>
    <cellStyle name="Normal 2 5 5 5 2" xfId="11165"/>
    <cellStyle name="Normal 2 5 5 6" xfId="11166"/>
    <cellStyle name="Normal 2 5 5 6 2" xfId="11167"/>
    <cellStyle name="Normal 2 5 5 7" xfId="11168"/>
    <cellStyle name="Normal 2 5 6" xfId="1777"/>
    <cellStyle name="Normal 2 5 6 2" xfId="11169"/>
    <cellStyle name="Normal 2 5 6 2 2" xfId="11170"/>
    <cellStyle name="Normal 2 5 6 2 2 2" xfId="11171"/>
    <cellStyle name="Normal 2 5 6 2 3" xfId="11172"/>
    <cellStyle name="Normal 2 5 6 3" xfId="11173"/>
    <cellStyle name="Normal 2 5 6 3 2" xfId="11174"/>
    <cellStyle name="Normal 2 5 6 4" xfId="11175"/>
    <cellStyle name="Normal 2 5 6 4 2" xfId="11176"/>
    <cellStyle name="Normal 2 5 6 5" xfId="11177"/>
    <cellStyle name="Normal 2 5 6 5 2" xfId="11178"/>
    <cellStyle name="Normal 2 5 6 6" xfId="11179"/>
    <cellStyle name="Normal 2 5 6 6 2" xfId="11180"/>
    <cellStyle name="Normal 2 5 6 7" xfId="11181"/>
    <cellStyle name="Normal 2 5 7" xfId="1778"/>
    <cellStyle name="Normal 2 5 7 2" xfId="11182"/>
    <cellStyle name="Normal 2 5 7 2 2" xfId="11183"/>
    <cellStyle name="Normal 2 5 7 2 2 2" xfId="11184"/>
    <cellStyle name="Normal 2 5 7 2 3" xfId="11185"/>
    <cellStyle name="Normal 2 5 7 3" xfId="11186"/>
    <cellStyle name="Normal 2 5 7 3 2" xfId="11187"/>
    <cellStyle name="Normal 2 5 7 4" xfId="11188"/>
    <cellStyle name="Normal 2 5 7 4 2" xfId="11189"/>
    <cellStyle name="Normal 2 5 7 5" xfId="11190"/>
    <cellStyle name="Normal 2 5 7 5 2" xfId="11191"/>
    <cellStyle name="Normal 2 5 7 6" xfId="11192"/>
    <cellStyle name="Normal 2 5 7 6 2" xfId="11193"/>
    <cellStyle name="Normal 2 5 7 7" xfId="11194"/>
    <cellStyle name="Normal 2 5 8" xfId="11195"/>
    <cellStyle name="Normal 2 5 8 2" xfId="11196"/>
    <cellStyle name="Normal 2 5 8 2 2" xfId="11197"/>
    <cellStyle name="Normal 2 5 8 3" xfId="11198"/>
    <cellStyle name="Normal 2 5 9" xfId="11199"/>
    <cellStyle name="Normal 2 5 9 2" xfId="11200"/>
    <cellStyle name="Normal 2 6" xfId="763"/>
    <cellStyle name="Normal 2 6 10" xfId="11201"/>
    <cellStyle name="Normal 2 6 10 2" xfId="11202"/>
    <cellStyle name="Normal 2 6 11" xfId="11203"/>
    <cellStyle name="Normal 2 6 11 2" xfId="11204"/>
    <cellStyle name="Normal 2 6 12" xfId="11205"/>
    <cellStyle name="Normal 2 6 12 2" xfId="11206"/>
    <cellStyle name="Normal 2 6 13" xfId="11207"/>
    <cellStyle name="Normal 2 6 2" xfId="764"/>
    <cellStyle name="Normal 2 6 2 2" xfId="765"/>
    <cellStyle name="Normal 2 6 2 3" xfId="11208"/>
    <cellStyle name="Normal 2 6 3" xfId="766"/>
    <cellStyle name="Normal 2 6 3 2" xfId="767"/>
    <cellStyle name="Normal 2 6 3 3" xfId="11209"/>
    <cellStyle name="Normal 2 6 4" xfId="768"/>
    <cellStyle name="Normal 2 6 4 10" xfId="11210"/>
    <cellStyle name="Normal 2 6 4 10 2" xfId="11211"/>
    <cellStyle name="Normal 2 6 4 11" xfId="11212"/>
    <cellStyle name="Normal 2 6 4 2" xfId="1779"/>
    <cellStyle name="Normal 2 6 4 2 2" xfId="1780"/>
    <cellStyle name="Normal 2 6 4 2 2 2" xfId="11213"/>
    <cellStyle name="Normal 2 6 4 2 2 2 2" xfId="11214"/>
    <cellStyle name="Normal 2 6 4 2 2 2 2 2" xfId="11215"/>
    <cellStyle name="Normal 2 6 4 2 2 2 3" xfId="11216"/>
    <cellStyle name="Normal 2 6 4 2 2 3" xfId="11217"/>
    <cellStyle name="Normal 2 6 4 2 2 3 2" xfId="11218"/>
    <cellStyle name="Normal 2 6 4 2 2 4" xfId="11219"/>
    <cellStyle name="Normal 2 6 4 2 2 4 2" xfId="11220"/>
    <cellStyle name="Normal 2 6 4 2 2 5" xfId="11221"/>
    <cellStyle name="Normal 2 6 4 2 2 5 2" xfId="11222"/>
    <cellStyle name="Normal 2 6 4 2 2 6" xfId="11223"/>
    <cellStyle name="Normal 2 6 4 2 2 6 2" xfId="11224"/>
    <cellStyle name="Normal 2 6 4 2 2 7" xfId="11225"/>
    <cellStyle name="Normal 2 6 4 2 3" xfId="11226"/>
    <cellStyle name="Normal 2 6 4 2 3 2" xfId="11227"/>
    <cellStyle name="Normal 2 6 4 2 3 2 2" xfId="11228"/>
    <cellStyle name="Normal 2 6 4 2 3 3" xfId="11229"/>
    <cellStyle name="Normal 2 6 4 2 4" xfId="11230"/>
    <cellStyle name="Normal 2 6 4 2 4 2" xfId="11231"/>
    <cellStyle name="Normal 2 6 4 2 5" xfId="11232"/>
    <cellStyle name="Normal 2 6 4 2 5 2" xfId="11233"/>
    <cellStyle name="Normal 2 6 4 2 6" xfId="11234"/>
    <cellStyle name="Normal 2 6 4 2 6 2" xfId="11235"/>
    <cellStyle name="Normal 2 6 4 2 7" xfId="11236"/>
    <cellStyle name="Normal 2 6 4 2 7 2" xfId="11237"/>
    <cellStyle name="Normal 2 6 4 2 8" xfId="11238"/>
    <cellStyle name="Normal 2 6 4 3" xfId="1781"/>
    <cellStyle name="Normal 2 6 4 3 2" xfId="11239"/>
    <cellStyle name="Normal 2 6 4 3 2 2" xfId="11240"/>
    <cellStyle name="Normal 2 6 4 3 2 2 2" xfId="11241"/>
    <cellStyle name="Normal 2 6 4 3 2 3" xfId="11242"/>
    <cellStyle name="Normal 2 6 4 3 3" xfId="11243"/>
    <cellStyle name="Normal 2 6 4 3 3 2" xfId="11244"/>
    <cellStyle name="Normal 2 6 4 3 4" xfId="11245"/>
    <cellStyle name="Normal 2 6 4 3 4 2" xfId="11246"/>
    <cellStyle name="Normal 2 6 4 3 5" xfId="11247"/>
    <cellStyle name="Normal 2 6 4 3 5 2" xfId="11248"/>
    <cellStyle name="Normal 2 6 4 3 6" xfId="11249"/>
    <cellStyle name="Normal 2 6 4 3 6 2" xfId="11250"/>
    <cellStyle name="Normal 2 6 4 3 7" xfId="11251"/>
    <cellStyle name="Normal 2 6 4 4" xfId="1782"/>
    <cellStyle name="Normal 2 6 4 4 2" xfId="11252"/>
    <cellStyle name="Normal 2 6 4 4 2 2" xfId="11253"/>
    <cellStyle name="Normal 2 6 4 4 2 2 2" xfId="11254"/>
    <cellStyle name="Normal 2 6 4 4 2 3" xfId="11255"/>
    <cellStyle name="Normal 2 6 4 4 3" xfId="11256"/>
    <cellStyle name="Normal 2 6 4 4 3 2" xfId="11257"/>
    <cellStyle name="Normal 2 6 4 4 4" xfId="11258"/>
    <cellStyle name="Normal 2 6 4 4 4 2" xfId="11259"/>
    <cellStyle name="Normal 2 6 4 4 5" xfId="11260"/>
    <cellStyle name="Normal 2 6 4 4 5 2" xfId="11261"/>
    <cellStyle name="Normal 2 6 4 4 6" xfId="11262"/>
    <cellStyle name="Normal 2 6 4 4 6 2" xfId="11263"/>
    <cellStyle name="Normal 2 6 4 4 7" xfId="11264"/>
    <cellStyle name="Normal 2 6 4 5" xfId="1783"/>
    <cellStyle name="Normal 2 6 4 5 2" xfId="11265"/>
    <cellStyle name="Normal 2 6 4 5 2 2" xfId="11266"/>
    <cellStyle name="Normal 2 6 4 5 2 2 2" xfId="11267"/>
    <cellStyle name="Normal 2 6 4 5 2 3" xfId="11268"/>
    <cellStyle name="Normal 2 6 4 5 3" xfId="11269"/>
    <cellStyle name="Normal 2 6 4 5 3 2" xfId="11270"/>
    <cellStyle name="Normal 2 6 4 5 4" xfId="11271"/>
    <cellStyle name="Normal 2 6 4 5 4 2" xfId="11272"/>
    <cellStyle name="Normal 2 6 4 5 5" xfId="11273"/>
    <cellStyle name="Normal 2 6 4 5 5 2" xfId="11274"/>
    <cellStyle name="Normal 2 6 4 5 6" xfId="11275"/>
    <cellStyle name="Normal 2 6 4 5 6 2" xfId="11276"/>
    <cellStyle name="Normal 2 6 4 5 7" xfId="11277"/>
    <cellStyle name="Normal 2 6 4 6" xfId="11278"/>
    <cellStyle name="Normal 2 6 4 6 2" xfId="11279"/>
    <cellStyle name="Normal 2 6 4 6 2 2" xfId="11280"/>
    <cellStyle name="Normal 2 6 4 6 3" xfId="11281"/>
    <cellStyle name="Normal 2 6 4 7" xfId="11282"/>
    <cellStyle name="Normal 2 6 4 7 2" xfId="11283"/>
    <cellStyle name="Normal 2 6 4 8" xfId="11284"/>
    <cellStyle name="Normal 2 6 4 8 2" xfId="11285"/>
    <cellStyle name="Normal 2 6 4 9" xfId="11286"/>
    <cellStyle name="Normal 2 6 4 9 2" xfId="11287"/>
    <cellStyle name="Normal 2 6 5" xfId="1784"/>
    <cellStyle name="Normal 2 6 6" xfId="1785"/>
    <cellStyle name="Normal 2 6 6 2" xfId="1786"/>
    <cellStyle name="Normal 2 6 6 2 2" xfId="11288"/>
    <cellStyle name="Normal 2 6 6 2 2 2" xfId="11289"/>
    <cellStyle name="Normal 2 6 6 2 2 2 2" xfId="11290"/>
    <cellStyle name="Normal 2 6 6 2 2 3" xfId="11291"/>
    <cellStyle name="Normal 2 6 6 2 3" xfId="11292"/>
    <cellStyle name="Normal 2 6 6 2 3 2" xfId="11293"/>
    <cellStyle name="Normal 2 6 6 2 4" xfId="11294"/>
    <cellStyle name="Normal 2 6 6 2 4 2" xfId="11295"/>
    <cellStyle name="Normal 2 6 6 2 5" xfId="11296"/>
    <cellStyle name="Normal 2 6 6 2 5 2" xfId="11297"/>
    <cellStyle name="Normal 2 6 6 2 6" xfId="11298"/>
    <cellStyle name="Normal 2 6 6 2 6 2" xfId="11299"/>
    <cellStyle name="Normal 2 6 6 2 7" xfId="11300"/>
    <cellStyle name="Normal 2 6 6 3" xfId="11301"/>
    <cellStyle name="Normal 2 6 6 3 2" xfId="11302"/>
    <cellStyle name="Normal 2 6 6 3 2 2" xfId="11303"/>
    <cellStyle name="Normal 2 6 6 3 3" xfId="11304"/>
    <cellStyle name="Normal 2 6 6 4" xfId="11305"/>
    <cellStyle name="Normal 2 6 6 4 2" xfId="11306"/>
    <cellStyle name="Normal 2 6 6 5" xfId="11307"/>
    <cellStyle name="Normal 2 6 6 5 2" xfId="11308"/>
    <cellStyle name="Normal 2 6 6 6" xfId="11309"/>
    <cellStyle name="Normal 2 6 6 6 2" xfId="11310"/>
    <cellStyle name="Normal 2 6 6 7" xfId="11311"/>
    <cellStyle name="Normal 2 6 6 7 2" xfId="11312"/>
    <cellStyle name="Normal 2 6 6 8" xfId="11313"/>
    <cellStyle name="Normal 2 6 7" xfId="1787"/>
    <cellStyle name="Normal 2 6 7 2" xfId="11314"/>
    <cellStyle name="Normal 2 6 7 2 2" xfId="11315"/>
    <cellStyle name="Normal 2 6 7 2 2 2" xfId="11316"/>
    <cellStyle name="Normal 2 6 7 2 3" xfId="11317"/>
    <cellStyle name="Normal 2 6 7 3" xfId="11318"/>
    <cellStyle name="Normal 2 6 7 3 2" xfId="11319"/>
    <cellStyle name="Normal 2 6 7 4" xfId="11320"/>
    <cellStyle name="Normal 2 6 7 4 2" xfId="11321"/>
    <cellStyle name="Normal 2 6 7 5" xfId="11322"/>
    <cellStyle name="Normal 2 6 7 5 2" xfId="11323"/>
    <cellStyle name="Normal 2 6 7 6" xfId="11324"/>
    <cellStyle name="Normal 2 6 7 6 2" xfId="11325"/>
    <cellStyle name="Normal 2 6 7 7" xfId="11326"/>
    <cellStyle name="Normal 2 6 8" xfId="11327"/>
    <cellStyle name="Normal 2 6 8 2" xfId="11328"/>
    <cellStyle name="Normal 2 6 8 2 2" xfId="11329"/>
    <cellStyle name="Normal 2 6 8 3" xfId="11330"/>
    <cellStyle name="Normal 2 6 9" xfId="11331"/>
    <cellStyle name="Normal 2 6 9 2" xfId="11332"/>
    <cellStyle name="Normal 2 7" xfId="769"/>
    <cellStyle name="Normal 2 7 10" xfId="11333"/>
    <cellStyle name="Normal 2 7 10 2" xfId="11334"/>
    <cellStyle name="Normal 2 7 11" xfId="11335"/>
    <cellStyle name="Normal 2 7 11 2" xfId="11336"/>
    <cellStyle name="Normal 2 7 12" xfId="11337"/>
    <cellStyle name="Normal 2 7 12 2" xfId="11338"/>
    <cellStyle name="Normal 2 7 13" xfId="11339"/>
    <cellStyle name="Normal 2 7 13 2" xfId="11340"/>
    <cellStyle name="Normal 2 7 14" xfId="11341"/>
    <cellStyle name="Normal 2 7 2" xfId="770"/>
    <cellStyle name="Normal 2 7 2 2" xfId="771"/>
    <cellStyle name="Normal 2 7 2 3" xfId="11342"/>
    <cellStyle name="Normal 2 7 3" xfId="772"/>
    <cellStyle name="Normal 2 7 3 2" xfId="1788"/>
    <cellStyle name="Normal 2 7 3 2 2" xfId="11343"/>
    <cellStyle name="Normal 2 7 3 2 2 2" xfId="11344"/>
    <cellStyle name="Normal 2 7 3 2 2 2 2" xfId="11345"/>
    <cellStyle name="Normal 2 7 3 2 2 3" xfId="11346"/>
    <cellStyle name="Normal 2 7 3 2 3" xfId="11347"/>
    <cellStyle name="Normal 2 7 3 2 3 2" xfId="11348"/>
    <cellStyle name="Normal 2 7 3 2 4" xfId="11349"/>
    <cellStyle name="Normal 2 7 3 2 4 2" xfId="11350"/>
    <cellStyle name="Normal 2 7 3 2 5" xfId="11351"/>
    <cellStyle name="Normal 2 7 3 2 5 2" xfId="11352"/>
    <cellStyle name="Normal 2 7 3 2 6" xfId="11353"/>
    <cellStyle name="Normal 2 7 3 2 6 2" xfId="11354"/>
    <cellStyle name="Normal 2 7 3 2 7" xfId="11355"/>
    <cellStyle name="Normal 2 7 3 3" xfId="11356"/>
    <cellStyle name="Normal 2 7 3 3 2" xfId="11357"/>
    <cellStyle name="Normal 2 7 3 3 2 2" xfId="11358"/>
    <cellStyle name="Normal 2 7 3 3 3" xfId="11359"/>
    <cellStyle name="Normal 2 7 3 4" xfId="11360"/>
    <cellStyle name="Normal 2 7 3 4 2" xfId="11361"/>
    <cellStyle name="Normal 2 7 3 5" xfId="11362"/>
    <cellStyle name="Normal 2 7 3 5 2" xfId="11363"/>
    <cellStyle name="Normal 2 7 3 6" xfId="11364"/>
    <cellStyle name="Normal 2 7 3 6 2" xfId="11365"/>
    <cellStyle name="Normal 2 7 3 7" xfId="11366"/>
    <cellStyle name="Normal 2 7 3 7 2" xfId="11367"/>
    <cellStyle name="Normal 2 7 3 8" xfId="11368"/>
    <cellStyle name="Normal 2 7 4" xfId="773"/>
    <cellStyle name="Normal 2 7 4 2" xfId="1789"/>
    <cellStyle name="Normal 2 7 4 2 2" xfId="11369"/>
    <cellStyle name="Normal 2 7 4 2 2 2" xfId="11370"/>
    <cellStyle name="Normal 2 7 4 2 2 2 2" xfId="11371"/>
    <cellStyle name="Normal 2 7 4 2 2 3" xfId="11372"/>
    <cellStyle name="Normal 2 7 4 2 3" xfId="11373"/>
    <cellStyle name="Normal 2 7 4 2 3 2" xfId="11374"/>
    <cellStyle name="Normal 2 7 4 2 4" xfId="11375"/>
    <cellStyle name="Normal 2 7 4 2 4 2" xfId="11376"/>
    <cellStyle name="Normal 2 7 4 2 5" xfId="11377"/>
    <cellStyle name="Normal 2 7 4 2 5 2" xfId="11378"/>
    <cellStyle name="Normal 2 7 4 2 6" xfId="11379"/>
    <cellStyle name="Normal 2 7 4 2 6 2" xfId="11380"/>
    <cellStyle name="Normal 2 7 4 2 7" xfId="11381"/>
    <cellStyle name="Normal 2 7 4 3" xfId="11382"/>
    <cellStyle name="Normal 2 7 4 3 2" xfId="11383"/>
    <cellStyle name="Normal 2 7 4 3 2 2" xfId="11384"/>
    <cellStyle name="Normal 2 7 4 3 3" xfId="11385"/>
    <cellStyle name="Normal 2 7 4 4" xfId="11386"/>
    <cellStyle name="Normal 2 7 4 4 2" xfId="11387"/>
    <cellStyle name="Normal 2 7 4 5" xfId="11388"/>
    <cellStyle name="Normal 2 7 4 5 2" xfId="11389"/>
    <cellStyle name="Normal 2 7 4 6" xfId="11390"/>
    <cellStyle name="Normal 2 7 4 6 2" xfId="11391"/>
    <cellStyle name="Normal 2 7 4 7" xfId="11392"/>
    <cellStyle name="Normal 2 7 4 7 2" xfId="11393"/>
    <cellStyle name="Normal 2 7 4 8" xfId="11394"/>
    <cellStyle name="Normal 2 7 5" xfId="1790"/>
    <cellStyle name="Normal 2 7 5 2" xfId="1791"/>
    <cellStyle name="Normal 2 7 5 2 2" xfId="11395"/>
    <cellStyle name="Normal 2 7 5 2 2 2" xfId="11396"/>
    <cellStyle name="Normal 2 7 5 2 2 2 2" xfId="11397"/>
    <cellStyle name="Normal 2 7 5 2 2 3" xfId="11398"/>
    <cellStyle name="Normal 2 7 5 2 3" xfId="11399"/>
    <cellStyle name="Normal 2 7 5 2 3 2" xfId="11400"/>
    <cellStyle name="Normal 2 7 5 2 4" xfId="11401"/>
    <cellStyle name="Normal 2 7 5 2 4 2" xfId="11402"/>
    <cellStyle name="Normal 2 7 5 2 5" xfId="11403"/>
    <cellStyle name="Normal 2 7 5 2 5 2" xfId="11404"/>
    <cellStyle name="Normal 2 7 5 2 6" xfId="11405"/>
    <cellStyle name="Normal 2 7 5 2 6 2" xfId="11406"/>
    <cellStyle name="Normal 2 7 5 2 7" xfId="11407"/>
    <cellStyle name="Normal 2 7 5 3" xfId="11408"/>
    <cellStyle name="Normal 2 7 5 3 2" xfId="11409"/>
    <cellStyle name="Normal 2 7 5 3 2 2" xfId="11410"/>
    <cellStyle name="Normal 2 7 5 3 3" xfId="11411"/>
    <cellStyle name="Normal 2 7 5 4" xfId="11412"/>
    <cellStyle name="Normal 2 7 5 4 2" xfId="11413"/>
    <cellStyle name="Normal 2 7 5 5" xfId="11414"/>
    <cellStyle name="Normal 2 7 5 5 2" xfId="11415"/>
    <cellStyle name="Normal 2 7 5 6" xfId="11416"/>
    <cellStyle name="Normal 2 7 5 6 2" xfId="11417"/>
    <cellStyle name="Normal 2 7 5 7" xfId="11418"/>
    <cellStyle name="Normal 2 7 5 7 2" xfId="11419"/>
    <cellStyle name="Normal 2 7 5 8" xfId="11420"/>
    <cellStyle name="Normal 2 7 6" xfId="1792"/>
    <cellStyle name="Normal 2 7 6 2" xfId="11421"/>
    <cellStyle name="Normal 2 7 6 2 2" xfId="11422"/>
    <cellStyle name="Normal 2 7 6 2 2 2" xfId="11423"/>
    <cellStyle name="Normal 2 7 6 2 3" xfId="11424"/>
    <cellStyle name="Normal 2 7 6 3" xfId="11425"/>
    <cellStyle name="Normal 2 7 6 3 2" xfId="11426"/>
    <cellStyle name="Normal 2 7 6 4" xfId="11427"/>
    <cellStyle name="Normal 2 7 6 4 2" xfId="11428"/>
    <cellStyle name="Normal 2 7 6 5" xfId="11429"/>
    <cellStyle name="Normal 2 7 6 5 2" xfId="11430"/>
    <cellStyle name="Normal 2 7 6 6" xfId="11431"/>
    <cellStyle name="Normal 2 7 6 6 2" xfId="11432"/>
    <cellStyle name="Normal 2 7 6 7" xfId="11433"/>
    <cellStyle name="Normal 2 7 7" xfId="1793"/>
    <cellStyle name="Normal 2 7 7 2" xfId="11434"/>
    <cellStyle name="Normal 2 7 7 2 2" xfId="11435"/>
    <cellStyle name="Normal 2 7 7 2 2 2" xfId="11436"/>
    <cellStyle name="Normal 2 7 7 2 3" xfId="11437"/>
    <cellStyle name="Normal 2 7 7 3" xfId="11438"/>
    <cellStyle name="Normal 2 7 7 3 2" xfId="11439"/>
    <cellStyle name="Normal 2 7 7 4" xfId="11440"/>
    <cellStyle name="Normal 2 7 7 4 2" xfId="11441"/>
    <cellStyle name="Normal 2 7 7 5" xfId="11442"/>
    <cellStyle name="Normal 2 7 7 5 2" xfId="11443"/>
    <cellStyle name="Normal 2 7 7 6" xfId="11444"/>
    <cellStyle name="Normal 2 7 7 6 2" xfId="11445"/>
    <cellStyle name="Normal 2 7 7 7" xfId="11446"/>
    <cellStyle name="Normal 2 7 8" xfId="1794"/>
    <cellStyle name="Normal 2 7 8 2" xfId="11447"/>
    <cellStyle name="Normal 2 7 8 2 2" xfId="11448"/>
    <cellStyle name="Normal 2 7 8 2 2 2" xfId="11449"/>
    <cellStyle name="Normal 2 7 8 2 3" xfId="11450"/>
    <cellStyle name="Normal 2 7 8 3" xfId="11451"/>
    <cellStyle name="Normal 2 7 8 3 2" xfId="11452"/>
    <cellStyle name="Normal 2 7 8 4" xfId="11453"/>
    <cellStyle name="Normal 2 7 8 4 2" xfId="11454"/>
    <cellStyle name="Normal 2 7 8 5" xfId="11455"/>
    <cellStyle name="Normal 2 7 8 5 2" xfId="11456"/>
    <cellStyle name="Normal 2 7 8 6" xfId="11457"/>
    <cellStyle name="Normal 2 7 8 6 2" xfId="11458"/>
    <cellStyle name="Normal 2 7 8 7" xfId="11459"/>
    <cellStyle name="Normal 2 7 9" xfId="11460"/>
    <cellStyle name="Normal 2 7 9 2" xfId="11461"/>
    <cellStyle name="Normal 2 7 9 2 2" xfId="11462"/>
    <cellStyle name="Normal 2 7 9 3" xfId="11463"/>
    <cellStyle name="Normal 2 8" xfId="774"/>
    <cellStyle name="Normal 2 8 10" xfId="11464"/>
    <cellStyle name="Normal 2 8 10 2" xfId="11465"/>
    <cellStyle name="Normal 2 8 11" xfId="11466"/>
    <cellStyle name="Normal 2 8 11 2" xfId="11467"/>
    <cellStyle name="Normal 2 8 12" xfId="11468"/>
    <cellStyle name="Normal 2 8 12 2" xfId="11469"/>
    <cellStyle name="Normal 2 8 13" xfId="11470"/>
    <cellStyle name="Normal 2 8 2" xfId="775"/>
    <cellStyle name="Normal 2 8 2 2" xfId="776"/>
    <cellStyle name="Normal 2 8 2 2 2" xfId="11471"/>
    <cellStyle name="Normal 2 8 2 2 2 2" xfId="11472"/>
    <cellStyle name="Normal 2 8 2 2 2 2 2" xfId="11473"/>
    <cellStyle name="Normal 2 8 2 2 2 3" xfId="11474"/>
    <cellStyle name="Normal 2 8 2 2 3" xfId="11475"/>
    <cellStyle name="Normal 2 8 2 2 3 2" xfId="11476"/>
    <cellStyle name="Normal 2 8 2 2 4" xfId="11477"/>
    <cellStyle name="Normal 2 8 2 2 4 2" xfId="11478"/>
    <cellStyle name="Normal 2 8 2 2 5" xfId="11479"/>
    <cellStyle name="Normal 2 8 2 2 5 2" xfId="11480"/>
    <cellStyle name="Normal 2 8 2 2 6" xfId="11481"/>
    <cellStyle name="Normal 2 8 2 2 6 2" xfId="11482"/>
    <cellStyle name="Normal 2 8 2 2 7" xfId="11483"/>
    <cellStyle name="Normal 2 8 2 3" xfId="11484"/>
    <cellStyle name="Normal 2 8 2 3 2" xfId="11485"/>
    <cellStyle name="Normal 2 8 2 3 2 2" xfId="11486"/>
    <cellStyle name="Normal 2 8 2 3 3" xfId="11487"/>
    <cellStyle name="Normal 2 8 2 4" xfId="11488"/>
    <cellStyle name="Normal 2 8 2 4 2" xfId="11489"/>
    <cellStyle name="Normal 2 8 2 5" xfId="11490"/>
    <cellStyle name="Normal 2 8 2 5 2" xfId="11491"/>
    <cellStyle name="Normal 2 8 2 6" xfId="11492"/>
    <cellStyle name="Normal 2 8 2 6 2" xfId="11493"/>
    <cellStyle name="Normal 2 8 2 7" xfId="11494"/>
    <cellStyle name="Normal 2 8 2 7 2" xfId="11495"/>
    <cellStyle name="Normal 2 8 2 8" xfId="11496"/>
    <cellStyle name="Normal 2 8 3" xfId="777"/>
    <cellStyle name="Normal 2 8 3 2" xfId="1795"/>
    <cellStyle name="Normal 2 8 3 2 2" xfId="11497"/>
    <cellStyle name="Normal 2 8 3 2 2 2" xfId="11498"/>
    <cellStyle name="Normal 2 8 3 2 2 2 2" xfId="11499"/>
    <cellStyle name="Normal 2 8 3 2 2 3" xfId="11500"/>
    <cellStyle name="Normal 2 8 3 2 3" xfId="11501"/>
    <cellStyle name="Normal 2 8 3 2 3 2" xfId="11502"/>
    <cellStyle name="Normal 2 8 3 2 4" xfId="11503"/>
    <cellStyle name="Normal 2 8 3 2 4 2" xfId="11504"/>
    <cellStyle name="Normal 2 8 3 2 5" xfId="11505"/>
    <cellStyle name="Normal 2 8 3 2 5 2" xfId="11506"/>
    <cellStyle name="Normal 2 8 3 2 6" xfId="11507"/>
    <cellStyle name="Normal 2 8 3 2 6 2" xfId="11508"/>
    <cellStyle name="Normal 2 8 3 2 7" xfId="11509"/>
    <cellStyle name="Normal 2 8 3 3" xfId="11510"/>
    <cellStyle name="Normal 2 8 3 3 2" xfId="11511"/>
    <cellStyle name="Normal 2 8 3 3 2 2" xfId="11512"/>
    <cellStyle name="Normal 2 8 3 3 3" xfId="11513"/>
    <cellStyle name="Normal 2 8 3 4" xfId="11514"/>
    <cellStyle name="Normal 2 8 3 4 2" xfId="11515"/>
    <cellStyle name="Normal 2 8 3 5" xfId="11516"/>
    <cellStyle name="Normal 2 8 3 5 2" xfId="11517"/>
    <cellStyle name="Normal 2 8 3 6" xfId="11518"/>
    <cellStyle name="Normal 2 8 3 6 2" xfId="11519"/>
    <cellStyle name="Normal 2 8 3 7" xfId="11520"/>
    <cellStyle name="Normal 2 8 3 7 2" xfId="11521"/>
    <cellStyle name="Normal 2 8 3 8" xfId="11522"/>
    <cellStyle name="Normal 2 8 4" xfId="778"/>
    <cellStyle name="Normal 2 8 4 2" xfId="1796"/>
    <cellStyle name="Normal 2 8 4 2 2" xfId="11523"/>
    <cellStyle name="Normal 2 8 4 2 2 2" xfId="11524"/>
    <cellStyle name="Normal 2 8 4 2 2 2 2" xfId="11525"/>
    <cellStyle name="Normal 2 8 4 2 2 3" xfId="11526"/>
    <cellStyle name="Normal 2 8 4 2 3" xfId="11527"/>
    <cellStyle name="Normal 2 8 4 2 3 2" xfId="11528"/>
    <cellStyle name="Normal 2 8 4 2 4" xfId="11529"/>
    <cellStyle name="Normal 2 8 4 2 4 2" xfId="11530"/>
    <cellStyle name="Normal 2 8 4 2 5" xfId="11531"/>
    <cellStyle name="Normal 2 8 4 2 5 2" xfId="11532"/>
    <cellStyle name="Normal 2 8 4 2 6" xfId="11533"/>
    <cellStyle name="Normal 2 8 4 2 6 2" xfId="11534"/>
    <cellStyle name="Normal 2 8 4 2 7" xfId="11535"/>
    <cellStyle name="Normal 2 8 4 3" xfId="11536"/>
    <cellStyle name="Normal 2 8 4 3 2" xfId="11537"/>
    <cellStyle name="Normal 2 8 4 3 2 2" xfId="11538"/>
    <cellStyle name="Normal 2 8 4 3 3" xfId="11539"/>
    <cellStyle name="Normal 2 8 4 4" xfId="11540"/>
    <cellStyle name="Normal 2 8 4 4 2" xfId="11541"/>
    <cellStyle name="Normal 2 8 4 5" xfId="11542"/>
    <cellStyle name="Normal 2 8 4 5 2" xfId="11543"/>
    <cellStyle name="Normal 2 8 4 6" xfId="11544"/>
    <cellStyle name="Normal 2 8 4 6 2" xfId="11545"/>
    <cellStyle name="Normal 2 8 4 7" xfId="11546"/>
    <cellStyle name="Normal 2 8 4 7 2" xfId="11547"/>
    <cellStyle name="Normal 2 8 4 8" xfId="11548"/>
    <cellStyle name="Normal 2 8 5" xfId="1797"/>
    <cellStyle name="Normal 2 8 5 2" xfId="11549"/>
    <cellStyle name="Normal 2 8 5 2 2" xfId="11550"/>
    <cellStyle name="Normal 2 8 5 2 2 2" xfId="11551"/>
    <cellStyle name="Normal 2 8 5 2 3" xfId="11552"/>
    <cellStyle name="Normal 2 8 5 3" xfId="11553"/>
    <cellStyle name="Normal 2 8 5 3 2" xfId="11554"/>
    <cellStyle name="Normal 2 8 5 4" xfId="11555"/>
    <cellStyle name="Normal 2 8 5 4 2" xfId="11556"/>
    <cellStyle name="Normal 2 8 5 5" xfId="11557"/>
    <cellStyle name="Normal 2 8 5 5 2" xfId="11558"/>
    <cellStyle name="Normal 2 8 5 6" xfId="11559"/>
    <cellStyle name="Normal 2 8 5 6 2" xfId="11560"/>
    <cellStyle name="Normal 2 8 5 7" xfId="11561"/>
    <cellStyle name="Normal 2 8 6" xfId="1798"/>
    <cellStyle name="Normal 2 8 6 2" xfId="11562"/>
    <cellStyle name="Normal 2 8 6 2 2" xfId="11563"/>
    <cellStyle name="Normal 2 8 6 2 2 2" xfId="11564"/>
    <cellStyle name="Normal 2 8 6 2 3" xfId="11565"/>
    <cellStyle name="Normal 2 8 6 3" xfId="11566"/>
    <cellStyle name="Normal 2 8 6 3 2" xfId="11567"/>
    <cellStyle name="Normal 2 8 6 4" xfId="11568"/>
    <cellStyle name="Normal 2 8 6 4 2" xfId="11569"/>
    <cellStyle name="Normal 2 8 6 5" xfId="11570"/>
    <cellStyle name="Normal 2 8 6 5 2" xfId="11571"/>
    <cellStyle name="Normal 2 8 6 6" xfId="11572"/>
    <cellStyle name="Normal 2 8 6 6 2" xfId="11573"/>
    <cellStyle name="Normal 2 8 6 7" xfId="11574"/>
    <cellStyle name="Normal 2 8 7" xfId="1799"/>
    <cellStyle name="Normal 2 8 7 2" xfId="11575"/>
    <cellStyle name="Normal 2 8 7 2 2" xfId="11576"/>
    <cellStyle name="Normal 2 8 7 2 2 2" xfId="11577"/>
    <cellStyle name="Normal 2 8 7 2 3" xfId="11578"/>
    <cellStyle name="Normal 2 8 7 3" xfId="11579"/>
    <cellStyle name="Normal 2 8 7 3 2" xfId="11580"/>
    <cellStyle name="Normal 2 8 7 4" xfId="11581"/>
    <cellStyle name="Normal 2 8 7 4 2" xfId="11582"/>
    <cellStyle name="Normal 2 8 7 5" xfId="11583"/>
    <cellStyle name="Normal 2 8 7 5 2" xfId="11584"/>
    <cellStyle name="Normal 2 8 7 6" xfId="11585"/>
    <cellStyle name="Normal 2 8 7 6 2" xfId="11586"/>
    <cellStyle name="Normal 2 8 7 7" xfId="11587"/>
    <cellStyle name="Normal 2 8 8" xfId="11588"/>
    <cellStyle name="Normal 2 8 8 2" xfId="11589"/>
    <cellStyle name="Normal 2 8 8 2 2" xfId="11590"/>
    <cellStyle name="Normal 2 8 8 3" xfId="11591"/>
    <cellStyle name="Normal 2 8 9" xfId="11592"/>
    <cellStyle name="Normal 2 8 9 2" xfId="11593"/>
    <cellStyle name="Normal 2 9" xfId="779"/>
    <cellStyle name="Normal 2 9 2" xfId="780"/>
    <cellStyle name="Normal 2 9 2 2" xfId="781"/>
    <cellStyle name="Normal 2 9 2 2 2" xfId="11594"/>
    <cellStyle name="Normal 2 9 2 2 2 2" xfId="11595"/>
    <cellStyle name="Normal 2 9 2 2 3" xfId="11596"/>
    <cellStyle name="Normal 2 9 2 2 3 2" xfId="11597"/>
    <cellStyle name="Normal 2 9 2 2 4" xfId="11598"/>
    <cellStyle name="Normal 2 9 2 3" xfId="11599"/>
    <cellStyle name="Normal 2 9 2 3 2" xfId="11600"/>
    <cellStyle name="Normal 2 9 2 4" xfId="11601"/>
    <cellStyle name="Normal 2 9 2 4 2" xfId="11602"/>
    <cellStyle name="Normal 2 9 2 5" xfId="11603"/>
    <cellStyle name="Normal 2 9 2 5 2" xfId="11604"/>
    <cellStyle name="Normal 2 9 2 6" xfId="11605"/>
    <cellStyle name="Normal 2 9 2 6 2" xfId="11606"/>
    <cellStyle name="Normal 2 9 2 7" xfId="11607"/>
    <cellStyle name="Normal 2 9 3" xfId="1800"/>
    <cellStyle name="Normal 2 9 3 2" xfId="11608"/>
    <cellStyle name="Normal 2 9 3 2 2" xfId="11609"/>
    <cellStyle name="Normal 2 9 3 2 2 2" xfId="11610"/>
    <cellStyle name="Normal 2 9 3 2 3" xfId="11611"/>
    <cellStyle name="Normal 2 9 3 3" xfId="11612"/>
    <cellStyle name="Normal 2 9 3 3 2" xfId="11613"/>
    <cellStyle name="Normal 2 9 3 4" xfId="11614"/>
    <cellStyle name="Normal 2 9 3 4 2" xfId="11615"/>
    <cellStyle name="Normal 2 9 3 5" xfId="11616"/>
    <cellStyle name="Normal 2 9 3 5 2" xfId="11617"/>
    <cellStyle name="Normal 2 9 3 6" xfId="11618"/>
    <cellStyle name="Normal 2 9 3 6 2" xfId="11619"/>
    <cellStyle name="Normal 2 9 3 7" xfId="11620"/>
    <cellStyle name="Normal 2 9 4" xfId="11621"/>
    <cellStyle name="Normal 2 9 4 2" xfId="11622"/>
    <cellStyle name="Normal 2 9 4 2 2" xfId="11623"/>
    <cellStyle name="Normal 2 9 4 3" xfId="11624"/>
    <cellStyle name="Normal 2 9 5" xfId="11625"/>
    <cellStyle name="Normal 2 9 5 2" xfId="11626"/>
    <cellStyle name="Normal 2 9 6" xfId="11627"/>
    <cellStyle name="Normal 2 9 6 2" xfId="11628"/>
    <cellStyle name="Normal 2 9 7" xfId="11629"/>
    <cellStyle name="Normal 2 9 7 2" xfId="11630"/>
    <cellStyle name="Normal 2 9 8" xfId="11631"/>
    <cellStyle name="Normal 2 9 8 2" xfId="11632"/>
    <cellStyle name="Normal 2 9 9" xfId="11633"/>
    <cellStyle name="Normal 20" xfId="782"/>
    <cellStyle name="Normal 20 2" xfId="783"/>
    <cellStyle name="Normal 20 2 2" xfId="784"/>
    <cellStyle name="Normal 20 3" xfId="785"/>
    <cellStyle name="Normal 21" xfId="786"/>
    <cellStyle name="Normal 21 2" xfId="787"/>
    <cellStyle name="Normal 21 2 2" xfId="788"/>
    <cellStyle name="Normal 21 3" xfId="789"/>
    <cellStyle name="Normal 22" xfId="790"/>
    <cellStyle name="Normal 22 2" xfId="791"/>
    <cellStyle name="Normal 22 3" xfId="792"/>
    <cellStyle name="Normal 23" xfId="793"/>
    <cellStyle name="Normal 23 2" xfId="794"/>
    <cellStyle name="Normal 23 3" xfId="1333"/>
    <cellStyle name="Normal 23 4" xfId="1332"/>
    <cellStyle name="Normal 23 4 2" xfId="1981"/>
    <cellStyle name="Normal 24" xfId="795"/>
    <cellStyle name="Normal 24 2" xfId="796"/>
    <cellStyle name="Normal 24 2 2" xfId="1982"/>
    <cellStyle name="Normal 24 3" xfId="1335"/>
    <cellStyle name="Normal 24 3 2" xfId="1983"/>
    <cellStyle name="Normal 24 4" xfId="1334"/>
    <cellStyle name="Normal 24 5" xfId="1984"/>
    <cellStyle name="Normal 25" xfId="797"/>
    <cellStyle name="Normal 25 2" xfId="798"/>
    <cellStyle name="Normal 25 2 2" xfId="11634"/>
    <cellStyle name="Normal 25 3" xfId="799"/>
    <cellStyle name="Normal 25 3 2" xfId="1985"/>
    <cellStyle name="Normal 25 4" xfId="1336"/>
    <cellStyle name="Normal 26" xfId="800"/>
    <cellStyle name="Normal 26 2" xfId="1801"/>
    <cellStyle name="Normal 26 2 2" xfId="11635"/>
    <cellStyle name="Normal 26 2 2 2" xfId="11636"/>
    <cellStyle name="Normal 26 2 2 2 2" xfId="11637"/>
    <cellStyle name="Normal 26 2 2 3" xfId="11638"/>
    <cellStyle name="Normal 26 2 3" xfId="11639"/>
    <cellStyle name="Normal 26 2 3 2" xfId="11640"/>
    <cellStyle name="Normal 26 2 4" xfId="11641"/>
    <cellStyle name="Normal 26 2 4 2" xfId="11642"/>
    <cellStyle name="Normal 26 2 5" xfId="11643"/>
    <cellStyle name="Normal 26 2 5 2" xfId="11644"/>
    <cellStyle name="Normal 26 2 6" xfId="11645"/>
    <cellStyle name="Normal 26 2 6 2" xfId="11646"/>
    <cellStyle name="Normal 26 2 7" xfId="11647"/>
    <cellStyle name="Normal 26 3" xfId="1986"/>
    <cellStyle name="Normal 26 3 2" xfId="11648"/>
    <cellStyle name="Normal 26 3 2 2" xfId="11649"/>
    <cellStyle name="Normal 26 3 3" xfId="11650"/>
    <cellStyle name="Normal 26 4" xfId="11651"/>
    <cellStyle name="Normal 26 4 2" xfId="11652"/>
    <cellStyle name="Normal 26 5" xfId="11653"/>
    <cellStyle name="Normal 26 5 2" xfId="11654"/>
    <cellStyle name="Normal 26 6" xfId="11655"/>
    <cellStyle name="Normal 26 6 2" xfId="11656"/>
    <cellStyle name="Normal 26 7" xfId="11657"/>
    <cellStyle name="Normal 26 7 2" xfId="11658"/>
    <cellStyle name="Normal 27" xfId="801"/>
    <cellStyle name="Normal 27 2" xfId="1246"/>
    <cellStyle name="Normal 27 2 2" xfId="1250"/>
    <cellStyle name="Normal 27 2 2 2" xfId="11659"/>
    <cellStyle name="Normal 27 2 2 2 2" xfId="11660"/>
    <cellStyle name="Normal 27 2 2 3" xfId="11661"/>
    <cellStyle name="Normal 27 2 2 3 2" xfId="11662"/>
    <cellStyle name="Normal 27 2 3" xfId="11663"/>
    <cellStyle name="Normal 27 2 3 2" xfId="11664"/>
    <cellStyle name="Normal 27 2 4" xfId="11665"/>
    <cellStyle name="Normal 27 2 4 2" xfId="11666"/>
    <cellStyle name="Normal 27 2 5" xfId="11667"/>
    <cellStyle name="Normal 27 2 5 2" xfId="11668"/>
    <cellStyle name="Normal 27 2 6" xfId="11669"/>
    <cellStyle name="Normal 27 2 6 2" xfId="11670"/>
    <cellStyle name="Normal 27 2 7" xfId="11671"/>
    <cellStyle name="Normal 27 3" xfId="11672"/>
    <cellStyle name="Normal 27 3 2" xfId="11673"/>
    <cellStyle name="Normal 27 3 2 2" xfId="11674"/>
    <cellStyle name="Normal 27 3 3" xfId="11675"/>
    <cellStyle name="Normal 27 4" xfId="11676"/>
    <cellStyle name="Normal 27 4 2" xfId="11677"/>
    <cellStyle name="Normal 27 5" xfId="11678"/>
    <cellStyle name="Normal 27 5 2" xfId="11679"/>
    <cellStyle name="Normal 27 6" xfId="11680"/>
    <cellStyle name="Normal 27 6 2" xfId="11681"/>
    <cellStyle name="Normal 27 7" xfId="11682"/>
    <cellStyle name="Normal 27 7 2" xfId="11683"/>
    <cellStyle name="Normal 28" xfId="1244"/>
    <cellStyle name="Normal 28 2" xfId="1248"/>
    <cellStyle name="Normal 28 2 2" xfId="11684"/>
    <cellStyle name="Normal 28 2 2 2" xfId="11685"/>
    <cellStyle name="Normal 28 2 3" xfId="11686"/>
    <cellStyle name="Normal 28 2 3 2" xfId="11687"/>
    <cellStyle name="Normal 28 3" xfId="11688"/>
    <cellStyle name="Normal 28 3 2" xfId="11689"/>
    <cellStyle name="Normal 28 4" xfId="11690"/>
    <cellStyle name="Normal 28 4 2" xfId="11691"/>
    <cellStyle name="Normal 28 5" xfId="11692"/>
    <cellStyle name="Normal 28 5 2" xfId="11693"/>
    <cellStyle name="Normal 28 6" xfId="11694"/>
    <cellStyle name="Normal 28 6 2" xfId="11695"/>
    <cellStyle name="Normal 28 7" xfId="11696"/>
    <cellStyle name="Normal 29" xfId="1247"/>
    <cellStyle name="Normal 29 2" xfId="1338"/>
    <cellStyle name="Normal 29 2 2" xfId="11697"/>
    <cellStyle name="Normal 29 2 2 2" xfId="11698"/>
    <cellStyle name="Normal 29 2 3" xfId="11699"/>
    <cellStyle name="Normal 29 2 3 2" xfId="11700"/>
    <cellStyle name="Normal 29 3" xfId="1337"/>
    <cellStyle name="Normal 29 3 2" xfId="11701"/>
    <cellStyle name="Normal 29 3 2 2" xfId="11702"/>
    <cellStyle name="Normal 29 4" xfId="11703"/>
    <cellStyle name="Normal 29 4 2" xfId="11704"/>
    <cellStyle name="Normal 29 5" xfId="11705"/>
    <cellStyle name="Normal 29 5 2" xfId="11706"/>
    <cellStyle name="Normal 29 6" xfId="11707"/>
    <cellStyle name="Normal 29 6 2" xfId="11708"/>
    <cellStyle name="Normal 29 7" xfId="11709"/>
    <cellStyle name="Normal 3" xfId="802"/>
    <cellStyle name="Normal 3 10" xfId="803"/>
    <cellStyle name="Normal 3 10 2" xfId="7"/>
    <cellStyle name="Normal 3 10 3" xfId="804"/>
    <cellStyle name="Normal 3 10 3 2" xfId="805"/>
    <cellStyle name="Normal 3 11" xfId="806"/>
    <cellStyle name="Normal 3 12" xfId="807"/>
    <cellStyle name="Normal 3 12 10" xfId="11710"/>
    <cellStyle name="Normal 3 12 10 2" xfId="11711"/>
    <cellStyle name="Normal 3 12 11" xfId="11712"/>
    <cellStyle name="Normal 3 12 11 2" xfId="11713"/>
    <cellStyle name="Normal 3 12 12" xfId="11714"/>
    <cellStyle name="Normal 3 12 12 2" xfId="11715"/>
    <cellStyle name="Normal 3 12 13" xfId="11716"/>
    <cellStyle name="Normal 3 12 2" xfId="808"/>
    <cellStyle name="Normal 3 12 2 2" xfId="809"/>
    <cellStyle name="Normal 3 12 2 2 2" xfId="810"/>
    <cellStyle name="Normal 3 12 2 2 2 2" xfId="11717"/>
    <cellStyle name="Normal 3 12 2 2 2 2 2" xfId="11718"/>
    <cellStyle name="Normal 3 12 2 2 2 3" xfId="11719"/>
    <cellStyle name="Normal 3 12 2 2 2 3 2" xfId="11720"/>
    <cellStyle name="Normal 3 12 2 2 2 4" xfId="11721"/>
    <cellStyle name="Normal 3 12 2 2 3" xfId="11722"/>
    <cellStyle name="Normal 3 12 2 2 3 2" xfId="11723"/>
    <cellStyle name="Normal 3 12 2 2 4" xfId="11724"/>
    <cellStyle name="Normal 3 12 2 2 4 2" xfId="11725"/>
    <cellStyle name="Normal 3 12 2 2 5" xfId="11726"/>
    <cellStyle name="Normal 3 12 2 2 5 2" xfId="11727"/>
    <cellStyle name="Normal 3 12 2 2 6" xfId="11728"/>
    <cellStyle name="Normal 3 12 2 2 6 2" xfId="11729"/>
    <cellStyle name="Normal 3 12 2 2 7" xfId="11730"/>
    <cellStyle name="Normal 3 12 2 3" xfId="811"/>
    <cellStyle name="Normal 3 12 2 3 2" xfId="11731"/>
    <cellStyle name="Normal 3 12 2 3 2 2" xfId="11732"/>
    <cellStyle name="Normal 3 12 2 3 3" xfId="11733"/>
    <cellStyle name="Normal 3 12 2 3 3 2" xfId="11734"/>
    <cellStyle name="Normal 3 12 2 3 4" xfId="11735"/>
    <cellStyle name="Normal 3 12 2 4" xfId="11736"/>
    <cellStyle name="Normal 3 12 2 4 2" xfId="11737"/>
    <cellStyle name="Normal 3 12 2 5" xfId="11738"/>
    <cellStyle name="Normal 3 12 2 5 2" xfId="11739"/>
    <cellStyle name="Normal 3 12 2 6" xfId="11740"/>
    <cellStyle name="Normal 3 12 2 6 2" xfId="11741"/>
    <cellStyle name="Normal 3 12 2 7" xfId="11742"/>
    <cellStyle name="Normal 3 12 2 7 2" xfId="11743"/>
    <cellStyle name="Normal 3 12 2 8" xfId="11744"/>
    <cellStyle name="Normal 3 12 3" xfId="812"/>
    <cellStyle name="Normal 3 12 3 2" xfId="1802"/>
    <cellStyle name="Normal 3 12 3 2 2" xfId="11745"/>
    <cellStyle name="Normal 3 12 3 2 2 2" xfId="11746"/>
    <cellStyle name="Normal 3 12 3 2 2 2 2" xfId="11747"/>
    <cellStyle name="Normal 3 12 3 2 2 3" xfId="11748"/>
    <cellStyle name="Normal 3 12 3 2 3" xfId="11749"/>
    <cellStyle name="Normal 3 12 3 2 3 2" xfId="11750"/>
    <cellStyle name="Normal 3 12 3 2 4" xfId="11751"/>
    <cellStyle name="Normal 3 12 3 2 4 2" xfId="11752"/>
    <cellStyle name="Normal 3 12 3 2 5" xfId="11753"/>
    <cellStyle name="Normal 3 12 3 2 5 2" xfId="11754"/>
    <cellStyle name="Normal 3 12 3 2 6" xfId="11755"/>
    <cellStyle name="Normal 3 12 3 2 6 2" xfId="11756"/>
    <cellStyle name="Normal 3 12 3 2 7" xfId="11757"/>
    <cellStyle name="Normal 3 12 3 3" xfId="11758"/>
    <cellStyle name="Normal 3 12 3 3 2" xfId="11759"/>
    <cellStyle name="Normal 3 12 3 3 2 2" xfId="11760"/>
    <cellStyle name="Normal 3 12 3 3 3" xfId="11761"/>
    <cellStyle name="Normal 3 12 3 4" xfId="11762"/>
    <cellStyle name="Normal 3 12 3 4 2" xfId="11763"/>
    <cellStyle name="Normal 3 12 3 5" xfId="11764"/>
    <cellStyle name="Normal 3 12 3 5 2" xfId="11765"/>
    <cellStyle name="Normal 3 12 3 6" xfId="11766"/>
    <cellStyle name="Normal 3 12 3 6 2" xfId="11767"/>
    <cellStyle name="Normal 3 12 3 7" xfId="11768"/>
    <cellStyle name="Normal 3 12 3 7 2" xfId="11769"/>
    <cellStyle name="Normal 3 12 3 8" xfId="11770"/>
    <cellStyle name="Normal 3 12 4" xfId="813"/>
    <cellStyle name="Normal 3 12 4 2" xfId="1803"/>
    <cellStyle name="Normal 3 12 4 2 2" xfId="11771"/>
    <cellStyle name="Normal 3 12 4 2 2 2" xfId="11772"/>
    <cellStyle name="Normal 3 12 4 2 2 2 2" xfId="11773"/>
    <cellStyle name="Normal 3 12 4 2 2 3" xfId="11774"/>
    <cellStyle name="Normal 3 12 4 2 3" xfId="11775"/>
    <cellStyle name="Normal 3 12 4 2 3 2" xfId="11776"/>
    <cellStyle name="Normal 3 12 4 2 4" xfId="11777"/>
    <cellStyle name="Normal 3 12 4 2 4 2" xfId="11778"/>
    <cellStyle name="Normal 3 12 4 2 5" xfId="11779"/>
    <cellStyle name="Normal 3 12 4 2 5 2" xfId="11780"/>
    <cellStyle name="Normal 3 12 4 2 6" xfId="11781"/>
    <cellStyle name="Normal 3 12 4 2 6 2" xfId="11782"/>
    <cellStyle name="Normal 3 12 4 2 7" xfId="11783"/>
    <cellStyle name="Normal 3 12 4 3" xfId="11784"/>
    <cellStyle name="Normal 3 12 4 3 2" xfId="11785"/>
    <cellStyle name="Normal 3 12 4 3 2 2" xfId="11786"/>
    <cellStyle name="Normal 3 12 4 3 3" xfId="11787"/>
    <cellStyle name="Normal 3 12 4 4" xfId="11788"/>
    <cellStyle name="Normal 3 12 4 4 2" xfId="11789"/>
    <cellStyle name="Normal 3 12 4 5" xfId="11790"/>
    <cellStyle name="Normal 3 12 4 5 2" xfId="11791"/>
    <cellStyle name="Normal 3 12 4 6" xfId="11792"/>
    <cellStyle name="Normal 3 12 4 6 2" xfId="11793"/>
    <cellStyle name="Normal 3 12 4 7" xfId="11794"/>
    <cellStyle name="Normal 3 12 4 7 2" xfId="11795"/>
    <cellStyle name="Normal 3 12 4 8" xfId="11796"/>
    <cellStyle name="Normal 3 12 5" xfId="1804"/>
    <cellStyle name="Normal 3 12 5 2" xfId="11797"/>
    <cellStyle name="Normal 3 12 5 2 2" xfId="11798"/>
    <cellStyle name="Normal 3 12 5 2 2 2" xfId="11799"/>
    <cellStyle name="Normal 3 12 5 2 3" xfId="11800"/>
    <cellStyle name="Normal 3 12 5 3" xfId="11801"/>
    <cellStyle name="Normal 3 12 5 3 2" xfId="11802"/>
    <cellStyle name="Normal 3 12 5 4" xfId="11803"/>
    <cellStyle name="Normal 3 12 5 4 2" xfId="11804"/>
    <cellStyle name="Normal 3 12 5 5" xfId="11805"/>
    <cellStyle name="Normal 3 12 5 5 2" xfId="11806"/>
    <cellStyle name="Normal 3 12 5 6" xfId="11807"/>
    <cellStyle name="Normal 3 12 5 6 2" xfId="11808"/>
    <cellStyle name="Normal 3 12 5 7" xfId="11809"/>
    <cellStyle name="Normal 3 12 6" xfId="1805"/>
    <cellStyle name="Normal 3 12 6 2" xfId="11810"/>
    <cellStyle name="Normal 3 12 6 2 2" xfId="11811"/>
    <cellStyle name="Normal 3 12 6 2 2 2" xfId="11812"/>
    <cellStyle name="Normal 3 12 6 2 3" xfId="11813"/>
    <cellStyle name="Normal 3 12 6 3" xfId="11814"/>
    <cellStyle name="Normal 3 12 6 3 2" xfId="11815"/>
    <cellStyle name="Normal 3 12 6 4" xfId="11816"/>
    <cellStyle name="Normal 3 12 6 4 2" xfId="11817"/>
    <cellStyle name="Normal 3 12 6 5" xfId="11818"/>
    <cellStyle name="Normal 3 12 6 5 2" xfId="11819"/>
    <cellStyle name="Normal 3 12 6 6" xfId="11820"/>
    <cellStyle name="Normal 3 12 6 6 2" xfId="11821"/>
    <cellStyle name="Normal 3 12 6 7" xfId="11822"/>
    <cellStyle name="Normal 3 12 7" xfId="1806"/>
    <cellStyle name="Normal 3 12 7 2" xfId="11823"/>
    <cellStyle name="Normal 3 12 7 2 2" xfId="11824"/>
    <cellStyle name="Normal 3 12 7 2 2 2" xfId="11825"/>
    <cellStyle name="Normal 3 12 7 2 3" xfId="11826"/>
    <cellStyle name="Normal 3 12 7 3" xfId="11827"/>
    <cellStyle name="Normal 3 12 7 3 2" xfId="11828"/>
    <cellStyle name="Normal 3 12 7 4" xfId="11829"/>
    <cellStyle name="Normal 3 12 7 4 2" xfId="11830"/>
    <cellStyle name="Normal 3 12 7 5" xfId="11831"/>
    <cellStyle name="Normal 3 12 7 5 2" xfId="11832"/>
    <cellStyle name="Normal 3 12 7 6" xfId="11833"/>
    <cellStyle name="Normal 3 12 7 6 2" xfId="11834"/>
    <cellStyle name="Normal 3 12 7 7" xfId="11835"/>
    <cellStyle name="Normal 3 12 8" xfId="11836"/>
    <cellStyle name="Normal 3 12 8 2" xfId="11837"/>
    <cellStyle name="Normal 3 12 8 2 2" xfId="11838"/>
    <cellStyle name="Normal 3 12 8 3" xfId="11839"/>
    <cellStyle name="Normal 3 12 9" xfId="11840"/>
    <cellStyle name="Normal 3 12 9 2" xfId="11841"/>
    <cellStyle name="Normal 3 13" xfId="814"/>
    <cellStyle name="Normal 3 14" xfId="815"/>
    <cellStyle name="Normal 3 15" xfId="816"/>
    <cellStyle name="Normal 3 16" xfId="817"/>
    <cellStyle name="Normal 3 16 2" xfId="11842"/>
    <cellStyle name="Normal 3 2" xfId="818"/>
    <cellStyle name="Normal 3 2 10" xfId="819"/>
    <cellStyle name="Normal 3 2 10 2" xfId="11843"/>
    <cellStyle name="Normal 3 2 10 2 2" xfId="11844"/>
    <cellStyle name="Normal 3 2 10 2 2 2" xfId="11845"/>
    <cellStyle name="Normal 3 2 10 2 3" xfId="11846"/>
    <cellStyle name="Normal 3 2 10 3" xfId="11847"/>
    <cellStyle name="Normal 3 2 10 3 2" xfId="11848"/>
    <cellStyle name="Normal 3 2 10 4" xfId="11849"/>
    <cellStyle name="Normal 3 2 10 4 2" xfId="11850"/>
    <cellStyle name="Normal 3 2 10 5" xfId="11851"/>
    <cellStyle name="Normal 3 2 10 5 2" xfId="11852"/>
    <cellStyle name="Normal 3 2 10 6" xfId="11853"/>
    <cellStyle name="Normal 3 2 10 6 2" xfId="11854"/>
    <cellStyle name="Normal 3 2 10 7" xfId="11855"/>
    <cellStyle name="Normal 3 2 11" xfId="820"/>
    <cellStyle name="Normal 3 2 11 2" xfId="11856"/>
    <cellStyle name="Normal 3 2 11 2 2" xfId="11857"/>
    <cellStyle name="Normal 3 2 11 2 2 2" xfId="11858"/>
    <cellStyle name="Normal 3 2 11 2 3" xfId="11859"/>
    <cellStyle name="Normal 3 2 11 3" xfId="11860"/>
    <cellStyle name="Normal 3 2 11 3 2" xfId="11861"/>
    <cellStyle name="Normal 3 2 11 4" xfId="11862"/>
    <cellStyle name="Normal 3 2 11 4 2" xfId="11863"/>
    <cellStyle name="Normal 3 2 11 5" xfId="11864"/>
    <cellStyle name="Normal 3 2 11 5 2" xfId="11865"/>
    <cellStyle name="Normal 3 2 11 6" xfId="11866"/>
    <cellStyle name="Normal 3 2 11 6 2" xfId="11867"/>
    <cellStyle name="Normal 3 2 11 7" xfId="11868"/>
    <cellStyle name="Normal 3 2 12" xfId="821"/>
    <cellStyle name="Normal 3 2 12 2" xfId="11869"/>
    <cellStyle name="Normal 3 2 12 2 2" xfId="11870"/>
    <cellStyle name="Normal 3 2 12 2 2 2" xfId="11871"/>
    <cellStyle name="Normal 3 2 12 2 3" xfId="11872"/>
    <cellStyle name="Normal 3 2 12 3" xfId="11873"/>
    <cellStyle name="Normal 3 2 12 3 2" xfId="11874"/>
    <cellStyle name="Normal 3 2 12 4" xfId="11875"/>
    <cellStyle name="Normal 3 2 12 4 2" xfId="11876"/>
    <cellStyle name="Normal 3 2 12 5" xfId="11877"/>
    <cellStyle name="Normal 3 2 12 5 2" xfId="11878"/>
    <cellStyle name="Normal 3 2 12 6" xfId="11879"/>
    <cellStyle name="Normal 3 2 12 6 2" xfId="11880"/>
    <cellStyle name="Normal 3 2 12 7" xfId="11881"/>
    <cellStyle name="Normal 3 2 13" xfId="822"/>
    <cellStyle name="Normal 3 2 13 2" xfId="11882"/>
    <cellStyle name="Normal 3 2 13 3" xfId="11883"/>
    <cellStyle name="Normal 3 2 14" xfId="823"/>
    <cellStyle name="Normal 3 2 14 2" xfId="11884"/>
    <cellStyle name="Normal 3 2 15" xfId="824"/>
    <cellStyle name="Normal 3 2 15 2" xfId="11885"/>
    <cellStyle name="Normal 3 2 16" xfId="825"/>
    <cellStyle name="Normal 3 2 16 2" xfId="11886"/>
    <cellStyle name="Normal 3 2 17" xfId="11887"/>
    <cellStyle name="Normal 3 2 2" xfId="826"/>
    <cellStyle name="Normal 3 2 2 10" xfId="11888"/>
    <cellStyle name="Normal 3 2 2 2" xfId="827"/>
    <cellStyle name="Normal 3 2 2 3" xfId="828"/>
    <cellStyle name="Normal 3 2 2 3 10" xfId="11889"/>
    <cellStyle name="Normal 3 2 2 3 10 2" xfId="11890"/>
    <cellStyle name="Normal 3 2 2 3 11" xfId="11891"/>
    <cellStyle name="Normal 3 2 2 3 11 2" xfId="11892"/>
    <cellStyle name="Normal 3 2 2 3 12" xfId="11893"/>
    <cellStyle name="Normal 3 2 2 3 12 2" xfId="11894"/>
    <cellStyle name="Normal 3 2 2 3 2" xfId="829"/>
    <cellStyle name="Normal 3 2 2 3 2 10" xfId="11895"/>
    <cellStyle name="Normal 3 2 2 3 2 10 2" xfId="11896"/>
    <cellStyle name="Normal 3 2 2 3 2 11" xfId="11897"/>
    <cellStyle name="Normal 3 2 2 3 2 11 2" xfId="11898"/>
    <cellStyle name="Normal 3 2 2 3 2 12" xfId="11899"/>
    <cellStyle name="Normal 3 2 2 3 2 2" xfId="830"/>
    <cellStyle name="Normal 3 2 2 3 2 2 2" xfId="1807"/>
    <cellStyle name="Normal 3 2 2 3 2 2 2 2" xfId="11900"/>
    <cellStyle name="Normal 3 2 2 3 2 2 2 2 2" xfId="11901"/>
    <cellStyle name="Normal 3 2 2 3 2 2 2 2 2 2" xfId="11902"/>
    <cellStyle name="Normal 3 2 2 3 2 2 2 2 3" xfId="11903"/>
    <cellStyle name="Normal 3 2 2 3 2 2 2 3" xfId="11904"/>
    <cellStyle name="Normal 3 2 2 3 2 2 2 3 2" xfId="11905"/>
    <cellStyle name="Normal 3 2 2 3 2 2 2 4" xfId="11906"/>
    <cellStyle name="Normal 3 2 2 3 2 2 2 4 2" xfId="11907"/>
    <cellStyle name="Normal 3 2 2 3 2 2 2 5" xfId="11908"/>
    <cellStyle name="Normal 3 2 2 3 2 2 2 5 2" xfId="11909"/>
    <cellStyle name="Normal 3 2 2 3 2 2 2 6" xfId="11910"/>
    <cellStyle name="Normal 3 2 2 3 2 2 2 6 2" xfId="11911"/>
    <cellStyle name="Normal 3 2 2 3 2 2 2 7" xfId="11912"/>
    <cellStyle name="Normal 3 2 2 3 2 2 3" xfId="11913"/>
    <cellStyle name="Normal 3 2 2 3 2 2 3 2" xfId="11914"/>
    <cellStyle name="Normal 3 2 2 3 2 2 3 2 2" xfId="11915"/>
    <cellStyle name="Normal 3 2 2 3 2 2 3 3" xfId="11916"/>
    <cellStyle name="Normal 3 2 2 3 2 2 4" xfId="11917"/>
    <cellStyle name="Normal 3 2 2 3 2 2 4 2" xfId="11918"/>
    <cellStyle name="Normal 3 2 2 3 2 2 5" xfId="11919"/>
    <cellStyle name="Normal 3 2 2 3 2 2 5 2" xfId="11920"/>
    <cellStyle name="Normal 3 2 2 3 2 2 6" xfId="11921"/>
    <cellStyle name="Normal 3 2 2 3 2 2 6 2" xfId="11922"/>
    <cellStyle name="Normal 3 2 2 3 2 2 7" xfId="11923"/>
    <cellStyle name="Normal 3 2 2 3 2 2 7 2" xfId="11924"/>
    <cellStyle name="Normal 3 2 2 3 2 2 8" xfId="11925"/>
    <cellStyle name="Normal 3 2 2 3 2 3" xfId="831"/>
    <cellStyle name="Normal 3 2 2 3 2 3 2" xfId="1808"/>
    <cellStyle name="Normal 3 2 2 3 2 3 2 2" xfId="11926"/>
    <cellStyle name="Normal 3 2 2 3 2 3 2 2 2" xfId="11927"/>
    <cellStyle name="Normal 3 2 2 3 2 3 2 2 2 2" xfId="11928"/>
    <cellStyle name="Normal 3 2 2 3 2 3 2 2 3" xfId="11929"/>
    <cellStyle name="Normal 3 2 2 3 2 3 2 3" xfId="11930"/>
    <cellStyle name="Normal 3 2 2 3 2 3 2 3 2" xfId="11931"/>
    <cellStyle name="Normal 3 2 2 3 2 3 2 4" xfId="11932"/>
    <cellStyle name="Normal 3 2 2 3 2 3 2 4 2" xfId="11933"/>
    <cellStyle name="Normal 3 2 2 3 2 3 2 5" xfId="11934"/>
    <cellStyle name="Normal 3 2 2 3 2 3 2 5 2" xfId="11935"/>
    <cellStyle name="Normal 3 2 2 3 2 3 2 6" xfId="11936"/>
    <cellStyle name="Normal 3 2 2 3 2 3 2 6 2" xfId="11937"/>
    <cellStyle name="Normal 3 2 2 3 2 3 2 7" xfId="11938"/>
    <cellStyle name="Normal 3 2 2 3 2 3 3" xfId="11939"/>
    <cellStyle name="Normal 3 2 2 3 2 3 3 2" xfId="11940"/>
    <cellStyle name="Normal 3 2 2 3 2 3 3 2 2" xfId="11941"/>
    <cellStyle name="Normal 3 2 2 3 2 3 3 3" xfId="11942"/>
    <cellStyle name="Normal 3 2 2 3 2 3 4" xfId="11943"/>
    <cellStyle name="Normal 3 2 2 3 2 3 4 2" xfId="11944"/>
    <cellStyle name="Normal 3 2 2 3 2 3 5" xfId="11945"/>
    <cellStyle name="Normal 3 2 2 3 2 3 5 2" xfId="11946"/>
    <cellStyle name="Normal 3 2 2 3 2 3 6" xfId="11947"/>
    <cellStyle name="Normal 3 2 2 3 2 3 6 2" xfId="11948"/>
    <cellStyle name="Normal 3 2 2 3 2 3 7" xfId="11949"/>
    <cellStyle name="Normal 3 2 2 3 2 3 7 2" xfId="11950"/>
    <cellStyle name="Normal 3 2 2 3 2 3 8" xfId="11951"/>
    <cellStyle name="Normal 3 2 2 3 2 4" xfId="832"/>
    <cellStyle name="Normal 3 2 2 3 2 4 10" xfId="11952"/>
    <cellStyle name="Normal 3 2 2 3 2 4 2" xfId="1809"/>
    <cellStyle name="Normal 3 2 2 3 2 4 2 2" xfId="11953"/>
    <cellStyle name="Normal 3 2 2 3 2 4 2 2 2" xfId="11954"/>
    <cellStyle name="Normal 3 2 2 3 2 4 2 2 2 2" xfId="11955"/>
    <cellStyle name="Normal 3 2 2 3 2 4 2 2 3" xfId="11956"/>
    <cellStyle name="Normal 3 2 2 3 2 4 2 3" xfId="11957"/>
    <cellStyle name="Normal 3 2 2 3 2 4 2 3 2" xfId="11958"/>
    <cellStyle name="Normal 3 2 2 3 2 4 2 4" xfId="11959"/>
    <cellStyle name="Normal 3 2 2 3 2 4 2 4 2" xfId="11960"/>
    <cellStyle name="Normal 3 2 2 3 2 4 2 5" xfId="11961"/>
    <cellStyle name="Normal 3 2 2 3 2 4 2 5 2" xfId="11962"/>
    <cellStyle name="Normal 3 2 2 3 2 4 2 6" xfId="11963"/>
    <cellStyle name="Normal 3 2 2 3 2 4 2 6 2" xfId="11964"/>
    <cellStyle name="Normal 3 2 2 3 2 4 2 7" xfId="11965"/>
    <cellStyle name="Normal 3 2 2 3 2 4 3" xfId="1810"/>
    <cellStyle name="Normal 3 2 2 3 2 4 3 2" xfId="11966"/>
    <cellStyle name="Normal 3 2 2 3 2 4 3 2 2" xfId="11967"/>
    <cellStyle name="Normal 3 2 2 3 2 4 3 2 2 2" xfId="11968"/>
    <cellStyle name="Normal 3 2 2 3 2 4 3 2 3" xfId="11969"/>
    <cellStyle name="Normal 3 2 2 3 2 4 3 3" xfId="11970"/>
    <cellStyle name="Normal 3 2 2 3 2 4 3 3 2" xfId="11971"/>
    <cellStyle name="Normal 3 2 2 3 2 4 3 4" xfId="11972"/>
    <cellStyle name="Normal 3 2 2 3 2 4 3 4 2" xfId="11973"/>
    <cellStyle name="Normal 3 2 2 3 2 4 3 5" xfId="11974"/>
    <cellStyle name="Normal 3 2 2 3 2 4 3 5 2" xfId="11975"/>
    <cellStyle name="Normal 3 2 2 3 2 4 3 6" xfId="11976"/>
    <cellStyle name="Normal 3 2 2 3 2 4 3 6 2" xfId="11977"/>
    <cellStyle name="Normal 3 2 2 3 2 4 3 7" xfId="11978"/>
    <cellStyle name="Normal 3 2 2 3 2 4 4" xfId="1811"/>
    <cellStyle name="Normal 3 2 2 3 2 4 4 2" xfId="11979"/>
    <cellStyle name="Normal 3 2 2 3 2 4 4 2 2" xfId="11980"/>
    <cellStyle name="Normal 3 2 2 3 2 4 4 2 2 2" xfId="11981"/>
    <cellStyle name="Normal 3 2 2 3 2 4 4 2 3" xfId="11982"/>
    <cellStyle name="Normal 3 2 2 3 2 4 4 3" xfId="11983"/>
    <cellStyle name="Normal 3 2 2 3 2 4 4 3 2" xfId="11984"/>
    <cellStyle name="Normal 3 2 2 3 2 4 4 4" xfId="11985"/>
    <cellStyle name="Normal 3 2 2 3 2 4 4 4 2" xfId="11986"/>
    <cellStyle name="Normal 3 2 2 3 2 4 4 5" xfId="11987"/>
    <cellStyle name="Normal 3 2 2 3 2 4 4 5 2" xfId="11988"/>
    <cellStyle name="Normal 3 2 2 3 2 4 4 6" xfId="11989"/>
    <cellStyle name="Normal 3 2 2 3 2 4 4 6 2" xfId="11990"/>
    <cellStyle name="Normal 3 2 2 3 2 4 4 7" xfId="11991"/>
    <cellStyle name="Normal 3 2 2 3 2 4 5" xfId="11992"/>
    <cellStyle name="Normal 3 2 2 3 2 4 5 2" xfId="11993"/>
    <cellStyle name="Normal 3 2 2 3 2 4 5 2 2" xfId="11994"/>
    <cellStyle name="Normal 3 2 2 3 2 4 5 3" xfId="11995"/>
    <cellStyle name="Normal 3 2 2 3 2 4 6" xfId="11996"/>
    <cellStyle name="Normal 3 2 2 3 2 4 6 2" xfId="11997"/>
    <cellStyle name="Normal 3 2 2 3 2 4 7" xfId="11998"/>
    <cellStyle name="Normal 3 2 2 3 2 4 7 2" xfId="11999"/>
    <cellStyle name="Normal 3 2 2 3 2 4 8" xfId="12000"/>
    <cellStyle name="Normal 3 2 2 3 2 4 8 2" xfId="12001"/>
    <cellStyle name="Normal 3 2 2 3 2 4 9" xfId="12002"/>
    <cellStyle name="Normal 3 2 2 3 2 4 9 2" xfId="12003"/>
    <cellStyle name="Normal 3 2 2 3 2 5" xfId="1812"/>
    <cellStyle name="Normal 3 2 2 3 2 5 2" xfId="12004"/>
    <cellStyle name="Normal 3 2 2 3 2 5 2 2" xfId="12005"/>
    <cellStyle name="Normal 3 2 2 3 2 5 2 2 2" xfId="12006"/>
    <cellStyle name="Normal 3 2 2 3 2 5 2 3" xfId="12007"/>
    <cellStyle name="Normal 3 2 2 3 2 5 3" xfId="12008"/>
    <cellStyle name="Normal 3 2 2 3 2 5 3 2" xfId="12009"/>
    <cellStyle name="Normal 3 2 2 3 2 5 4" xfId="12010"/>
    <cellStyle name="Normal 3 2 2 3 2 5 4 2" xfId="12011"/>
    <cellStyle name="Normal 3 2 2 3 2 5 5" xfId="12012"/>
    <cellStyle name="Normal 3 2 2 3 2 5 5 2" xfId="12013"/>
    <cellStyle name="Normal 3 2 2 3 2 5 6" xfId="12014"/>
    <cellStyle name="Normal 3 2 2 3 2 5 6 2" xfId="12015"/>
    <cellStyle name="Normal 3 2 2 3 2 5 7" xfId="12016"/>
    <cellStyle name="Normal 3 2 2 3 2 6" xfId="1813"/>
    <cellStyle name="Normal 3 2 2 3 2 6 2" xfId="12017"/>
    <cellStyle name="Normal 3 2 2 3 2 6 2 2" xfId="12018"/>
    <cellStyle name="Normal 3 2 2 3 2 6 2 2 2" xfId="12019"/>
    <cellStyle name="Normal 3 2 2 3 2 6 2 3" xfId="12020"/>
    <cellStyle name="Normal 3 2 2 3 2 6 3" xfId="12021"/>
    <cellStyle name="Normal 3 2 2 3 2 6 3 2" xfId="12022"/>
    <cellStyle name="Normal 3 2 2 3 2 6 4" xfId="12023"/>
    <cellStyle name="Normal 3 2 2 3 2 6 4 2" xfId="12024"/>
    <cellStyle name="Normal 3 2 2 3 2 6 5" xfId="12025"/>
    <cellStyle name="Normal 3 2 2 3 2 6 5 2" xfId="12026"/>
    <cellStyle name="Normal 3 2 2 3 2 6 6" xfId="12027"/>
    <cellStyle name="Normal 3 2 2 3 2 6 6 2" xfId="12028"/>
    <cellStyle name="Normal 3 2 2 3 2 6 7" xfId="12029"/>
    <cellStyle name="Normal 3 2 2 3 2 7" xfId="12030"/>
    <cellStyle name="Normal 3 2 2 3 2 7 2" xfId="12031"/>
    <cellStyle name="Normal 3 2 2 3 2 7 2 2" xfId="12032"/>
    <cellStyle name="Normal 3 2 2 3 2 7 3" xfId="12033"/>
    <cellStyle name="Normal 3 2 2 3 2 8" xfId="12034"/>
    <cellStyle name="Normal 3 2 2 3 2 8 2" xfId="12035"/>
    <cellStyle name="Normal 3 2 2 3 2 9" xfId="12036"/>
    <cellStyle name="Normal 3 2 2 3 2 9 2" xfId="12037"/>
    <cellStyle name="Normal 3 2 2 3 3" xfId="833"/>
    <cellStyle name="Normal 3 2 2 3 3 2" xfId="1814"/>
    <cellStyle name="Normal 3 2 2 3 3 2 2" xfId="12038"/>
    <cellStyle name="Normal 3 2 2 3 3 2 2 2" xfId="12039"/>
    <cellStyle name="Normal 3 2 2 3 3 2 2 2 2" xfId="12040"/>
    <cellStyle name="Normal 3 2 2 3 3 2 2 3" xfId="12041"/>
    <cellStyle name="Normal 3 2 2 3 3 2 3" xfId="12042"/>
    <cellStyle name="Normal 3 2 2 3 3 2 3 2" xfId="12043"/>
    <cellStyle name="Normal 3 2 2 3 3 2 4" xfId="12044"/>
    <cellStyle name="Normal 3 2 2 3 3 2 4 2" xfId="12045"/>
    <cellStyle name="Normal 3 2 2 3 3 2 5" xfId="12046"/>
    <cellStyle name="Normal 3 2 2 3 3 2 5 2" xfId="12047"/>
    <cellStyle name="Normal 3 2 2 3 3 2 6" xfId="12048"/>
    <cellStyle name="Normal 3 2 2 3 3 2 6 2" xfId="12049"/>
    <cellStyle name="Normal 3 2 2 3 3 2 7" xfId="12050"/>
    <cellStyle name="Normal 3 2 2 3 3 3" xfId="12051"/>
    <cellStyle name="Normal 3 2 2 3 3 3 2" xfId="12052"/>
    <cellStyle name="Normal 3 2 2 3 3 3 2 2" xfId="12053"/>
    <cellStyle name="Normal 3 2 2 3 3 3 3" xfId="12054"/>
    <cellStyle name="Normal 3 2 2 3 3 4" xfId="12055"/>
    <cellStyle name="Normal 3 2 2 3 3 4 2" xfId="12056"/>
    <cellStyle name="Normal 3 2 2 3 3 5" xfId="12057"/>
    <cellStyle name="Normal 3 2 2 3 3 5 2" xfId="12058"/>
    <cellStyle name="Normal 3 2 2 3 3 6" xfId="12059"/>
    <cellStyle name="Normal 3 2 2 3 3 6 2" xfId="12060"/>
    <cellStyle name="Normal 3 2 2 3 3 7" xfId="12061"/>
    <cellStyle name="Normal 3 2 2 3 3 7 2" xfId="12062"/>
    <cellStyle name="Normal 3 2 2 3 3 8" xfId="12063"/>
    <cellStyle name="Normal 3 2 2 3 4" xfId="834"/>
    <cellStyle name="Normal 3 2 2 3 4 2" xfId="1815"/>
    <cellStyle name="Normal 3 2 2 3 4 2 2" xfId="12064"/>
    <cellStyle name="Normal 3 2 2 3 4 2 2 2" xfId="12065"/>
    <cellStyle name="Normal 3 2 2 3 4 2 2 2 2" xfId="12066"/>
    <cellStyle name="Normal 3 2 2 3 4 2 2 3" xfId="12067"/>
    <cellStyle name="Normal 3 2 2 3 4 2 3" xfId="12068"/>
    <cellStyle name="Normal 3 2 2 3 4 2 3 2" xfId="12069"/>
    <cellStyle name="Normal 3 2 2 3 4 2 4" xfId="12070"/>
    <cellStyle name="Normal 3 2 2 3 4 2 4 2" xfId="12071"/>
    <cellStyle name="Normal 3 2 2 3 4 2 5" xfId="12072"/>
    <cellStyle name="Normal 3 2 2 3 4 2 5 2" xfId="12073"/>
    <cellStyle name="Normal 3 2 2 3 4 2 6" xfId="12074"/>
    <cellStyle name="Normal 3 2 2 3 4 2 6 2" xfId="12075"/>
    <cellStyle name="Normal 3 2 2 3 4 2 7" xfId="12076"/>
    <cellStyle name="Normal 3 2 2 3 4 3" xfId="12077"/>
    <cellStyle name="Normal 3 2 2 3 4 3 2" xfId="12078"/>
    <cellStyle name="Normal 3 2 2 3 4 3 2 2" xfId="12079"/>
    <cellStyle name="Normal 3 2 2 3 4 3 3" xfId="12080"/>
    <cellStyle name="Normal 3 2 2 3 4 4" xfId="12081"/>
    <cellStyle name="Normal 3 2 2 3 4 4 2" xfId="12082"/>
    <cellStyle name="Normal 3 2 2 3 4 5" xfId="12083"/>
    <cellStyle name="Normal 3 2 2 3 4 5 2" xfId="12084"/>
    <cellStyle name="Normal 3 2 2 3 4 6" xfId="12085"/>
    <cellStyle name="Normal 3 2 2 3 4 6 2" xfId="12086"/>
    <cellStyle name="Normal 3 2 2 3 4 7" xfId="12087"/>
    <cellStyle name="Normal 3 2 2 3 4 7 2" xfId="12088"/>
    <cellStyle name="Normal 3 2 2 3 4 8" xfId="12089"/>
    <cellStyle name="Normal 3 2 2 3 5" xfId="835"/>
    <cellStyle name="Normal 3 2 2 3 5 2" xfId="1816"/>
    <cellStyle name="Normal 3 2 2 3 5 2 2" xfId="12090"/>
    <cellStyle name="Normal 3 2 2 3 5 2 2 2" xfId="12091"/>
    <cellStyle name="Normal 3 2 2 3 5 2 2 2 2" xfId="12092"/>
    <cellStyle name="Normal 3 2 2 3 5 2 2 3" xfId="12093"/>
    <cellStyle name="Normal 3 2 2 3 5 2 3" xfId="12094"/>
    <cellStyle name="Normal 3 2 2 3 5 2 3 2" xfId="12095"/>
    <cellStyle name="Normal 3 2 2 3 5 2 4" xfId="12096"/>
    <cellStyle name="Normal 3 2 2 3 5 2 4 2" xfId="12097"/>
    <cellStyle name="Normal 3 2 2 3 5 2 5" xfId="12098"/>
    <cellStyle name="Normal 3 2 2 3 5 2 5 2" xfId="12099"/>
    <cellStyle name="Normal 3 2 2 3 5 2 6" xfId="12100"/>
    <cellStyle name="Normal 3 2 2 3 5 2 6 2" xfId="12101"/>
    <cellStyle name="Normal 3 2 2 3 5 2 7" xfId="12102"/>
    <cellStyle name="Normal 3 2 2 3 5 3" xfId="12103"/>
    <cellStyle name="Normal 3 2 2 3 5 3 2" xfId="12104"/>
    <cellStyle name="Normal 3 2 2 3 5 3 2 2" xfId="12105"/>
    <cellStyle name="Normal 3 2 2 3 5 3 3" xfId="12106"/>
    <cellStyle name="Normal 3 2 2 3 5 4" xfId="12107"/>
    <cellStyle name="Normal 3 2 2 3 5 4 2" xfId="12108"/>
    <cellStyle name="Normal 3 2 2 3 5 5" xfId="12109"/>
    <cellStyle name="Normal 3 2 2 3 5 5 2" xfId="12110"/>
    <cellStyle name="Normal 3 2 2 3 5 6" xfId="12111"/>
    <cellStyle name="Normal 3 2 2 3 5 6 2" xfId="12112"/>
    <cellStyle name="Normal 3 2 2 3 5 7" xfId="12113"/>
    <cellStyle name="Normal 3 2 2 3 5 7 2" xfId="12114"/>
    <cellStyle name="Normal 3 2 2 3 5 8" xfId="12115"/>
    <cellStyle name="Normal 3 2 2 3 6" xfId="836"/>
    <cellStyle name="Normal 3 2 2 3 6 2" xfId="12116"/>
    <cellStyle name="Normal 3 2 2 3 6 2 2" xfId="12117"/>
    <cellStyle name="Normal 3 2 2 3 6 2 2 2" xfId="12118"/>
    <cellStyle name="Normal 3 2 2 3 6 2 3" xfId="12119"/>
    <cellStyle name="Normal 3 2 2 3 6 3" xfId="12120"/>
    <cellStyle name="Normal 3 2 2 3 6 3 2" xfId="12121"/>
    <cellStyle name="Normal 3 2 2 3 6 4" xfId="12122"/>
    <cellStyle name="Normal 3 2 2 3 6 4 2" xfId="12123"/>
    <cellStyle name="Normal 3 2 2 3 6 5" xfId="12124"/>
    <cellStyle name="Normal 3 2 2 3 6 5 2" xfId="12125"/>
    <cellStyle name="Normal 3 2 2 3 6 6" xfId="12126"/>
    <cellStyle name="Normal 3 2 2 3 6 6 2" xfId="12127"/>
    <cellStyle name="Normal 3 2 2 3 6 7" xfId="12128"/>
    <cellStyle name="Normal 3 2 2 3 7" xfId="1339"/>
    <cellStyle name="Normal 3 2 2 3 7 2" xfId="12129"/>
    <cellStyle name="Normal 3 2 2 3 7 2 2" xfId="12130"/>
    <cellStyle name="Normal 3 2 2 3 7 2 2 2" xfId="12131"/>
    <cellStyle name="Normal 3 2 2 3 7 2 3" xfId="12132"/>
    <cellStyle name="Normal 3 2 2 3 7 3" xfId="12133"/>
    <cellStyle name="Normal 3 2 2 3 7 3 2" xfId="12134"/>
    <cellStyle name="Normal 3 2 2 3 7 4" xfId="12135"/>
    <cellStyle name="Normal 3 2 2 3 7 4 2" xfId="12136"/>
    <cellStyle name="Normal 3 2 2 3 7 5" xfId="12137"/>
    <cellStyle name="Normal 3 2 2 3 7 5 2" xfId="12138"/>
    <cellStyle name="Normal 3 2 2 3 7 6" xfId="12139"/>
    <cellStyle name="Normal 3 2 2 3 7 6 2" xfId="12140"/>
    <cellStyle name="Normal 3 2 2 3 8" xfId="12141"/>
    <cellStyle name="Normal 3 2 2 3 8 2" xfId="12142"/>
    <cellStyle name="Normal 3 2 2 3 8 2 2" xfId="12143"/>
    <cellStyle name="Normal 3 2 2 3 8 3" xfId="12144"/>
    <cellStyle name="Normal 3 2 2 3 9" xfId="12145"/>
    <cellStyle name="Normal 3 2 2 3 9 2" xfId="12146"/>
    <cellStyle name="Normal 3 2 2 4" xfId="837"/>
    <cellStyle name="Normal 3 2 2 4 10" xfId="12147"/>
    <cellStyle name="Normal 3 2 2 4 10 2" xfId="12148"/>
    <cellStyle name="Normal 3 2 2 4 11" xfId="12149"/>
    <cellStyle name="Normal 3 2 2 4 11 2" xfId="12150"/>
    <cellStyle name="Normal 3 2 2 4 12" xfId="12151"/>
    <cellStyle name="Normal 3 2 2 4 12 2" xfId="12152"/>
    <cellStyle name="Normal 3 2 2 4 13" xfId="12153"/>
    <cellStyle name="Normal 3 2 2 4 2" xfId="838"/>
    <cellStyle name="Normal 3 2 2 4 2 2" xfId="1817"/>
    <cellStyle name="Normal 3 2 2 4 2 2 2" xfId="12154"/>
    <cellStyle name="Normal 3 2 2 4 2 2 2 2" xfId="12155"/>
    <cellStyle name="Normal 3 2 2 4 2 2 2 2 2" xfId="12156"/>
    <cellStyle name="Normal 3 2 2 4 2 2 2 3" xfId="12157"/>
    <cellStyle name="Normal 3 2 2 4 2 2 3" xfId="12158"/>
    <cellStyle name="Normal 3 2 2 4 2 2 3 2" xfId="12159"/>
    <cellStyle name="Normal 3 2 2 4 2 2 4" xfId="12160"/>
    <cellStyle name="Normal 3 2 2 4 2 2 4 2" xfId="12161"/>
    <cellStyle name="Normal 3 2 2 4 2 2 5" xfId="12162"/>
    <cellStyle name="Normal 3 2 2 4 2 2 5 2" xfId="12163"/>
    <cellStyle name="Normal 3 2 2 4 2 2 6" xfId="12164"/>
    <cellStyle name="Normal 3 2 2 4 2 2 6 2" xfId="12165"/>
    <cellStyle name="Normal 3 2 2 4 2 2 7" xfId="12166"/>
    <cellStyle name="Normal 3 2 2 4 2 3" xfId="12167"/>
    <cellStyle name="Normal 3 2 2 4 2 3 2" xfId="12168"/>
    <cellStyle name="Normal 3 2 2 4 2 3 2 2" xfId="12169"/>
    <cellStyle name="Normal 3 2 2 4 2 3 3" xfId="12170"/>
    <cellStyle name="Normal 3 2 2 4 2 4" xfId="12171"/>
    <cellStyle name="Normal 3 2 2 4 2 4 2" xfId="12172"/>
    <cellStyle name="Normal 3 2 2 4 2 5" xfId="12173"/>
    <cellStyle name="Normal 3 2 2 4 2 5 2" xfId="12174"/>
    <cellStyle name="Normal 3 2 2 4 2 6" xfId="12175"/>
    <cellStyle name="Normal 3 2 2 4 2 6 2" xfId="12176"/>
    <cellStyle name="Normal 3 2 2 4 2 7" xfId="12177"/>
    <cellStyle name="Normal 3 2 2 4 2 7 2" xfId="12178"/>
    <cellStyle name="Normal 3 2 2 4 2 8" xfId="12179"/>
    <cellStyle name="Normal 3 2 2 4 3" xfId="839"/>
    <cellStyle name="Normal 3 2 2 4 3 2" xfId="1818"/>
    <cellStyle name="Normal 3 2 2 4 3 2 2" xfId="12180"/>
    <cellStyle name="Normal 3 2 2 4 3 2 2 2" xfId="12181"/>
    <cellStyle name="Normal 3 2 2 4 3 2 2 2 2" xfId="12182"/>
    <cellStyle name="Normal 3 2 2 4 3 2 2 3" xfId="12183"/>
    <cellStyle name="Normal 3 2 2 4 3 2 3" xfId="12184"/>
    <cellStyle name="Normal 3 2 2 4 3 2 3 2" xfId="12185"/>
    <cellStyle name="Normal 3 2 2 4 3 2 4" xfId="12186"/>
    <cellStyle name="Normal 3 2 2 4 3 2 4 2" xfId="12187"/>
    <cellStyle name="Normal 3 2 2 4 3 2 5" xfId="12188"/>
    <cellStyle name="Normal 3 2 2 4 3 2 5 2" xfId="12189"/>
    <cellStyle name="Normal 3 2 2 4 3 2 6" xfId="12190"/>
    <cellStyle name="Normal 3 2 2 4 3 2 6 2" xfId="12191"/>
    <cellStyle name="Normal 3 2 2 4 3 2 7" xfId="12192"/>
    <cellStyle name="Normal 3 2 2 4 3 3" xfId="12193"/>
    <cellStyle name="Normal 3 2 2 4 3 3 2" xfId="12194"/>
    <cellStyle name="Normal 3 2 2 4 3 3 2 2" xfId="12195"/>
    <cellStyle name="Normal 3 2 2 4 3 3 3" xfId="12196"/>
    <cellStyle name="Normal 3 2 2 4 3 4" xfId="12197"/>
    <cellStyle name="Normal 3 2 2 4 3 4 2" xfId="12198"/>
    <cellStyle name="Normal 3 2 2 4 3 5" xfId="12199"/>
    <cellStyle name="Normal 3 2 2 4 3 5 2" xfId="12200"/>
    <cellStyle name="Normal 3 2 2 4 3 6" xfId="12201"/>
    <cellStyle name="Normal 3 2 2 4 3 6 2" xfId="12202"/>
    <cellStyle name="Normal 3 2 2 4 3 7" xfId="12203"/>
    <cellStyle name="Normal 3 2 2 4 3 7 2" xfId="12204"/>
    <cellStyle name="Normal 3 2 2 4 3 8" xfId="12205"/>
    <cellStyle name="Normal 3 2 2 4 4" xfId="840"/>
    <cellStyle name="Normal 3 2 2 4 4 2" xfId="1819"/>
    <cellStyle name="Normal 3 2 2 4 4 2 2" xfId="12206"/>
    <cellStyle name="Normal 3 2 2 4 4 2 2 2" xfId="12207"/>
    <cellStyle name="Normal 3 2 2 4 4 2 2 2 2" xfId="12208"/>
    <cellStyle name="Normal 3 2 2 4 4 2 2 3" xfId="12209"/>
    <cellStyle name="Normal 3 2 2 4 4 2 3" xfId="12210"/>
    <cellStyle name="Normal 3 2 2 4 4 2 3 2" xfId="12211"/>
    <cellStyle name="Normal 3 2 2 4 4 2 4" xfId="12212"/>
    <cellStyle name="Normal 3 2 2 4 4 2 4 2" xfId="12213"/>
    <cellStyle name="Normal 3 2 2 4 4 2 5" xfId="12214"/>
    <cellStyle name="Normal 3 2 2 4 4 2 5 2" xfId="12215"/>
    <cellStyle name="Normal 3 2 2 4 4 2 6" xfId="12216"/>
    <cellStyle name="Normal 3 2 2 4 4 2 6 2" xfId="12217"/>
    <cellStyle name="Normal 3 2 2 4 4 2 7" xfId="12218"/>
    <cellStyle name="Normal 3 2 2 4 4 3" xfId="12219"/>
    <cellStyle name="Normal 3 2 2 4 4 3 2" xfId="12220"/>
    <cellStyle name="Normal 3 2 2 4 4 3 2 2" xfId="12221"/>
    <cellStyle name="Normal 3 2 2 4 4 3 3" xfId="12222"/>
    <cellStyle name="Normal 3 2 2 4 4 4" xfId="12223"/>
    <cellStyle name="Normal 3 2 2 4 4 4 2" xfId="12224"/>
    <cellStyle name="Normal 3 2 2 4 4 5" xfId="12225"/>
    <cellStyle name="Normal 3 2 2 4 4 5 2" xfId="12226"/>
    <cellStyle name="Normal 3 2 2 4 4 6" xfId="12227"/>
    <cellStyle name="Normal 3 2 2 4 4 6 2" xfId="12228"/>
    <cellStyle name="Normal 3 2 2 4 4 7" xfId="12229"/>
    <cellStyle name="Normal 3 2 2 4 4 7 2" xfId="12230"/>
    <cellStyle name="Normal 3 2 2 4 4 8" xfId="12231"/>
    <cellStyle name="Normal 3 2 2 4 5" xfId="1820"/>
    <cellStyle name="Normal 3 2 2 4 5 2" xfId="12232"/>
    <cellStyle name="Normal 3 2 2 4 5 2 2" xfId="12233"/>
    <cellStyle name="Normal 3 2 2 4 5 2 2 2" xfId="12234"/>
    <cellStyle name="Normal 3 2 2 4 5 2 3" xfId="12235"/>
    <cellStyle name="Normal 3 2 2 4 5 3" xfId="12236"/>
    <cellStyle name="Normal 3 2 2 4 5 3 2" xfId="12237"/>
    <cellStyle name="Normal 3 2 2 4 5 4" xfId="12238"/>
    <cellStyle name="Normal 3 2 2 4 5 4 2" xfId="12239"/>
    <cellStyle name="Normal 3 2 2 4 5 5" xfId="12240"/>
    <cellStyle name="Normal 3 2 2 4 5 5 2" xfId="12241"/>
    <cellStyle name="Normal 3 2 2 4 5 6" xfId="12242"/>
    <cellStyle name="Normal 3 2 2 4 5 6 2" xfId="12243"/>
    <cellStyle name="Normal 3 2 2 4 5 7" xfId="12244"/>
    <cellStyle name="Normal 3 2 2 4 6" xfId="1821"/>
    <cellStyle name="Normal 3 2 2 4 6 2" xfId="12245"/>
    <cellStyle name="Normal 3 2 2 4 6 2 2" xfId="12246"/>
    <cellStyle name="Normal 3 2 2 4 6 2 2 2" xfId="12247"/>
    <cellStyle name="Normal 3 2 2 4 6 2 3" xfId="12248"/>
    <cellStyle name="Normal 3 2 2 4 6 3" xfId="12249"/>
    <cellStyle name="Normal 3 2 2 4 6 3 2" xfId="12250"/>
    <cellStyle name="Normal 3 2 2 4 6 4" xfId="12251"/>
    <cellStyle name="Normal 3 2 2 4 6 4 2" xfId="12252"/>
    <cellStyle name="Normal 3 2 2 4 6 5" xfId="12253"/>
    <cellStyle name="Normal 3 2 2 4 6 5 2" xfId="12254"/>
    <cellStyle name="Normal 3 2 2 4 6 6" xfId="12255"/>
    <cellStyle name="Normal 3 2 2 4 6 6 2" xfId="12256"/>
    <cellStyle name="Normal 3 2 2 4 6 7" xfId="12257"/>
    <cellStyle name="Normal 3 2 2 4 7" xfId="1822"/>
    <cellStyle name="Normal 3 2 2 4 7 2" xfId="12258"/>
    <cellStyle name="Normal 3 2 2 4 7 2 2" xfId="12259"/>
    <cellStyle name="Normal 3 2 2 4 7 2 2 2" xfId="12260"/>
    <cellStyle name="Normal 3 2 2 4 7 2 3" xfId="12261"/>
    <cellStyle name="Normal 3 2 2 4 7 3" xfId="12262"/>
    <cellStyle name="Normal 3 2 2 4 7 3 2" xfId="12263"/>
    <cellStyle name="Normal 3 2 2 4 7 4" xfId="12264"/>
    <cellStyle name="Normal 3 2 2 4 7 4 2" xfId="12265"/>
    <cellStyle name="Normal 3 2 2 4 7 5" xfId="12266"/>
    <cellStyle name="Normal 3 2 2 4 7 5 2" xfId="12267"/>
    <cellStyle name="Normal 3 2 2 4 7 6" xfId="12268"/>
    <cellStyle name="Normal 3 2 2 4 7 6 2" xfId="12269"/>
    <cellStyle name="Normal 3 2 2 4 7 7" xfId="12270"/>
    <cellStyle name="Normal 3 2 2 4 8" xfId="12271"/>
    <cellStyle name="Normal 3 2 2 4 8 2" xfId="12272"/>
    <cellStyle name="Normal 3 2 2 4 8 2 2" xfId="12273"/>
    <cellStyle name="Normal 3 2 2 4 8 3" xfId="12274"/>
    <cellStyle name="Normal 3 2 2 4 9" xfId="12275"/>
    <cellStyle name="Normal 3 2 2 4 9 2" xfId="12276"/>
    <cellStyle name="Normal 3 2 2 5" xfId="841"/>
    <cellStyle name="Normal 3 2 2 5 2" xfId="12277"/>
    <cellStyle name="Normal 3 2 2 5 2 2" xfId="12278"/>
    <cellStyle name="Normal 3 2 2 5 3" xfId="12279"/>
    <cellStyle name="Normal 3 2 2 5 3 2" xfId="12280"/>
    <cellStyle name="Normal 3 2 2 6" xfId="12281"/>
    <cellStyle name="Normal 3 2 2 6 2" xfId="12282"/>
    <cellStyle name="Normal 3 2 2 7" xfId="12283"/>
    <cellStyle name="Normal 3 2 2 7 2" xfId="12284"/>
    <cellStyle name="Normal 3 2 2 8" xfId="12285"/>
    <cellStyle name="Normal 3 2 2 8 2" xfId="12286"/>
    <cellStyle name="Normal 3 2 2 9" xfId="12287"/>
    <cellStyle name="Normal 3 2 2 9 2" xfId="12288"/>
    <cellStyle name="Normal 3 2 3" xfId="842"/>
    <cellStyle name="Normal 3 2 3 2" xfId="843"/>
    <cellStyle name="Normal 3 2 3 3" xfId="844"/>
    <cellStyle name="Normal 3 2 3 3 10" xfId="12289"/>
    <cellStyle name="Normal 3 2 3 3 10 2" xfId="12290"/>
    <cellStyle name="Normal 3 2 3 3 11" xfId="12291"/>
    <cellStyle name="Normal 3 2 3 3 11 2" xfId="12292"/>
    <cellStyle name="Normal 3 2 3 3 12" xfId="12293"/>
    <cellStyle name="Normal 3 2 3 3 12 2" xfId="12294"/>
    <cellStyle name="Normal 3 2 3 3 13" xfId="12295"/>
    <cellStyle name="Normal 3 2 3 3 2" xfId="845"/>
    <cellStyle name="Normal 3 2 3 3 2 2" xfId="1823"/>
    <cellStyle name="Normal 3 2 3 3 2 2 2" xfId="12296"/>
    <cellStyle name="Normal 3 2 3 3 2 2 2 2" xfId="12297"/>
    <cellStyle name="Normal 3 2 3 3 2 2 2 2 2" xfId="12298"/>
    <cellStyle name="Normal 3 2 3 3 2 2 2 3" xfId="12299"/>
    <cellStyle name="Normal 3 2 3 3 2 2 3" xfId="12300"/>
    <cellStyle name="Normal 3 2 3 3 2 2 3 2" xfId="12301"/>
    <cellStyle name="Normal 3 2 3 3 2 2 4" xfId="12302"/>
    <cellStyle name="Normal 3 2 3 3 2 2 4 2" xfId="12303"/>
    <cellStyle name="Normal 3 2 3 3 2 2 5" xfId="12304"/>
    <cellStyle name="Normal 3 2 3 3 2 2 5 2" xfId="12305"/>
    <cellStyle name="Normal 3 2 3 3 2 2 6" xfId="12306"/>
    <cellStyle name="Normal 3 2 3 3 2 2 6 2" xfId="12307"/>
    <cellStyle name="Normal 3 2 3 3 2 2 7" xfId="12308"/>
    <cellStyle name="Normal 3 2 3 3 2 3" xfId="12309"/>
    <cellStyle name="Normal 3 2 3 3 2 3 2" xfId="12310"/>
    <cellStyle name="Normal 3 2 3 3 2 3 2 2" xfId="12311"/>
    <cellStyle name="Normal 3 2 3 3 2 3 3" xfId="12312"/>
    <cellStyle name="Normal 3 2 3 3 2 4" xfId="12313"/>
    <cellStyle name="Normal 3 2 3 3 2 4 2" xfId="12314"/>
    <cellStyle name="Normal 3 2 3 3 2 5" xfId="12315"/>
    <cellStyle name="Normal 3 2 3 3 2 5 2" xfId="12316"/>
    <cellStyle name="Normal 3 2 3 3 2 6" xfId="12317"/>
    <cellStyle name="Normal 3 2 3 3 2 6 2" xfId="12318"/>
    <cellStyle name="Normal 3 2 3 3 2 7" xfId="12319"/>
    <cellStyle name="Normal 3 2 3 3 2 7 2" xfId="12320"/>
    <cellStyle name="Normal 3 2 3 3 2 8" xfId="12321"/>
    <cellStyle name="Normal 3 2 3 3 3" xfId="846"/>
    <cellStyle name="Normal 3 2 3 3 3 2" xfId="1824"/>
    <cellStyle name="Normal 3 2 3 3 3 2 2" xfId="12322"/>
    <cellStyle name="Normal 3 2 3 3 3 2 2 2" xfId="12323"/>
    <cellStyle name="Normal 3 2 3 3 3 2 2 2 2" xfId="12324"/>
    <cellStyle name="Normal 3 2 3 3 3 2 2 3" xfId="12325"/>
    <cellStyle name="Normal 3 2 3 3 3 2 3" xfId="12326"/>
    <cellStyle name="Normal 3 2 3 3 3 2 3 2" xfId="12327"/>
    <cellStyle name="Normal 3 2 3 3 3 2 4" xfId="12328"/>
    <cellStyle name="Normal 3 2 3 3 3 2 4 2" xfId="12329"/>
    <cellStyle name="Normal 3 2 3 3 3 2 5" xfId="12330"/>
    <cellStyle name="Normal 3 2 3 3 3 2 5 2" xfId="12331"/>
    <cellStyle name="Normal 3 2 3 3 3 2 6" xfId="12332"/>
    <cellStyle name="Normal 3 2 3 3 3 2 6 2" xfId="12333"/>
    <cellStyle name="Normal 3 2 3 3 3 2 7" xfId="12334"/>
    <cellStyle name="Normal 3 2 3 3 3 3" xfId="12335"/>
    <cellStyle name="Normal 3 2 3 3 3 3 2" xfId="12336"/>
    <cellStyle name="Normal 3 2 3 3 3 3 2 2" xfId="12337"/>
    <cellStyle name="Normal 3 2 3 3 3 3 3" xfId="12338"/>
    <cellStyle name="Normal 3 2 3 3 3 4" xfId="12339"/>
    <cellStyle name="Normal 3 2 3 3 3 4 2" xfId="12340"/>
    <cellStyle name="Normal 3 2 3 3 3 5" xfId="12341"/>
    <cellStyle name="Normal 3 2 3 3 3 5 2" xfId="12342"/>
    <cellStyle name="Normal 3 2 3 3 3 6" xfId="12343"/>
    <cellStyle name="Normal 3 2 3 3 3 6 2" xfId="12344"/>
    <cellStyle name="Normal 3 2 3 3 3 7" xfId="12345"/>
    <cellStyle name="Normal 3 2 3 3 3 7 2" xfId="12346"/>
    <cellStyle name="Normal 3 2 3 3 3 8" xfId="12347"/>
    <cellStyle name="Normal 3 2 3 3 4" xfId="847"/>
    <cellStyle name="Normal 3 2 3 3 4 2" xfId="1825"/>
    <cellStyle name="Normal 3 2 3 3 4 2 2" xfId="12348"/>
    <cellStyle name="Normal 3 2 3 3 4 2 2 2" xfId="12349"/>
    <cellStyle name="Normal 3 2 3 3 4 2 2 2 2" xfId="12350"/>
    <cellStyle name="Normal 3 2 3 3 4 2 2 3" xfId="12351"/>
    <cellStyle name="Normal 3 2 3 3 4 2 3" xfId="12352"/>
    <cellStyle name="Normal 3 2 3 3 4 2 3 2" xfId="12353"/>
    <cellStyle name="Normal 3 2 3 3 4 2 4" xfId="12354"/>
    <cellStyle name="Normal 3 2 3 3 4 2 4 2" xfId="12355"/>
    <cellStyle name="Normal 3 2 3 3 4 2 5" xfId="12356"/>
    <cellStyle name="Normal 3 2 3 3 4 2 5 2" xfId="12357"/>
    <cellStyle name="Normal 3 2 3 3 4 2 6" xfId="12358"/>
    <cellStyle name="Normal 3 2 3 3 4 2 6 2" xfId="12359"/>
    <cellStyle name="Normal 3 2 3 3 4 2 7" xfId="12360"/>
    <cellStyle name="Normal 3 2 3 3 4 3" xfId="12361"/>
    <cellStyle name="Normal 3 2 3 3 4 3 2" xfId="12362"/>
    <cellStyle name="Normal 3 2 3 3 4 3 2 2" xfId="12363"/>
    <cellStyle name="Normal 3 2 3 3 4 3 3" xfId="12364"/>
    <cellStyle name="Normal 3 2 3 3 4 4" xfId="12365"/>
    <cellStyle name="Normal 3 2 3 3 4 4 2" xfId="12366"/>
    <cellStyle name="Normal 3 2 3 3 4 5" xfId="12367"/>
    <cellStyle name="Normal 3 2 3 3 4 5 2" xfId="12368"/>
    <cellStyle name="Normal 3 2 3 3 4 6" xfId="12369"/>
    <cellStyle name="Normal 3 2 3 3 4 6 2" xfId="12370"/>
    <cellStyle name="Normal 3 2 3 3 4 7" xfId="12371"/>
    <cellStyle name="Normal 3 2 3 3 4 7 2" xfId="12372"/>
    <cellStyle name="Normal 3 2 3 3 4 8" xfId="12373"/>
    <cellStyle name="Normal 3 2 3 3 5" xfId="1826"/>
    <cellStyle name="Normal 3 2 3 3 5 2" xfId="12374"/>
    <cellStyle name="Normal 3 2 3 3 5 2 2" xfId="12375"/>
    <cellStyle name="Normal 3 2 3 3 5 2 2 2" xfId="12376"/>
    <cellStyle name="Normal 3 2 3 3 5 2 3" xfId="12377"/>
    <cellStyle name="Normal 3 2 3 3 5 3" xfId="12378"/>
    <cellStyle name="Normal 3 2 3 3 5 3 2" xfId="12379"/>
    <cellStyle name="Normal 3 2 3 3 5 4" xfId="12380"/>
    <cellStyle name="Normal 3 2 3 3 5 4 2" xfId="12381"/>
    <cellStyle name="Normal 3 2 3 3 5 5" xfId="12382"/>
    <cellStyle name="Normal 3 2 3 3 5 5 2" xfId="12383"/>
    <cellStyle name="Normal 3 2 3 3 5 6" xfId="12384"/>
    <cellStyle name="Normal 3 2 3 3 5 6 2" xfId="12385"/>
    <cellStyle name="Normal 3 2 3 3 5 7" xfId="12386"/>
    <cellStyle name="Normal 3 2 3 3 6" xfId="1827"/>
    <cellStyle name="Normal 3 2 3 3 6 2" xfId="12387"/>
    <cellStyle name="Normal 3 2 3 3 6 2 2" xfId="12388"/>
    <cellStyle name="Normal 3 2 3 3 6 2 2 2" xfId="12389"/>
    <cellStyle name="Normal 3 2 3 3 6 2 3" xfId="12390"/>
    <cellStyle name="Normal 3 2 3 3 6 3" xfId="12391"/>
    <cellStyle name="Normal 3 2 3 3 6 3 2" xfId="12392"/>
    <cellStyle name="Normal 3 2 3 3 6 4" xfId="12393"/>
    <cellStyle name="Normal 3 2 3 3 6 4 2" xfId="12394"/>
    <cellStyle name="Normal 3 2 3 3 6 5" xfId="12395"/>
    <cellStyle name="Normal 3 2 3 3 6 5 2" xfId="12396"/>
    <cellStyle name="Normal 3 2 3 3 6 6" xfId="12397"/>
    <cellStyle name="Normal 3 2 3 3 6 6 2" xfId="12398"/>
    <cellStyle name="Normal 3 2 3 3 6 7" xfId="12399"/>
    <cellStyle name="Normal 3 2 3 3 7" xfId="1828"/>
    <cellStyle name="Normal 3 2 3 3 7 2" xfId="12400"/>
    <cellStyle name="Normal 3 2 3 3 7 2 2" xfId="12401"/>
    <cellStyle name="Normal 3 2 3 3 7 2 2 2" xfId="12402"/>
    <cellStyle name="Normal 3 2 3 3 7 2 3" xfId="12403"/>
    <cellStyle name="Normal 3 2 3 3 7 3" xfId="12404"/>
    <cellStyle name="Normal 3 2 3 3 7 3 2" xfId="12405"/>
    <cellStyle name="Normal 3 2 3 3 7 4" xfId="12406"/>
    <cellStyle name="Normal 3 2 3 3 7 4 2" xfId="12407"/>
    <cellStyle name="Normal 3 2 3 3 7 5" xfId="12408"/>
    <cellStyle name="Normal 3 2 3 3 7 5 2" xfId="12409"/>
    <cellStyle name="Normal 3 2 3 3 7 6" xfId="12410"/>
    <cellStyle name="Normal 3 2 3 3 7 6 2" xfId="12411"/>
    <cellStyle name="Normal 3 2 3 3 7 7" xfId="12412"/>
    <cellStyle name="Normal 3 2 3 3 8" xfId="12413"/>
    <cellStyle name="Normal 3 2 3 3 8 2" xfId="12414"/>
    <cellStyle name="Normal 3 2 3 3 8 2 2" xfId="12415"/>
    <cellStyle name="Normal 3 2 3 3 8 3" xfId="12416"/>
    <cellStyle name="Normal 3 2 3 3 9" xfId="12417"/>
    <cellStyle name="Normal 3 2 3 3 9 2" xfId="12418"/>
    <cellStyle name="Normal 3 2 3 4" xfId="848"/>
    <cellStyle name="Normal 3 2 3 5" xfId="1340"/>
    <cellStyle name="Normal 3 2 3 5 2" xfId="12419"/>
    <cellStyle name="Normal 3 2 3 6" xfId="12420"/>
    <cellStyle name="Normal 3 2 4" xfId="849"/>
    <cellStyle name="Normal 3 2 4 10" xfId="12421"/>
    <cellStyle name="Normal 3 2 4 10 2" xfId="12422"/>
    <cellStyle name="Normal 3 2 4 11" xfId="12423"/>
    <cellStyle name="Normal 3 2 4 11 2" xfId="12424"/>
    <cellStyle name="Normal 3 2 4 12" xfId="12425"/>
    <cellStyle name="Normal 3 2 4 12 2" xfId="12426"/>
    <cellStyle name="Normal 3 2 4 13" xfId="12427"/>
    <cellStyle name="Normal 3 2 4 13 2" xfId="12428"/>
    <cellStyle name="Normal 3 2 4 2" xfId="850"/>
    <cellStyle name="Normal 3 2 4 2 2" xfId="851"/>
    <cellStyle name="Normal 3 2 4 2 3" xfId="12429"/>
    <cellStyle name="Normal 3 2 4 3" xfId="852"/>
    <cellStyle name="Normal 3 2 4 3 2" xfId="1829"/>
    <cellStyle name="Normal 3 2 4 3 2 2" xfId="12430"/>
    <cellStyle name="Normal 3 2 4 3 2 2 2" xfId="12431"/>
    <cellStyle name="Normal 3 2 4 3 2 2 2 2" xfId="12432"/>
    <cellStyle name="Normal 3 2 4 3 2 2 3" xfId="12433"/>
    <cellStyle name="Normal 3 2 4 3 2 3" xfId="12434"/>
    <cellStyle name="Normal 3 2 4 3 2 3 2" xfId="12435"/>
    <cellStyle name="Normal 3 2 4 3 2 4" xfId="12436"/>
    <cellStyle name="Normal 3 2 4 3 2 4 2" xfId="12437"/>
    <cellStyle name="Normal 3 2 4 3 2 5" xfId="12438"/>
    <cellStyle name="Normal 3 2 4 3 2 5 2" xfId="12439"/>
    <cellStyle name="Normal 3 2 4 3 2 6" xfId="12440"/>
    <cellStyle name="Normal 3 2 4 3 2 6 2" xfId="12441"/>
    <cellStyle name="Normal 3 2 4 3 2 7" xfId="12442"/>
    <cellStyle name="Normal 3 2 4 3 3" xfId="12443"/>
    <cellStyle name="Normal 3 2 4 3 3 2" xfId="12444"/>
    <cellStyle name="Normal 3 2 4 3 3 2 2" xfId="12445"/>
    <cellStyle name="Normal 3 2 4 3 3 3" xfId="12446"/>
    <cellStyle name="Normal 3 2 4 3 4" xfId="12447"/>
    <cellStyle name="Normal 3 2 4 3 4 2" xfId="12448"/>
    <cellStyle name="Normal 3 2 4 3 5" xfId="12449"/>
    <cellStyle name="Normal 3 2 4 3 5 2" xfId="12450"/>
    <cellStyle name="Normal 3 2 4 3 6" xfId="12451"/>
    <cellStyle name="Normal 3 2 4 3 6 2" xfId="12452"/>
    <cellStyle name="Normal 3 2 4 3 7" xfId="12453"/>
    <cellStyle name="Normal 3 2 4 3 7 2" xfId="12454"/>
    <cellStyle name="Normal 3 2 4 3 8" xfId="12455"/>
    <cellStyle name="Normal 3 2 4 4" xfId="853"/>
    <cellStyle name="Normal 3 2 4 4 2" xfId="1830"/>
    <cellStyle name="Normal 3 2 4 4 2 2" xfId="12456"/>
    <cellStyle name="Normal 3 2 4 4 2 2 2" xfId="12457"/>
    <cellStyle name="Normal 3 2 4 4 2 2 2 2" xfId="12458"/>
    <cellStyle name="Normal 3 2 4 4 2 2 3" xfId="12459"/>
    <cellStyle name="Normal 3 2 4 4 2 3" xfId="12460"/>
    <cellStyle name="Normal 3 2 4 4 2 3 2" xfId="12461"/>
    <cellStyle name="Normal 3 2 4 4 2 4" xfId="12462"/>
    <cellStyle name="Normal 3 2 4 4 2 4 2" xfId="12463"/>
    <cellStyle name="Normal 3 2 4 4 2 5" xfId="12464"/>
    <cellStyle name="Normal 3 2 4 4 2 5 2" xfId="12465"/>
    <cellStyle name="Normal 3 2 4 4 2 6" xfId="12466"/>
    <cellStyle name="Normal 3 2 4 4 2 6 2" xfId="12467"/>
    <cellStyle name="Normal 3 2 4 4 2 7" xfId="12468"/>
    <cellStyle name="Normal 3 2 4 4 3" xfId="12469"/>
    <cellStyle name="Normal 3 2 4 4 3 2" xfId="12470"/>
    <cellStyle name="Normal 3 2 4 4 3 2 2" xfId="12471"/>
    <cellStyle name="Normal 3 2 4 4 3 3" xfId="12472"/>
    <cellStyle name="Normal 3 2 4 4 4" xfId="12473"/>
    <cellStyle name="Normal 3 2 4 4 4 2" xfId="12474"/>
    <cellStyle name="Normal 3 2 4 4 5" xfId="12475"/>
    <cellStyle name="Normal 3 2 4 4 5 2" xfId="12476"/>
    <cellStyle name="Normal 3 2 4 4 6" xfId="12477"/>
    <cellStyle name="Normal 3 2 4 4 6 2" xfId="12478"/>
    <cellStyle name="Normal 3 2 4 4 7" xfId="12479"/>
    <cellStyle name="Normal 3 2 4 4 7 2" xfId="12480"/>
    <cellStyle name="Normal 3 2 4 4 8" xfId="12481"/>
    <cellStyle name="Normal 3 2 4 5" xfId="854"/>
    <cellStyle name="Normal 3 2 4 5 2" xfId="1831"/>
    <cellStyle name="Normal 3 2 4 5 2 2" xfId="12482"/>
    <cellStyle name="Normal 3 2 4 5 2 2 2" xfId="12483"/>
    <cellStyle name="Normal 3 2 4 5 2 2 2 2" xfId="12484"/>
    <cellStyle name="Normal 3 2 4 5 2 2 3" xfId="12485"/>
    <cellStyle name="Normal 3 2 4 5 2 3" xfId="12486"/>
    <cellStyle name="Normal 3 2 4 5 2 3 2" xfId="12487"/>
    <cellStyle name="Normal 3 2 4 5 2 4" xfId="12488"/>
    <cellStyle name="Normal 3 2 4 5 2 4 2" xfId="12489"/>
    <cellStyle name="Normal 3 2 4 5 2 5" xfId="12490"/>
    <cellStyle name="Normal 3 2 4 5 2 5 2" xfId="12491"/>
    <cellStyle name="Normal 3 2 4 5 2 6" xfId="12492"/>
    <cellStyle name="Normal 3 2 4 5 2 6 2" xfId="12493"/>
    <cellStyle name="Normal 3 2 4 5 2 7" xfId="12494"/>
    <cellStyle name="Normal 3 2 4 5 3" xfId="12495"/>
    <cellStyle name="Normal 3 2 4 5 3 2" xfId="12496"/>
    <cellStyle name="Normal 3 2 4 5 3 2 2" xfId="12497"/>
    <cellStyle name="Normal 3 2 4 5 3 3" xfId="12498"/>
    <cellStyle name="Normal 3 2 4 5 4" xfId="12499"/>
    <cellStyle name="Normal 3 2 4 5 4 2" xfId="12500"/>
    <cellStyle name="Normal 3 2 4 5 5" xfId="12501"/>
    <cellStyle name="Normal 3 2 4 5 5 2" xfId="12502"/>
    <cellStyle name="Normal 3 2 4 5 6" xfId="12503"/>
    <cellStyle name="Normal 3 2 4 5 6 2" xfId="12504"/>
    <cellStyle name="Normal 3 2 4 5 7" xfId="12505"/>
    <cellStyle name="Normal 3 2 4 5 7 2" xfId="12506"/>
    <cellStyle name="Normal 3 2 4 5 8" xfId="12507"/>
    <cellStyle name="Normal 3 2 4 6" xfId="1832"/>
    <cellStyle name="Normal 3 2 4 6 2" xfId="12508"/>
    <cellStyle name="Normal 3 2 4 6 2 2" xfId="12509"/>
    <cellStyle name="Normal 3 2 4 6 2 2 2" xfId="12510"/>
    <cellStyle name="Normal 3 2 4 6 2 3" xfId="12511"/>
    <cellStyle name="Normal 3 2 4 6 3" xfId="12512"/>
    <cellStyle name="Normal 3 2 4 6 3 2" xfId="12513"/>
    <cellStyle name="Normal 3 2 4 6 4" xfId="12514"/>
    <cellStyle name="Normal 3 2 4 6 4 2" xfId="12515"/>
    <cellStyle name="Normal 3 2 4 6 5" xfId="12516"/>
    <cellStyle name="Normal 3 2 4 6 5 2" xfId="12517"/>
    <cellStyle name="Normal 3 2 4 6 6" xfId="12518"/>
    <cellStyle name="Normal 3 2 4 6 6 2" xfId="12519"/>
    <cellStyle name="Normal 3 2 4 6 7" xfId="12520"/>
    <cellStyle name="Normal 3 2 4 7" xfId="1833"/>
    <cellStyle name="Normal 3 2 4 7 2" xfId="12521"/>
    <cellStyle name="Normal 3 2 4 7 2 2" xfId="12522"/>
    <cellStyle name="Normal 3 2 4 7 2 2 2" xfId="12523"/>
    <cellStyle name="Normal 3 2 4 7 2 3" xfId="12524"/>
    <cellStyle name="Normal 3 2 4 7 3" xfId="12525"/>
    <cellStyle name="Normal 3 2 4 7 3 2" xfId="12526"/>
    <cellStyle name="Normal 3 2 4 7 4" xfId="12527"/>
    <cellStyle name="Normal 3 2 4 7 4 2" xfId="12528"/>
    <cellStyle name="Normal 3 2 4 7 5" xfId="12529"/>
    <cellStyle name="Normal 3 2 4 7 5 2" xfId="12530"/>
    <cellStyle name="Normal 3 2 4 7 6" xfId="12531"/>
    <cellStyle name="Normal 3 2 4 7 6 2" xfId="12532"/>
    <cellStyle name="Normal 3 2 4 7 7" xfId="12533"/>
    <cellStyle name="Normal 3 2 4 8" xfId="1834"/>
    <cellStyle name="Normal 3 2 4 8 2" xfId="12534"/>
    <cellStyle name="Normal 3 2 4 8 2 2" xfId="12535"/>
    <cellStyle name="Normal 3 2 4 8 2 2 2" xfId="12536"/>
    <cellStyle name="Normal 3 2 4 8 2 3" xfId="12537"/>
    <cellStyle name="Normal 3 2 4 8 3" xfId="12538"/>
    <cellStyle name="Normal 3 2 4 8 3 2" xfId="12539"/>
    <cellStyle name="Normal 3 2 4 8 4" xfId="12540"/>
    <cellStyle name="Normal 3 2 4 8 4 2" xfId="12541"/>
    <cellStyle name="Normal 3 2 4 8 5" xfId="12542"/>
    <cellStyle name="Normal 3 2 4 8 5 2" xfId="12543"/>
    <cellStyle name="Normal 3 2 4 8 6" xfId="12544"/>
    <cellStyle name="Normal 3 2 4 8 6 2" xfId="12545"/>
    <cellStyle name="Normal 3 2 4 8 7" xfId="12546"/>
    <cellStyle name="Normal 3 2 4 9" xfId="12547"/>
    <cellStyle name="Normal 3 2 4 9 2" xfId="12548"/>
    <cellStyle name="Normal 3 2 4 9 2 2" xfId="12549"/>
    <cellStyle name="Normal 3 2 4 9 3" xfId="12550"/>
    <cellStyle name="Normal 3 2 5" xfId="855"/>
    <cellStyle name="Normal 3 2 5 10" xfId="12551"/>
    <cellStyle name="Normal 3 2 5 10 2" xfId="12552"/>
    <cellStyle name="Normal 3 2 5 11" xfId="12553"/>
    <cellStyle name="Normal 3 2 5 11 2" xfId="12554"/>
    <cellStyle name="Normal 3 2 5 12" xfId="12555"/>
    <cellStyle name="Normal 3 2 5 12 2" xfId="12556"/>
    <cellStyle name="Normal 3 2 5 13" xfId="12557"/>
    <cellStyle name="Normal 3 2 5 13 2" xfId="12558"/>
    <cellStyle name="Normal 3 2 5 14" xfId="12559"/>
    <cellStyle name="Normal 3 2 5 2" xfId="856"/>
    <cellStyle name="Normal 3 2 5 2 2" xfId="857"/>
    <cellStyle name="Normal 3 2 5 2 3" xfId="12560"/>
    <cellStyle name="Normal 3 2 5 3" xfId="858"/>
    <cellStyle name="Normal 3 2 5 3 2" xfId="1835"/>
    <cellStyle name="Normal 3 2 5 3 2 2" xfId="12561"/>
    <cellStyle name="Normal 3 2 5 3 2 2 2" xfId="12562"/>
    <cellStyle name="Normal 3 2 5 3 2 2 2 2" xfId="12563"/>
    <cellStyle name="Normal 3 2 5 3 2 2 3" xfId="12564"/>
    <cellStyle name="Normal 3 2 5 3 2 3" xfId="12565"/>
    <cellStyle name="Normal 3 2 5 3 2 3 2" xfId="12566"/>
    <cellStyle name="Normal 3 2 5 3 2 4" xfId="12567"/>
    <cellStyle name="Normal 3 2 5 3 2 4 2" xfId="12568"/>
    <cellStyle name="Normal 3 2 5 3 2 5" xfId="12569"/>
    <cellStyle name="Normal 3 2 5 3 2 5 2" xfId="12570"/>
    <cellStyle name="Normal 3 2 5 3 2 6" xfId="12571"/>
    <cellStyle name="Normal 3 2 5 3 2 6 2" xfId="12572"/>
    <cellStyle name="Normal 3 2 5 3 2 7" xfId="12573"/>
    <cellStyle name="Normal 3 2 5 3 3" xfId="12574"/>
    <cellStyle name="Normal 3 2 5 3 3 2" xfId="12575"/>
    <cellStyle name="Normal 3 2 5 3 3 2 2" xfId="12576"/>
    <cellStyle name="Normal 3 2 5 3 3 3" xfId="12577"/>
    <cellStyle name="Normal 3 2 5 3 4" xfId="12578"/>
    <cellStyle name="Normal 3 2 5 3 4 2" xfId="12579"/>
    <cellStyle name="Normal 3 2 5 3 5" xfId="12580"/>
    <cellStyle name="Normal 3 2 5 3 5 2" xfId="12581"/>
    <cellStyle name="Normal 3 2 5 3 6" xfId="12582"/>
    <cellStyle name="Normal 3 2 5 3 6 2" xfId="12583"/>
    <cellStyle name="Normal 3 2 5 3 7" xfId="12584"/>
    <cellStyle name="Normal 3 2 5 3 7 2" xfId="12585"/>
    <cellStyle name="Normal 3 2 5 3 8" xfId="12586"/>
    <cellStyle name="Normal 3 2 5 4" xfId="859"/>
    <cellStyle name="Normal 3 2 5 4 2" xfId="1836"/>
    <cellStyle name="Normal 3 2 5 4 2 2" xfId="12587"/>
    <cellStyle name="Normal 3 2 5 4 2 2 2" xfId="12588"/>
    <cellStyle name="Normal 3 2 5 4 2 2 2 2" xfId="12589"/>
    <cellStyle name="Normal 3 2 5 4 2 2 3" xfId="12590"/>
    <cellStyle name="Normal 3 2 5 4 2 3" xfId="12591"/>
    <cellStyle name="Normal 3 2 5 4 2 3 2" xfId="12592"/>
    <cellStyle name="Normal 3 2 5 4 2 4" xfId="12593"/>
    <cellStyle name="Normal 3 2 5 4 2 4 2" xfId="12594"/>
    <cellStyle name="Normal 3 2 5 4 2 5" xfId="12595"/>
    <cellStyle name="Normal 3 2 5 4 2 5 2" xfId="12596"/>
    <cellStyle name="Normal 3 2 5 4 2 6" xfId="12597"/>
    <cellStyle name="Normal 3 2 5 4 2 6 2" xfId="12598"/>
    <cellStyle name="Normal 3 2 5 4 2 7" xfId="12599"/>
    <cellStyle name="Normal 3 2 5 4 3" xfId="12600"/>
    <cellStyle name="Normal 3 2 5 4 3 2" xfId="12601"/>
    <cellStyle name="Normal 3 2 5 4 3 2 2" xfId="12602"/>
    <cellStyle name="Normal 3 2 5 4 3 3" xfId="12603"/>
    <cellStyle name="Normal 3 2 5 4 4" xfId="12604"/>
    <cellStyle name="Normal 3 2 5 4 4 2" xfId="12605"/>
    <cellStyle name="Normal 3 2 5 4 5" xfId="12606"/>
    <cellStyle name="Normal 3 2 5 4 5 2" xfId="12607"/>
    <cellStyle name="Normal 3 2 5 4 6" xfId="12608"/>
    <cellStyle name="Normal 3 2 5 4 6 2" xfId="12609"/>
    <cellStyle name="Normal 3 2 5 4 7" xfId="12610"/>
    <cellStyle name="Normal 3 2 5 4 7 2" xfId="12611"/>
    <cellStyle name="Normal 3 2 5 4 8" xfId="12612"/>
    <cellStyle name="Normal 3 2 5 5" xfId="1837"/>
    <cellStyle name="Normal 3 2 5 5 2" xfId="1838"/>
    <cellStyle name="Normal 3 2 5 5 2 2" xfId="12613"/>
    <cellStyle name="Normal 3 2 5 5 2 2 2" xfId="12614"/>
    <cellStyle name="Normal 3 2 5 5 2 2 2 2" xfId="12615"/>
    <cellStyle name="Normal 3 2 5 5 2 2 3" xfId="12616"/>
    <cellStyle name="Normal 3 2 5 5 2 3" xfId="12617"/>
    <cellStyle name="Normal 3 2 5 5 2 3 2" xfId="12618"/>
    <cellStyle name="Normal 3 2 5 5 2 4" xfId="12619"/>
    <cellStyle name="Normal 3 2 5 5 2 4 2" xfId="12620"/>
    <cellStyle name="Normal 3 2 5 5 2 5" xfId="12621"/>
    <cellStyle name="Normal 3 2 5 5 2 5 2" xfId="12622"/>
    <cellStyle name="Normal 3 2 5 5 2 6" xfId="12623"/>
    <cellStyle name="Normal 3 2 5 5 2 6 2" xfId="12624"/>
    <cellStyle name="Normal 3 2 5 5 2 7" xfId="12625"/>
    <cellStyle name="Normal 3 2 5 5 3" xfId="12626"/>
    <cellStyle name="Normal 3 2 5 5 3 2" xfId="12627"/>
    <cellStyle name="Normal 3 2 5 5 3 2 2" xfId="12628"/>
    <cellStyle name="Normal 3 2 5 5 3 3" xfId="12629"/>
    <cellStyle name="Normal 3 2 5 5 4" xfId="12630"/>
    <cellStyle name="Normal 3 2 5 5 4 2" xfId="12631"/>
    <cellStyle name="Normal 3 2 5 5 5" xfId="12632"/>
    <cellStyle name="Normal 3 2 5 5 5 2" xfId="12633"/>
    <cellStyle name="Normal 3 2 5 5 6" xfId="12634"/>
    <cellStyle name="Normal 3 2 5 5 6 2" xfId="12635"/>
    <cellStyle name="Normal 3 2 5 5 7" xfId="12636"/>
    <cellStyle name="Normal 3 2 5 5 7 2" xfId="12637"/>
    <cellStyle name="Normal 3 2 5 5 8" xfId="12638"/>
    <cellStyle name="Normal 3 2 5 6" xfId="1839"/>
    <cellStyle name="Normal 3 2 5 6 2" xfId="12639"/>
    <cellStyle name="Normal 3 2 5 6 2 2" xfId="12640"/>
    <cellStyle name="Normal 3 2 5 6 2 2 2" xfId="12641"/>
    <cellStyle name="Normal 3 2 5 6 2 3" xfId="12642"/>
    <cellStyle name="Normal 3 2 5 6 3" xfId="12643"/>
    <cellStyle name="Normal 3 2 5 6 3 2" xfId="12644"/>
    <cellStyle name="Normal 3 2 5 6 4" xfId="12645"/>
    <cellStyle name="Normal 3 2 5 6 4 2" xfId="12646"/>
    <cellStyle name="Normal 3 2 5 6 5" xfId="12647"/>
    <cellStyle name="Normal 3 2 5 6 5 2" xfId="12648"/>
    <cellStyle name="Normal 3 2 5 6 6" xfId="12649"/>
    <cellStyle name="Normal 3 2 5 6 6 2" xfId="12650"/>
    <cellStyle name="Normal 3 2 5 6 7" xfId="12651"/>
    <cellStyle name="Normal 3 2 5 7" xfId="1840"/>
    <cellStyle name="Normal 3 2 5 7 2" xfId="12652"/>
    <cellStyle name="Normal 3 2 5 7 2 2" xfId="12653"/>
    <cellStyle name="Normal 3 2 5 7 2 2 2" xfId="12654"/>
    <cellStyle name="Normal 3 2 5 7 2 3" xfId="12655"/>
    <cellStyle name="Normal 3 2 5 7 3" xfId="12656"/>
    <cellStyle name="Normal 3 2 5 7 3 2" xfId="12657"/>
    <cellStyle name="Normal 3 2 5 7 4" xfId="12658"/>
    <cellStyle name="Normal 3 2 5 7 4 2" xfId="12659"/>
    <cellStyle name="Normal 3 2 5 7 5" xfId="12660"/>
    <cellStyle name="Normal 3 2 5 7 5 2" xfId="12661"/>
    <cellStyle name="Normal 3 2 5 7 6" xfId="12662"/>
    <cellStyle name="Normal 3 2 5 7 6 2" xfId="12663"/>
    <cellStyle name="Normal 3 2 5 7 7" xfId="12664"/>
    <cellStyle name="Normal 3 2 5 8" xfId="1841"/>
    <cellStyle name="Normal 3 2 5 8 2" xfId="12665"/>
    <cellStyle name="Normal 3 2 5 8 2 2" xfId="12666"/>
    <cellStyle name="Normal 3 2 5 8 2 2 2" xfId="12667"/>
    <cellStyle name="Normal 3 2 5 8 2 3" xfId="12668"/>
    <cellStyle name="Normal 3 2 5 8 3" xfId="12669"/>
    <cellStyle name="Normal 3 2 5 8 3 2" xfId="12670"/>
    <cellStyle name="Normal 3 2 5 8 4" xfId="12671"/>
    <cellStyle name="Normal 3 2 5 8 4 2" xfId="12672"/>
    <cellStyle name="Normal 3 2 5 8 5" xfId="12673"/>
    <cellStyle name="Normal 3 2 5 8 5 2" xfId="12674"/>
    <cellStyle name="Normal 3 2 5 8 6" xfId="12675"/>
    <cellStyle name="Normal 3 2 5 8 6 2" xfId="12676"/>
    <cellStyle name="Normal 3 2 5 8 7" xfId="12677"/>
    <cellStyle name="Normal 3 2 5 9" xfId="12678"/>
    <cellStyle name="Normal 3 2 5 9 2" xfId="12679"/>
    <cellStyle name="Normal 3 2 5 9 2 2" xfId="12680"/>
    <cellStyle name="Normal 3 2 5 9 3" xfId="12681"/>
    <cellStyle name="Normal 3 2 6" xfId="860"/>
    <cellStyle name="Normal 3 2 6 2" xfId="861"/>
    <cellStyle name="Normal 3 2 6 3" xfId="12682"/>
    <cellStyle name="Normal 3 2 7" xfId="862"/>
    <cellStyle name="Normal 3 2 7 2" xfId="863"/>
    <cellStyle name="Normal 3 2 7 2 2" xfId="12683"/>
    <cellStyle name="Normal 3 2 7 2 2 2" xfId="12684"/>
    <cellStyle name="Normal 3 2 7 2 2 2 2" xfId="12685"/>
    <cellStyle name="Normal 3 2 7 2 2 3" xfId="12686"/>
    <cellStyle name="Normal 3 2 7 2 3" xfId="12687"/>
    <cellStyle name="Normal 3 2 7 2 3 2" xfId="12688"/>
    <cellStyle name="Normal 3 2 7 2 4" xfId="12689"/>
    <cellStyle name="Normal 3 2 7 2 4 2" xfId="12690"/>
    <cellStyle name="Normal 3 2 7 2 5" xfId="12691"/>
    <cellStyle name="Normal 3 2 7 2 5 2" xfId="12692"/>
    <cellStyle name="Normal 3 2 7 2 6" xfId="12693"/>
    <cellStyle name="Normal 3 2 7 2 6 2" xfId="12694"/>
    <cellStyle name="Normal 3 2 7 3" xfId="12695"/>
    <cellStyle name="Normal 3 2 7 3 2" xfId="12696"/>
    <cellStyle name="Normal 3 2 7 3 2 2" xfId="12697"/>
    <cellStyle name="Normal 3 2 7 3 3" xfId="12698"/>
    <cellStyle name="Normal 3 2 7 4" xfId="12699"/>
    <cellStyle name="Normal 3 2 7 4 2" xfId="12700"/>
    <cellStyle name="Normal 3 2 7 5" xfId="12701"/>
    <cellStyle name="Normal 3 2 7 5 2" xfId="12702"/>
    <cellStyle name="Normal 3 2 7 6" xfId="12703"/>
    <cellStyle name="Normal 3 2 7 6 2" xfId="12704"/>
    <cellStyle name="Normal 3 2 7 7" xfId="12705"/>
    <cellStyle name="Normal 3 2 7 7 2" xfId="12706"/>
    <cellStyle name="Normal 3 2 7 8" xfId="12707"/>
    <cellStyle name="Normal 3 2 8" xfId="864"/>
    <cellStyle name="Normal 3 2 8 2" xfId="1842"/>
    <cellStyle name="Normal 3 2 8 2 2" xfId="12708"/>
    <cellStyle name="Normal 3 2 8 2 2 2" xfId="12709"/>
    <cellStyle name="Normal 3 2 8 2 2 2 2" xfId="12710"/>
    <cellStyle name="Normal 3 2 8 2 2 3" xfId="12711"/>
    <cellStyle name="Normal 3 2 8 2 3" xfId="12712"/>
    <cellStyle name="Normal 3 2 8 2 3 2" xfId="12713"/>
    <cellStyle name="Normal 3 2 8 2 4" xfId="12714"/>
    <cellStyle name="Normal 3 2 8 2 4 2" xfId="12715"/>
    <cellStyle name="Normal 3 2 8 2 5" xfId="12716"/>
    <cellStyle name="Normal 3 2 8 2 5 2" xfId="12717"/>
    <cellStyle name="Normal 3 2 8 2 6" xfId="12718"/>
    <cellStyle name="Normal 3 2 8 2 6 2" xfId="12719"/>
    <cellStyle name="Normal 3 2 8 2 7" xfId="12720"/>
    <cellStyle name="Normal 3 2 8 3" xfId="12721"/>
    <cellStyle name="Normal 3 2 8 3 2" xfId="12722"/>
    <cellStyle name="Normal 3 2 8 3 2 2" xfId="12723"/>
    <cellStyle name="Normal 3 2 8 3 3" xfId="12724"/>
    <cellStyle name="Normal 3 2 8 4" xfId="12725"/>
    <cellStyle name="Normal 3 2 8 4 2" xfId="12726"/>
    <cellStyle name="Normal 3 2 8 5" xfId="12727"/>
    <cellStyle name="Normal 3 2 8 5 2" xfId="12728"/>
    <cellStyle name="Normal 3 2 8 6" xfId="12729"/>
    <cellStyle name="Normal 3 2 8 6 2" xfId="12730"/>
    <cellStyle name="Normal 3 2 8 7" xfId="12731"/>
    <cellStyle name="Normal 3 2 8 7 2" xfId="12732"/>
    <cellStyle name="Normal 3 2 8 8" xfId="12733"/>
    <cellStyle name="Normal 3 2 9" xfId="865"/>
    <cellStyle name="Normal 3 2 9 2" xfId="1843"/>
    <cellStyle name="Normal 3 2 9 2 2" xfId="12734"/>
    <cellStyle name="Normal 3 2 9 2 2 2" xfId="12735"/>
    <cellStyle name="Normal 3 2 9 2 2 2 2" xfId="12736"/>
    <cellStyle name="Normal 3 2 9 2 2 3" xfId="12737"/>
    <cellStyle name="Normal 3 2 9 2 3" xfId="12738"/>
    <cellStyle name="Normal 3 2 9 2 3 2" xfId="12739"/>
    <cellStyle name="Normal 3 2 9 2 4" xfId="12740"/>
    <cellStyle name="Normal 3 2 9 2 4 2" xfId="12741"/>
    <cellStyle name="Normal 3 2 9 2 5" xfId="12742"/>
    <cellStyle name="Normal 3 2 9 2 5 2" xfId="12743"/>
    <cellStyle name="Normal 3 2 9 2 6" xfId="12744"/>
    <cellStyle name="Normal 3 2 9 2 6 2" xfId="12745"/>
    <cellStyle name="Normal 3 2 9 2 7" xfId="12746"/>
    <cellStyle name="Normal 3 2 9 3" xfId="12747"/>
    <cellStyle name="Normal 3 2 9 3 2" xfId="12748"/>
    <cellStyle name="Normal 3 2 9 3 2 2" xfId="12749"/>
    <cellStyle name="Normal 3 2 9 3 3" xfId="12750"/>
    <cellStyle name="Normal 3 2 9 4" xfId="12751"/>
    <cellStyle name="Normal 3 2 9 4 2" xfId="12752"/>
    <cellStyle name="Normal 3 2 9 5" xfId="12753"/>
    <cellStyle name="Normal 3 2 9 5 2" xfId="12754"/>
    <cellStyle name="Normal 3 2 9 6" xfId="12755"/>
    <cellStyle name="Normal 3 2 9 6 2" xfId="12756"/>
    <cellStyle name="Normal 3 2 9 7" xfId="12757"/>
    <cellStyle name="Normal 3 2 9 7 2" xfId="12758"/>
    <cellStyle name="Normal 3 2 9 8" xfId="12759"/>
    <cellStyle name="Normal 3 2_Kalnciems budzets 2013" xfId="866"/>
    <cellStyle name="Normal 3 3" xfId="867"/>
    <cellStyle name="Normal 3 3 2" xfId="868"/>
    <cellStyle name="Normal 3 3 2 10" xfId="12760"/>
    <cellStyle name="Normal 3 3 2 10 2" xfId="12761"/>
    <cellStyle name="Normal 3 3 2 10 2 2" xfId="12762"/>
    <cellStyle name="Normal 3 3 2 10 3" xfId="12763"/>
    <cellStyle name="Normal 3 3 2 11" xfId="12764"/>
    <cellStyle name="Normal 3 3 2 11 2" xfId="12765"/>
    <cellStyle name="Normal 3 3 2 12" xfId="12766"/>
    <cellStyle name="Normal 3 3 2 12 2" xfId="12767"/>
    <cellStyle name="Normal 3 3 2 13" xfId="12768"/>
    <cellStyle name="Normal 3 3 2 13 2" xfId="12769"/>
    <cellStyle name="Normal 3 3 2 14" xfId="12770"/>
    <cellStyle name="Normal 3 3 2 14 2" xfId="12771"/>
    <cellStyle name="Normal 3 3 2 15" xfId="12772"/>
    <cellStyle name="Normal 3 3 2 2" xfId="869"/>
    <cellStyle name="Normal 3 3 2 3" xfId="870"/>
    <cellStyle name="Normal 3 3 2 3 10" xfId="12773"/>
    <cellStyle name="Normal 3 3 2 3 10 2" xfId="12774"/>
    <cellStyle name="Normal 3 3 2 3 11" xfId="12775"/>
    <cellStyle name="Normal 3 3 2 3 11 2" xfId="12776"/>
    <cellStyle name="Normal 3 3 2 3 12" xfId="12777"/>
    <cellStyle name="Normal 3 3 2 3 12 2" xfId="12778"/>
    <cellStyle name="Normal 3 3 2 3 13" xfId="12779"/>
    <cellStyle name="Normal 3 3 2 3 2" xfId="871"/>
    <cellStyle name="Normal 3 3 2 3 2 2" xfId="1844"/>
    <cellStyle name="Normal 3 3 2 3 2 2 2" xfId="12780"/>
    <cellStyle name="Normal 3 3 2 3 2 2 2 2" xfId="12781"/>
    <cellStyle name="Normal 3 3 2 3 2 2 2 2 2" xfId="12782"/>
    <cellStyle name="Normal 3 3 2 3 2 2 2 3" xfId="12783"/>
    <cellStyle name="Normal 3 3 2 3 2 2 3" xfId="12784"/>
    <cellStyle name="Normal 3 3 2 3 2 2 3 2" xfId="12785"/>
    <cellStyle name="Normal 3 3 2 3 2 2 4" xfId="12786"/>
    <cellStyle name="Normal 3 3 2 3 2 2 4 2" xfId="12787"/>
    <cellStyle name="Normal 3 3 2 3 2 2 5" xfId="12788"/>
    <cellStyle name="Normal 3 3 2 3 2 2 5 2" xfId="12789"/>
    <cellStyle name="Normal 3 3 2 3 2 2 6" xfId="12790"/>
    <cellStyle name="Normal 3 3 2 3 2 2 6 2" xfId="12791"/>
    <cellStyle name="Normal 3 3 2 3 2 2 7" xfId="12792"/>
    <cellStyle name="Normal 3 3 2 3 2 3" xfId="12793"/>
    <cellStyle name="Normal 3 3 2 3 2 3 2" xfId="12794"/>
    <cellStyle name="Normal 3 3 2 3 2 3 2 2" xfId="12795"/>
    <cellStyle name="Normal 3 3 2 3 2 3 3" xfId="12796"/>
    <cellStyle name="Normal 3 3 2 3 2 4" xfId="12797"/>
    <cellStyle name="Normal 3 3 2 3 2 4 2" xfId="12798"/>
    <cellStyle name="Normal 3 3 2 3 2 5" xfId="12799"/>
    <cellStyle name="Normal 3 3 2 3 2 5 2" xfId="12800"/>
    <cellStyle name="Normal 3 3 2 3 2 6" xfId="12801"/>
    <cellStyle name="Normal 3 3 2 3 2 6 2" xfId="12802"/>
    <cellStyle name="Normal 3 3 2 3 2 7" xfId="12803"/>
    <cellStyle name="Normal 3 3 2 3 2 7 2" xfId="12804"/>
    <cellStyle name="Normal 3 3 2 3 2 8" xfId="12805"/>
    <cellStyle name="Normal 3 3 2 3 3" xfId="872"/>
    <cellStyle name="Normal 3 3 2 3 3 2" xfId="1845"/>
    <cellStyle name="Normal 3 3 2 3 3 2 2" xfId="12806"/>
    <cellStyle name="Normal 3 3 2 3 3 2 2 2" xfId="12807"/>
    <cellStyle name="Normal 3 3 2 3 3 2 2 2 2" xfId="12808"/>
    <cellStyle name="Normal 3 3 2 3 3 2 2 3" xfId="12809"/>
    <cellStyle name="Normal 3 3 2 3 3 2 3" xfId="12810"/>
    <cellStyle name="Normal 3 3 2 3 3 2 3 2" xfId="12811"/>
    <cellStyle name="Normal 3 3 2 3 3 2 4" xfId="12812"/>
    <cellStyle name="Normal 3 3 2 3 3 2 4 2" xfId="12813"/>
    <cellStyle name="Normal 3 3 2 3 3 2 5" xfId="12814"/>
    <cellStyle name="Normal 3 3 2 3 3 2 5 2" xfId="12815"/>
    <cellStyle name="Normal 3 3 2 3 3 2 6" xfId="12816"/>
    <cellStyle name="Normal 3 3 2 3 3 2 6 2" xfId="12817"/>
    <cellStyle name="Normal 3 3 2 3 3 2 7" xfId="12818"/>
    <cellStyle name="Normal 3 3 2 3 3 3" xfId="12819"/>
    <cellStyle name="Normal 3 3 2 3 3 3 2" xfId="12820"/>
    <cellStyle name="Normal 3 3 2 3 3 3 2 2" xfId="12821"/>
    <cellStyle name="Normal 3 3 2 3 3 3 3" xfId="12822"/>
    <cellStyle name="Normal 3 3 2 3 3 4" xfId="12823"/>
    <cellStyle name="Normal 3 3 2 3 3 4 2" xfId="12824"/>
    <cellStyle name="Normal 3 3 2 3 3 5" xfId="12825"/>
    <cellStyle name="Normal 3 3 2 3 3 5 2" xfId="12826"/>
    <cellStyle name="Normal 3 3 2 3 3 6" xfId="12827"/>
    <cellStyle name="Normal 3 3 2 3 3 6 2" xfId="12828"/>
    <cellStyle name="Normal 3 3 2 3 3 7" xfId="12829"/>
    <cellStyle name="Normal 3 3 2 3 3 7 2" xfId="12830"/>
    <cellStyle name="Normal 3 3 2 3 3 8" xfId="12831"/>
    <cellStyle name="Normal 3 3 2 3 4" xfId="873"/>
    <cellStyle name="Normal 3 3 2 3 4 2" xfId="1846"/>
    <cellStyle name="Normal 3 3 2 3 4 2 2" xfId="12832"/>
    <cellStyle name="Normal 3 3 2 3 4 2 2 2" xfId="12833"/>
    <cellStyle name="Normal 3 3 2 3 4 2 2 2 2" xfId="12834"/>
    <cellStyle name="Normal 3 3 2 3 4 2 2 3" xfId="12835"/>
    <cellStyle name="Normal 3 3 2 3 4 2 3" xfId="12836"/>
    <cellStyle name="Normal 3 3 2 3 4 2 3 2" xfId="12837"/>
    <cellStyle name="Normal 3 3 2 3 4 2 4" xfId="12838"/>
    <cellStyle name="Normal 3 3 2 3 4 2 4 2" xfId="12839"/>
    <cellStyle name="Normal 3 3 2 3 4 2 5" xfId="12840"/>
    <cellStyle name="Normal 3 3 2 3 4 2 5 2" xfId="12841"/>
    <cellStyle name="Normal 3 3 2 3 4 2 6" xfId="12842"/>
    <cellStyle name="Normal 3 3 2 3 4 2 6 2" xfId="12843"/>
    <cellStyle name="Normal 3 3 2 3 4 2 7" xfId="12844"/>
    <cellStyle name="Normal 3 3 2 3 4 3" xfId="12845"/>
    <cellStyle name="Normal 3 3 2 3 4 3 2" xfId="12846"/>
    <cellStyle name="Normal 3 3 2 3 4 3 2 2" xfId="12847"/>
    <cellStyle name="Normal 3 3 2 3 4 3 3" xfId="12848"/>
    <cellStyle name="Normal 3 3 2 3 4 4" xfId="12849"/>
    <cellStyle name="Normal 3 3 2 3 4 4 2" xfId="12850"/>
    <cellStyle name="Normal 3 3 2 3 4 5" xfId="12851"/>
    <cellStyle name="Normal 3 3 2 3 4 5 2" xfId="12852"/>
    <cellStyle name="Normal 3 3 2 3 4 6" xfId="12853"/>
    <cellStyle name="Normal 3 3 2 3 4 6 2" xfId="12854"/>
    <cellStyle name="Normal 3 3 2 3 4 7" xfId="12855"/>
    <cellStyle name="Normal 3 3 2 3 4 7 2" xfId="12856"/>
    <cellStyle name="Normal 3 3 2 3 4 8" xfId="12857"/>
    <cellStyle name="Normal 3 3 2 3 5" xfId="1847"/>
    <cellStyle name="Normal 3 3 2 3 5 2" xfId="12858"/>
    <cellStyle name="Normal 3 3 2 3 5 2 2" xfId="12859"/>
    <cellStyle name="Normal 3 3 2 3 5 2 2 2" xfId="12860"/>
    <cellStyle name="Normal 3 3 2 3 5 2 3" xfId="12861"/>
    <cellStyle name="Normal 3 3 2 3 5 3" xfId="12862"/>
    <cellStyle name="Normal 3 3 2 3 5 3 2" xfId="12863"/>
    <cellStyle name="Normal 3 3 2 3 5 4" xfId="12864"/>
    <cellStyle name="Normal 3 3 2 3 5 4 2" xfId="12865"/>
    <cellStyle name="Normal 3 3 2 3 5 5" xfId="12866"/>
    <cellStyle name="Normal 3 3 2 3 5 5 2" xfId="12867"/>
    <cellStyle name="Normal 3 3 2 3 5 6" xfId="12868"/>
    <cellStyle name="Normal 3 3 2 3 5 6 2" xfId="12869"/>
    <cellStyle name="Normal 3 3 2 3 5 7" xfId="12870"/>
    <cellStyle name="Normal 3 3 2 3 6" xfId="1848"/>
    <cellStyle name="Normal 3 3 2 3 6 2" xfId="12871"/>
    <cellStyle name="Normal 3 3 2 3 6 2 2" xfId="12872"/>
    <cellStyle name="Normal 3 3 2 3 6 2 2 2" xfId="12873"/>
    <cellStyle name="Normal 3 3 2 3 6 2 3" xfId="12874"/>
    <cellStyle name="Normal 3 3 2 3 6 3" xfId="12875"/>
    <cellStyle name="Normal 3 3 2 3 6 3 2" xfId="12876"/>
    <cellStyle name="Normal 3 3 2 3 6 4" xfId="12877"/>
    <cellStyle name="Normal 3 3 2 3 6 4 2" xfId="12878"/>
    <cellStyle name="Normal 3 3 2 3 6 5" xfId="12879"/>
    <cellStyle name="Normal 3 3 2 3 6 5 2" xfId="12880"/>
    <cellStyle name="Normal 3 3 2 3 6 6" xfId="12881"/>
    <cellStyle name="Normal 3 3 2 3 6 6 2" xfId="12882"/>
    <cellStyle name="Normal 3 3 2 3 6 7" xfId="12883"/>
    <cellStyle name="Normal 3 3 2 3 7" xfId="1849"/>
    <cellStyle name="Normal 3 3 2 3 7 2" xfId="12884"/>
    <cellStyle name="Normal 3 3 2 3 7 2 2" xfId="12885"/>
    <cellStyle name="Normal 3 3 2 3 7 2 2 2" xfId="12886"/>
    <cellStyle name="Normal 3 3 2 3 7 2 3" xfId="12887"/>
    <cellStyle name="Normal 3 3 2 3 7 3" xfId="12888"/>
    <cellStyle name="Normal 3 3 2 3 7 3 2" xfId="12889"/>
    <cellStyle name="Normal 3 3 2 3 7 4" xfId="12890"/>
    <cellStyle name="Normal 3 3 2 3 7 4 2" xfId="12891"/>
    <cellStyle name="Normal 3 3 2 3 7 5" xfId="12892"/>
    <cellStyle name="Normal 3 3 2 3 7 5 2" xfId="12893"/>
    <cellStyle name="Normal 3 3 2 3 7 6" xfId="12894"/>
    <cellStyle name="Normal 3 3 2 3 7 6 2" xfId="12895"/>
    <cellStyle name="Normal 3 3 2 3 7 7" xfId="12896"/>
    <cellStyle name="Normal 3 3 2 3 8" xfId="12897"/>
    <cellStyle name="Normal 3 3 2 3 8 2" xfId="12898"/>
    <cellStyle name="Normal 3 3 2 3 8 2 2" xfId="12899"/>
    <cellStyle name="Normal 3 3 2 3 8 3" xfId="12900"/>
    <cellStyle name="Normal 3 3 2 3 9" xfId="12901"/>
    <cellStyle name="Normal 3 3 2 3 9 2" xfId="12902"/>
    <cellStyle name="Normal 3 3 2 4" xfId="874"/>
    <cellStyle name="Normal 3 3 2 4 2" xfId="1850"/>
    <cellStyle name="Normal 3 3 2 4 2 2" xfId="12903"/>
    <cellStyle name="Normal 3 3 2 4 2 2 2" xfId="12904"/>
    <cellStyle name="Normal 3 3 2 4 2 2 2 2" xfId="12905"/>
    <cellStyle name="Normal 3 3 2 4 2 2 3" xfId="12906"/>
    <cellStyle name="Normal 3 3 2 4 2 3" xfId="12907"/>
    <cellStyle name="Normal 3 3 2 4 2 3 2" xfId="12908"/>
    <cellStyle name="Normal 3 3 2 4 2 4" xfId="12909"/>
    <cellStyle name="Normal 3 3 2 4 2 4 2" xfId="12910"/>
    <cellStyle name="Normal 3 3 2 4 2 5" xfId="12911"/>
    <cellStyle name="Normal 3 3 2 4 2 5 2" xfId="12912"/>
    <cellStyle name="Normal 3 3 2 4 2 6" xfId="12913"/>
    <cellStyle name="Normal 3 3 2 4 2 6 2" xfId="12914"/>
    <cellStyle name="Normal 3 3 2 4 2 7" xfId="12915"/>
    <cellStyle name="Normal 3 3 2 4 3" xfId="12916"/>
    <cellStyle name="Normal 3 3 2 4 3 2" xfId="12917"/>
    <cellStyle name="Normal 3 3 2 4 3 2 2" xfId="12918"/>
    <cellStyle name="Normal 3 3 2 4 3 3" xfId="12919"/>
    <cellStyle name="Normal 3 3 2 4 4" xfId="12920"/>
    <cellStyle name="Normal 3 3 2 4 4 2" xfId="12921"/>
    <cellStyle name="Normal 3 3 2 4 5" xfId="12922"/>
    <cellStyle name="Normal 3 3 2 4 5 2" xfId="12923"/>
    <cellStyle name="Normal 3 3 2 4 6" xfId="12924"/>
    <cellStyle name="Normal 3 3 2 4 6 2" xfId="12925"/>
    <cellStyle name="Normal 3 3 2 4 7" xfId="12926"/>
    <cellStyle name="Normal 3 3 2 4 7 2" xfId="12927"/>
    <cellStyle name="Normal 3 3 2 4 8" xfId="12928"/>
    <cellStyle name="Normal 3 3 2 5" xfId="875"/>
    <cellStyle name="Normal 3 3 2 5 2" xfId="1851"/>
    <cellStyle name="Normal 3 3 2 5 2 2" xfId="12929"/>
    <cellStyle name="Normal 3 3 2 5 2 2 2" xfId="12930"/>
    <cellStyle name="Normal 3 3 2 5 2 2 2 2" xfId="12931"/>
    <cellStyle name="Normal 3 3 2 5 2 2 3" xfId="12932"/>
    <cellStyle name="Normal 3 3 2 5 2 3" xfId="12933"/>
    <cellStyle name="Normal 3 3 2 5 2 3 2" xfId="12934"/>
    <cellStyle name="Normal 3 3 2 5 2 4" xfId="12935"/>
    <cellStyle name="Normal 3 3 2 5 2 4 2" xfId="12936"/>
    <cellStyle name="Normal 3 3 2 5 2 5" xfId="12937"/>
    <cellStyle name="Normal 3 3 2 5 2 5 2" xfId="12938"/>
    <cellStyle name="Normal 3 3 2 5 2 6" xfId="12939"/>
    <cellStyle name="Normal 3 3 2 5 2 6 2" xfId="12940"/>
    <cellStyle name="Normal 3 3 2 5 2 7" xfId="12941"/>
    <cellStyle name="Normal 3 3 2 5 3" xfId="12942"/>
    <cellStyle name="Normal 3 3 2 5 3 2" xfId="12943"/>
    <cellStyle name="Normal 3 3 2 5 3 2 2" xfId="12944"/>
    <cellStyle name="Normal 3 3 2 5 3 3" xfId="12945"/>
    <cellStyle name="Normal 3 3 2 5 4" xfId="12946"/>
    <cellStyle name="Normal 3 3 2 5 4 2" xfId="12947"/>
    <cellStyle name="Normal 3 3 2 5 5" xfId="12948"/>
    <cellStyle name="Normal 3 3 2 5 5 2" xfId="12949"/>
    <cellStyle name="Normal 3 3 2 5 6" xfId="12950"/>
    <cellStyle name="Normal 3 3 2 5 6 2" xfId="12951"/>
    <cellStyle name="Normal 3 3 2 5 7" xfId="12952"/>
    <cellStyle name="Normal 3 3 2 5 7 2" xfId="12953"/>
    <cellStyle name="Normal 3 3 2 5 8" xfId="12954"/>
    <cellStyle name="Normal 3 3 2 6" xfId="876"/>
    <cellStyle name="Normal 3 3 2 6 2" xfId="1852"/>
    <cellStyle name="Normal 3 3 2 6 2 2" xfId="12955"/>
    <cellStyle name="Normal 3 3 2 6 2 2 2" xfId="12956"/>
    <cellStyle name="Normal 3 3 2 6 2 2 2 2" xfId="12957"/>
    <cellStyle name="Normal 3 3 2 6 2 2 3" xfId="12958"/>
    <cellStyle name="Normal 3 3 2 6 2 3" xfId="12959"/>
    <cellStyle name="Normal 3 3 2 6 2 3 2" xfId="12960"/>
    <cellStyle name="Normal 3 3 2 6 2 4" xfId="12961"/>
    <cellStyle name="Normal 3 3 2 6 2 4 2" xfId="12962"/>
    <cellStyle name="Normal 3 3 2 6 2 5" xfId="12963"/>
    <cellStyle name="Normal 3 3 2 6 2 5 2" xfId="12964"/>
    <cellStyle name="Normal 3 3 2 6 2 6" xfId="12965"/>
    <cellStyle name="Normal 3 3 2 6 2 6 2" xfId="12966"/>
    <cellStyle name="Normal 3 3 2 6 2 7" xfId="12967"/>
    <cellStyle name="Normal 3 3 2 6 3" xfId="12968"/>
    <cellStyle name="Normal 3 3 2 6 3 2" xfId="12969"/>
    <cellStyle name="Normal 3 3 2 6 3 2 2" xfId="12970"/>
    <cellStyle name="Normal 3 3 2 6 3 3" xfId="12971"/>
    <cellStyle name="Normal 3 3 2 6 4" xfId="12972"/>
    <cellStyle name="Normal 3 3 2 6 4 2" xfId="12973"/>
    <cellStyle name="Normal 3 3 2 6 5" xfId="12974"/>
    <cellStyle name="Normal 3 3 2 6 5 2" xfId="12975"/>
    <cellStyle name="Normal 3 3 2 6 6" xfId="12976"/>
    <cellStyle name="Normal 3 3 2 6 6 2" xfId="12977"/>
    <cellStyle name="Normal 3 3 2 6 7" xfId="12978"/>
    <cellStyle name="Normal 3 3 2 6 7 2" xfId="12979"/>
    <cellStyle name="Normal 3 3 2 6 8" xfId="12980"/>
    <cellStyle name="Normal 3 3 2 7" xfId="1853"/>
    <cellStyle name="Normal 3 3 2 7 2" xfId="12981"/>
    <cellStyle name="Normal 3 3 2 7 2 2" xfId="12982"/>
    <cellStyle name="Normal 3 3 2 7 2 2 2" xfId="12983"/>
    <cellStyle name="Normal 3 3 2 7 2 3" xfId="12984"/>
    <cellStyle name="Normal 3 3 2 7 3" xfId="12985"/>
    <cellStyle name="Normal 3 3 2 7 3 2" xfId="12986"/>
    <cellStyle name="Normal 3 3 2 7 4" xfId="12987"/>
    <cellStyle name="Normal 3 3 2 7 4 2" xfId="12988"/>
    <cellStyle name="Normal 3 3 2 7 5" xfId="12989"/>
    <cellStyle name="Normal 3 3 2 7 5 2" xfId="12990"/>
    <cellStyle name="Normal 3 3 2 7 6" xfId="12991"/>
    <cellStyle name="Normal 3 3 2 7 6 2" xfId="12992"/>
    <cellStyle name="Normal 3 3 2 7 7" xfId="12993"/>
    <cellStyle name="Normal 3 3 2 8" xfId="1854"/>
    <cellStyle name="Normal 3 3 2 8 2" xfId="12994"/>
    <cellStyle name="Normal 3 3 2 8 2 2" xfId="12995"/>
    <cellStyle name="Normal 3 3 2 8 2 2 2" xfId="12996"/>
    <cellStyle name="Normal 3 3 2 8 2 3" xfId="12997"/>
    <cellStyle name="Normal 3 3 2 8 3" xfId="12998"/>
    <cellStyle name="Normal 3 3 2 8 3 2" xfId="12999"/>
    <cellStyle name="Normal 3 3 2 8 4" xfId="13000"/>
    <cellStyle name="Normal 3 3 2 8 4 2" xfId="13001"/>
    <cellStyle name="Normal 3 3 2 8 5" xfId="13002"/>
    <cellStyle name="Normal 3 3 2 8 5 2" xfId="13003"/>
    <cellStyle name="Normal 3 3 2 8 6" xfId="13004"/>
    <cellStyle name="Normal 3 3 2 8 6 2" xfId="13005"/>
    <cellStyle name="Normal 3 3 2 8 7" xfId="13006"/>
    <cellStyle name="Normal 3 3 2 9" xfId="1855"/>
    <cellStyle name="Normal 3 3 2 9 2" xfId="13007"/>
    <cellStyle name="Normal 3 3 2 9 2 2" xfId="13008"/>
    <cellStyle name="Normal 3 3 2 9 2 2 2" xfId="13009"/>
    <cellStyle name="Normal 3 3 2 9 2 3" xfId="13010"/>
    <cellStyle name="Normal 3 3 2 9 3" xfId="13011"/>
    <cellStyle name="Normal 3 3 2 9 3 2" xfId="13012"/>
    <cellStyle name="Normal 3 3 2 9 4" xfId="13013"/>
    <cellStyle name="Normal 3 3 2 9 4 2" xfId="13014"/>
    <cellStyle name="Normal 3 3 2 9 5" xfId="13015"/>
    <cellStyle name="Normal 3 3 2 9 5 2" xfId="13016"/>
    <cellStyle name="Normal 3 3 2 9 6" xfId="13017"/>
    <cellStyle name="Normal 3 3 2 9 6 2" xfId="13018"/>
    <cellStyle name="Normal 3 3 2 9 7" xfId="13019"/>
    <cellStyle name="Normal 3 3 3" xfId="877"/>
    <cellStyle name="Normal 3 3 3 2" xfId="878"/>
    <cellStyle name="Normal 3 3 3 3" xfId="879"/>
    <cellStyle name="Normal 3 3 3 3 10" xfId="13020"/>
    <cellStyle name="Normal 3 3 3 3 10 2" xfId="13021"/>
    <cellStyle name="Normal 3 3 3 3 11" xfId="13022"/>
    <cellStyle name="Normal 3 3 3 3 11 2" xfId="13023"/>
    <cellStyle name="Normal 3 3 3 3 12" xfId="13024"/>
    <cellStyle name="Normal 3 3 3 3 12 2" xfId="13025"/>
    <cellStyle name="Normal 3 3 3 3 13" xfId="13026"/>
    <cellStyle name="Normal 3 3 3 3 2" xfId="880"/>
    <cellStyle name="Normal 3 3 3 3 2 2" xfId="1856"/>
    <cellStyle name="Normal 3 3 3 3 2 2 2" xfId="13027"/>
    <cellStyle name="Normal 3 3 3 3 2 2 2 2" xfId="13028"/>
    <cellStyle name="Normal 3 3 3 3 2 2 2 2 2" xfId="13029"/>
    <cellStyle name="Normal 3 3 3 3 2 2 2 3" xfId="13030"/>
    <cellStyle name="Normal 3 3 3 3 2 2 3" xfId="13031"/>
    <cellStyle name="Normal 3 3 3 3 2 2 3 2" xfId="13032"/>
    <cellStyle name="Normal 3 3 3 3 2 2 4" xfId="13033"/>
    <cellStyle name="Normal 3 3 3 3 2 2 4 2" xfId="13034"/>
    <cellStyle name="Normal 3 3 3 3 2 2 5" xfId="13035"/>
    <cellStyle name="Normal 3 3 3 3 2 2 5 2" xfId="13036"/>
    <cellStyle name="Normal 3 3 3 3 2 2 6" xfId="13037"/>
    <cellStyle name="Normal 3 3 3 3 2 2 6 2" xfId="13038"/>
    <cellStyle name="Normal 3 3 3 3 2 2 7" xfId="13039"/>
    <cellStyle name="Normal 3 3 3 3 2 3" xfId="13040"/>
    <cellStyle name="Normal 3 3 3 3 2 3 2" xfId="13041"/>
    <cellStyle name="Normal 3 3 3 3 2 3 2 2" xfId="13042"/>
    <cellStyle name="Normal 3 3 3 3 2 3 3" xfId="13043"/>
    <cellStyle name="Normal 3 3 3 3 2 4" xfId="13044"/>
    <cellStyle name="Normal 3 3 3 3 2 4 2" xfId="13045"/>
    <cellStyle name="Normal 3 3 3 3 2 5" xfId="13046"/>
    <cellStyle name="Normal 3 3 3 3 2 5 2" xfId="13047"/>
    <cellStyle name="Normal 3 3 3 3 2 6" xfId="13048"/>
    <cellStyle name="Normal 3 3 3 3 2 6 2" xfId="13049"/>
    <cellStyle name="Normal 3 3 3 3 2 7" xfId="13050"/>
    <cellStyle name="Normal 3 3 3 3 2 7 2" xfId="13051"/>
    <cellStyle name="Normal 3 3 3 3 2 8" xfId="13052"/>
    <cellStyle name="Normal 3 3 3 3 3" xfId="881"/>
    <cellStyle name="Normal 3 3 3 3 3 2" xfId="1857"/>
    <cellStyle name="Normal 3 3 3 3 3 2 2" xfId="13053"/>
    <cellStyle name="Normal 3 3 3 3 3 2 2 2" xfId="13054"/>
    <cellStyle name="Normal 3 3 3 3 3 2 2 2 2" xfId="13055"/>
    <cellStyle name="Normal 3 3 3 3 3 2 2 3" xfId="13056"/>
    <cellStyle name="Normal 3 3 3 3 3 2 3" xfId="13057"/>
    <cellStyle name="Normal 3 3 3 3 3 2 3 2" xfId="13058"/>
    <cellStyle name="Normal 3 3 3 3 3 2 4" xfId="13059"/>
    <cellStyle name="Normal 3 3 3 3 3 2 4 2" xfId="13060"/>
    <cellStyle name="Normal 3 3 3 3 3 2 5" xfId="13061"/>
    <cellStyle name="Normal 3 3 3 3 3 2 5 2" xfId="13062"/>
    <cellStyle name="Normal 3 3 3 3 3 2 6" xfId="13063"/>
    <cellStyle name="Normal 3 3 3 3 3 2 6 2" xfId="13064"/>
    <cellStyle name="Normal 3 3 3 3 3 2 7" xfId="13065"/>
    <cellStyle name="Normal 3 3 3 3 3 3" xfId="13066"/>
    <cellStyle name="Normal 3 3 3 3 3 3 2" xfId="13067"/>
    <cellStyle name="Normal 3 3 3 3 3 3 2 2" xfId="13068"/>
    <cellStyle name="Normal 3 3 3 3 3 3 3" xfId="13069"/>
    <cellStyle name="Normal 3 3 3 3 3 4" xfId="13070"/>
    <cellStyle name="Normal 3 3 3 3 3 4 2" xfId="13071"/>
    <cellStyle name="Normal 3 3 3 3 3 5" xfId="13072"/>
    <cellStyle name="Normal 3 3 3 3 3 5 2" xfId="13073"/>
    <cellStyle name="Normal 3 3 3 3 3 6" xfId="13074"/>
    <cellStyle name="Normal 3 3 3 3 3 6 2" xfId="13075"/>
    <cellStyle name="Normal 3 3 3 3 3 7" xfId="13076"/>
    <cellStyle name="Normal 3 3 3 3 3 7 2" xfId="13077"/>
    <cellStyle name="Normal 3 3 3 3 3 8" xfId="13078"/>
    <cellStyle name="Normal 3 3 3 3 4" xfId="882"/>
    <cellStyle name="Normal 3 3 3 3 4 2" xfId="1858"/>
    <cellStyle name="Normal 3 3 3 3 4 2 2" xfId="13079"/>
    <cellStyle name="Normal 3 3 3 3 4 2 2 2" xfId="13080"/>
    <cellStyle name="Normal 3 3 3 3 4 2 2 2 2" xfId="13081"/>
    <cellStyle name="Normal 3 3 3 3 4 2 2 3" xfId="13082"/>
    <cellStyle name="Normal 3 3 3 3 4 2 3" xfId="13083"/>
    <cellStyle name="Normal 3 3 3 3 4 2 3 2" xfId="13084"/>
    <cellStyle name="Normal 3 3 3 3 4 2 4" xfId="13085"/>
    <cellStyle name="Normal 3 3 3 3 4 2 4 2" xfId="13086"/>
    <cellStyle name="Normal 3 3 3 3 4 2 5" xfId="13087"/>
    <cellStyle name="Normal 3 3 3 3 4 2 5 2" xfId="13088"/>
    <cellStyle name="Normal 3 3 3 3 4 2 6" xfId="13089"/>
    <cellStyle name="Normal 3 3 3 3 4 2 6 2" xfId="13090"/>
    <cellStyle name="Normal 3 3 3 3 4 2 7" xfId="13091"/>
    <cellStyle name="Normal 3 3 3 3 4 3" xfId="13092"/>
    <cellStyle name="Normal 3 3 3 3 4 3 2" xfId="13093"/>
    <cellStyle name="Normal 3 3 3 3 4 3 2 2" xfId="13094"/>
    <cellStyle name="Normal 3 3 3 3 4 3 3" xfId="13095"/>
    <cellStyle name="Normal 3 3 3 3 4 4" xfId="13096"/>
    <cellStyle name="Normal 3 3 3 3 4 4 2" xfId="13097"/>
    <cellStyle name="Normal 3 3 3 3 4 5" xfId="13098"/>
    <cellStyle name="Normal 3 3 3 3 4 5 2" xfId="13099"/>
    <cellStyle name="Normal 3 3 3 3 4 6" xfId="13100"/>
    <cellStyle name="Normal 3 3 3 3 4 6 2" xfId="13101"/>
    <cellStyle name="Normal 3 3 3 3 4 7" xfId="13102"/>
    <cellStyle name="Normal 3 3 3 3 4 7 2" xfId="13103"/>
    <cellStyle name="Normal 3 3 3 3 4 8" xfId="13104"/>
    <cellStyle name="Normal 3 3 3 3 5" xfId="1859"/>
    <cellStyle name="Normal 3 3 3 3 5 2" xfId="13105"/>
    <cellStyle name="Normal 3 3 3 3 5 2 2" xfId="13106"/>
    <cellStyle name="Normal 3 3 3 3 5 2 2 2" xfId="13107"/>
    <cellStyle name="Normal 3 3 3 3 5 2 3" xfId="13108"/>
    <cellStyle name="Normal 3 3 3 3 5 3" xfId="13109"/>
    <cellStyle name="Normal 3 3 3 3 5 3 2" xfId="13110"/>
    <cellStyle name="Normal 3 3 3 3 5 4" xfId="13111"/>
    <cellStyle name="Normal 3 3 3 3 5 4 2" xfId="13112"/>
    <cellStyle name="Normal 3 3 3 3 5 5" xfId="13113"/>
    <cellStyle name="Normal 3 3 3 3 5 5 2" xfId="13114"/>
    <cellStyle name="Normal 3 3 3 3 5 6" xfId="13115"/>
    <cellStyle name="Normal 3 3 3 3 5 6 2" xfId="13116"/>
    <cellStyle name="Normal 3 3 3 3 5 7" xfId="13117"/>
    <cellStyle name="Normal 3 3 3 3 6" xfId="1860"/>
    <cellStyle name="Normal 3 3 3 3 6 2" xfId="13118"/>
    <cellStyle name="Normal 3 3 3 3 6 2 2" xfId="13119"/>
    <cellStyle name="Normal 3 3 3 3 6 2 2 2" xfId="13120"/>
    <cellStyle name="Normal 3 3 3 3 6 2 3" xfId="13121"/>
    <cellStyle name="Normal 3 3 3 3 6 3" xfId="13122"/>
    <cellStyle name="Normal 3 3 3 3 6 3 2" xfId="13123"/>
    <cellStyle name="Normal 3 3 3 3 6 4" xfId="13124"/>
    <cellStyle name="Normal 3 3 3 3 6 4 2" xfId="13125"/>
    <cellStyle name="Normal 3 3 3 3 6 5" xfId="13126"/>
    <cellStyle name="Normal 3 3 3 3 6 5 2" xfId="13127"/>
    <cellStyle name="Normal 3 3 3 3 6 6" xfId="13128"/>
    <cellStyle name="Normal 3 3 3 3 6 6 2" xfId="13129"/>
    <cellStyle name="Normal 3 3 3 3 6 7" xfId="13130"/>
    <cellStyle name="Normal 3 3 3 3 7" xfId="1861"/>
    <cellStyle name="Normal 3 3 3 3 7 2" xfId="13131"/>
    <cellStyle name="Normal 3 3 3 3 7 2 2" xfId="13132"/>
    <cellStyle name="Normal 3 3 3 3 7 2 2 2" xfId="13133"/>
    <cellStyle name="Normal 3 3 3 3 7 2 3" xfId="13134"/>
    <cellStyle name="Normal 3 3 3 3 7 3" xfId="13135"/>
    <cellStyle name="Normal 3 3 3 3 7 3 2" xfId="13136"/>
    <cellStyle name="Normal 3 3 3 3 7 4" xfId="13137"/>
    <cellStyle name="Normal 3 3 3 3 7 4 2" xfId="13138"/>
    <cellStyle name="Normal 3 3 3 3 7 5" xfId="13139"/>
    <cellStyle name="Normal 3 3 3 3 7 5 2" xfId="13140"/>
    <cellStyle name="Normal 3 3 3 3 7 6" xfId="13141"/>
    <cellStyle name="Normal 3 3 3 3 7 6 2" xfId="13142"/>
    <cellStyle name="Normal 3 3 3 3 7 7" xfId="13143"/>
    <cellStyle name="Normal 3 3 3 3 8" xfId="13144"/>
    <cellStyle name="Normal 3 3 3 3 8 2" xfId="13145"/>
    <cellStyle name="Normal 3 3 3 3 8 2 2" xfId="13146"/>
    <cellStyle name="Normal 3 3 3 3 8 3" xfId="13147"/>
    <cellStyle name="Normal 3 3 3 3 9" xfId="13148"/>
    <cellStyle name="Normal 3 3 3 3 9 2" xfId="13149"/>
    <cellStyle name="Normal 3 3 4" xfId="883"/>
    <cellStyle name="Normal 3 4" xfId="884"/>
    <cellStyle name="Normal 3 4 2" xfId="885"/>
    <cellStyle name="Normal 3 4 2 2" xfId="886"/>
    <cellStyle name="Normal 3 4 3" xfId="887"/>
    <cellStyle name="Normal 3 4 4" xfId="888"/>
    <cellStyle name="Normal 3 4 5" xfId="889"/>
    <cellStyle name="Normal 3 4 6" xfId="890"/>
    <cellStyle name="Normal 3 5" xfId="891"/>
    <cellStyle name="Normal 3 5 2" xfId="892"/>
    <cellStyle name="Normal 3 5 3" xfId="893"/>
    <cellStyle name="Normal 3 5 4" xfId="894"/>
    <cellStyle name="Normal 3 5 5" xfId="1341"/>
    <cellStyle name="Normal 3 6" xfId="895"/>
    <cellStyle name="Normal 3 7" xfId="896"/>
    <cellStyle name="Normal 3 7 2" xfId="897"/>
    <cellStyle name="Normal 3 8" xfId="898"/>
    <cellStyle name="Normal 3 8 2" xfId="899"/>
    <cellStyle name="Normal 3 9" xfId="900"/>
    <cellStyle name="Normal 3 9 2" xfId="901"/>
    <cellStyle name="Normal 3 9 3" xfId="902"/>
    <cellStyle name="Normal 3 9 3 2" xfId="903"/>
    <cellStyle name="Normal 30" xfId="1359"/>
    <cellStyle name="Normal 30 2" xfId="1987"/>
    <cellStyle name="Normal 30 2 2" xfId="13150"/>
    <cellStyle name="Normal 30 3" xfId="13151"/>
    <cellStyle name="Normal 30 4" xfId="13152"/>
    <cellStyle name="Normal 30 5" xfId="13153"/>
    <cellStyle name="Normal 31" xfId="1361"/>
    <cellStyle name="Normal 31 2" xfId="1955"/>
    <cellStyle name="Normal 31 2 2" xfId="13154"/>
    <cellStyle name="Normal 31 3" xfId="13155"/>
    <cellStyle name="Normal 31 4" xfId="13156"/>
    <cellStyle name="Normal 31 5" xfId="13157"/>
    <cellStyle name="Normal 32" xfId="1988"/>
    <cellStyle name="Normal 32 2" xfId="13158"/>
    <cellStyle name="Normal 32 2 2" xfId="13159"/>
    <cellStyle name="Normal 32 3" xfId="13160"/>
    <cellStyle name="Normal 33" xfId="1989"/>
    <cellStyle name="Normal 33 2" xfId="13161"/>
    <cellStyle name="Normal 33 2 2" xfId="13162"/>
    <cellStyle name="Normal 33 2 2 2" xfId="13163"/>
    <cellStyle name="Normal 33 2 3" xfId="13164"/>
    <cellStyle name="Normal 33 3" xfId="13165"/>
    <cellStyle name="Normal 33 3 2" xfId="13166"/>
    <cellStyle name="Normal 33 4" xfId="13167"/>
    <cellStyle name="Normal 33 4 2" xfId="13168"/>
    <cellStyle name="Normal 33 5" xfId="13169"/>
    <cellStyle name="Normal 33 5 2" xfId="13170"/>
    <cellStyle name="Normal 33 6" xfId="13171"/>
    <cellStyle name="Normal 33 6 2" xfId="13172"/>
    <cellStyle name="Normal 34" xfId="13173"/>
    <cellStyle name="Normal 35" xfId="13174"/>
    <cellStyle name="Normal 36" xfId="13175"/>
    <cellStyle name="Normal 36 2" xfId="13176"/>
    <cellStyle name="Normal 4" xfId="904"/>
    <cellStyle name="Normal 4 10" xfId="905"/>
    <cellStyle name="Normal 4 10 2" xfId="906"/>
    <cellStyle name="Normal 4 10 2 2" xfId="907"/>
    <cellStyle name="Normal 4 10 2 2 2" xfId="13177"/>
    <cellStyle name="Normal 4 10 2 2 2 2" xfId="13178"/>
    <cellStyle name="Normal 4 10 2 2 3" xfId="13179"/>
    <cellStyle name="Normal 4 10 2 2 3 2" xfId="13180"/>
    <cellStyle name="Normal 4 10 2 2 4" xfId="13181"/>
    <cellStyle name="Normal 4 10 2 3" xfId="13182"/>
    <cellStyle name="Normal 4 10 2 3 2" xfId="13183"/>
    <cellStyle name="Normal 4 10 2 4" xfId="13184"/>
    <cellStyle name="Normal 4 10 2 4 2" xfId="13185"/>
    <cellStyle name="Normal 4 10 2 5" xfId="13186"/>
    <cellStyle name="Normal 4 10 2 5 2" xfId="13187"/>
    <cellStyle name="Normal 4 10 2 6" xfId="13188"/>
    <cellStyle name="Normal 4 10 2 6 2" xfId="13189"/>
    <cellStyle name="Normal 4 10 2 7" xfId="13190"/>
    <cellStyle name="Normal 4 10 3" xfId="908"/>
    <cellStyle name="Normal 4 10 3 2" xfId="13191"/>
    <cellStyle name="Normal 4 10 3 2 2" xfId="13192"/>
    <cellStyle name="Normal 4 10 3 3" xfId="13193"/>
    <cellStyle name="Normal 4 10 3 3 2" xfId="13194"/>
    <cellStyle name="Normal 4 10 3 4" xfId="13195"/>
    <cellStyle name="Normal 4 10 4" xfId="13196"/>
    <cellStyle name="Normal 4 10 4 2" xfId="13197"/>
    <cellStyle name="Normal 4 10 5" xfId="13198"/>
    <cellStyle name="Normal 4 10 5 2" xfId="13199"/>
    <cellStyle name="Normal 4 10 6" xfId="13200"/>
    <cellStyle name="Normal 4 10 6 2" xfId="13201"/>
    <cellStyle name="Normal 4 10 7" xfId="13202"/>
    <cellStyle name="Normal 4 10 7 2" xfId="13203"/>
    <cellStyle name="Normal 4 10 8" xfId="13204"/>
    <cellStyle name="Normal 4 11" xfId="909"/>
    <cellStyle name="Normal 4 11 2" xfId="910"/>
    <cellStyle name="Normal 4 11 2 2" xfId="13205"/>
    <cellStyle name="Normal 4 11 2 2 2" xfId="13206"/>
    <cellStyle name="Normal 4 11 2 2 2 2" xfId="13207"/>
    <cellStyle name="Normal 4 11 2 2 3" xfId="13208"/>
    <cellStyle name="Normal 4 11 2 3" xfId="13209"/>
    <cellStyle name="Normal 4 11 2 3 2" xfId="13210"/>
    <cellStyle name="Normal 4 11 2 4" xfId="13211"/>
    <cellStyle name="Normal 4 11 2 4 2" xfId="13212"/>
    <cellStyle name="Normal 4 11 2 5" xfId="13213"/>
    <cellStyle name="Normal 4 11 2 5 2" xfId="13214"/>
    <cellStyle name="Normal 4 11 2 6" xfId="13215"/>
    <cellStyle name="Normal 4 11 2 6 2" xfId="13216"/>
    <cellStyle name="Normal 4 11 2 7" xfId="13217"/>
    <cellStyle name="Normal 4 11 3" xfId="13218"/>
    <cellStyle name="Normal 4 11 3 2" xfId="13219"/>
    <cellStyle name="Normal 4 11 3 2 2" xfId="13220"/>
    <cellStyle name="Normal 4 11 3 3" xfId="13221"/>
    <cellStyle name="Normal 4 11 4" xfId="13222"/>
    <cellStyle name="Normal 4 11 4 2" xfId="13223"/>
    <cellStyle name="Normal 4 11 5" xfId="13224"/>
    <cellStyle name="Normal 4 11 5 2" xfId="13225"/>
    <cellStyle name="Normal 4 11 6" xfId="13226"/>
    <cellStyle name="Normal 4 11 6 2" xfId="13227"/>
    <cellStyle name="Normal 4 11 7" xfId="13228"/>
    <cellStyle name="Normal 4 11 7 2" xfId="13229"/>
    <cellStyle name="Normal 4 11 8" xfId="13230"/>
    <cellStyle name="Normal 4 12" xfId="911"/>
    <cellStyle name="Normal 4 12 2" xfId="1862"/>
    <cellStyle name="Normal 4 12 2 2" xfId="13231"/>
    <cellStyle name="Normal 4 12 2 2 2" xfId="13232"/>
    <cellStyle name="Normal 4 12 2 2 2 2" xfId="13233"/>
    <cellStyle name="Normal 4 12 2 2 3" xfId="13234"/>
    <cellStyle name="Normal 4 12 2 3" xfId="13235"/>
    <cellStyle name="Normal 4 12 2 3 2" xfId="13236"/>
    <cellStyle name="Normal 4 12 2 4" xfId="13237"/>
    <cellStyle name="Normal 4 12 2 4 2" xfId="13238"/>
    <cellStyle name="Normal 4 12 2 5" xfId="13239"/>
    <cellStyle name="Normal 4 12 2 5 2" xfId="13240"/>
    <cellStyle name="Normal 4 12 2 6" xfId="13241"/>
    <cellStyle name="Normal 4 12 2 6 2" xfId="13242"/>
    <cellStyle name="Normal 4 12 2 7" xfId="13243"/>
    <cellStyle name="Normal 4 12 3" xfId="13244"/>
    <cellStyle name="Normal 4 12 3 2" xfId="13245"/>
    <cellStyle name="Normal 4 12 3 2 2" xfId="13246"/>
    <cellStyle name="Normal 4 12 3 3" xfId="13247"/>
    <cellStyle name="Normal 4 12 4" xfId="13248"/>
    <cellStyle name="Normal 4 12 4 2" xfId="13249"/>
    <cellStyle name="Normal 4 12 5" xfId="13250"/>
    <cellStyle name="Normal 4 12 5 2" xfId="13251"/>
    <cellStyle name="Normal 4 12 6" xfId="13252"/>
    <cellStyle name="Normal 4 12 6 2" xfId="13253"/>
    <cellStyle name="Normal 4 12 7" xfId="13254"/>
    <cellStyle name="Normal 4 12 7 2" xfId="13255"/>
    <cellStyle name="Normal 4 12 8" xfId="13256"/>
    <cellStyle name="Normal 4 13" xfId="1863"/>
    <cellStyle name="Normal 4 13 2" xfId="13257"/>
    <cellStyle name="Normal 4 13 2 2" xfId="13258"/>
    <cellStyle name="Normal 4 13 2 2 2" xfId="13259"/>
    <cellStyle name="Normal 4 13 2 3" xfId="13260"/>
    <cellStyle name="Normal 4 13 3" xfId="13261"/>
    <cellStyle name="Normal 4 13 3 2" xfId="13262"/>
    <cellStyle name="Normal 4 13 4" xfId="13263"/>
    <cellStyle name="Normal 4 13 4 2" xfId="13264"/>
    <cellStyle name="Normal 4 13 5" xfId="13265"/>
    <cellStyle name="Normal 4 13 5 2" xfId="13266"/>
    <cellStyle name="Normal 4 13 6" xfId="13267"/>
    <cellStyle name="Normal 4 13 6 2" xfId="13268"/>
    <cellStyle name="Normal 4 13 7" xfId="13269"/>
    <cellStyle name="Normal 4 14" xfId="1864"/>
    <cellStyle name="Normal 4 14 2" xfId="13270"/>
    <cellStyle name="Normal 4 14 2 2" xfId="13271"/>
    <cellStyle name="Normal 4 14 2 2 2" xfId="13272"/>
    <cellStyle name="Normal 4 14 2 3" xfId="13273"/>
    <cellStyle name="Normal 4 14 3" xfId="13274"/>
    <cellStyle name="Normal 4 14 3 2" xfId="13275"/>
    <cellStyle name="Normal 4 14 4" xfId="13276"/>
    <cellStyle name="Normal 4 14 4 2" xfId="13277"/>
    <cellStyle name="Normal 4 14 5" xfId="13278"/>
    <cellStyle name="Normal 4 14 5 2" xfId="13279"/>
    <cellStyle name="Normal 4 14 6" xfId="13280"/>
    <cellStyle name="Normal 4 14 6 2" xfId="13281"/>
    <cellStyle name="Normal 4 14 7" xfId="13282"/>
    <cellStyle name="Normal 4 15" xfId="1865"/>
    <cellStyle name="Normal 4 15 2" xfId="13283"/>
    <cellStyle name="Normal 4 15 2 2" xfId="13284"/>
    <cellStyle name="Normal 4 15 2 2 2" xfId="13285"/>
    <cellStyle name="Normal 4 15 2 3" xfId="13286"/>
    <cellStyle name="Normal 4 15 3" xfId="13287"/>
    <cellStyle name="Normal 4 15 3 2" xfId="13288"/>
    <cellStyle name="Normal 4 15 4" xfId="13289"/>
    <cellStyle name="Normal 4 15 4 2" xfId="13290"/>
    <cellStyle name="Normal 4 15 5" xfId="13291"/>
    <cellStyle name="Normal 4 15 5 2" xfId="13292"/>
    <cellStyle name="Normal 4 15 6" xfId="13293"/>
    <cellStyle name="Normal 4 15 6 2" xfId="13294"/>
    <cellStyle name="Normal 4 15 7" xfId="13295"/>
    <cellStyle name="Normal 4 16" xfId="13296"/>
    <cellStyle name="Normal 4 2" xfId="912"/>
    <cellStyle name="Normal 4 2 2" xfId="913"/>
    <cellStyle name="Normal 4 2 2 10" xfId="1866"/>
    <cellStyle name="Normal 4 2 2 10 2" xfId="13297"/>
    <cellStyle name="Normal 4 2 2 10 2 2" xfId="13298"/>
    <cellStyle name="Normal 4 2 2 10 2 2 2" xfId="13299"/>
    <cellStyle name="Normal 4 2 2 10 2 3" xfId="13300"/>
    <cellStyle name="Normal 4 2 2 10 3" xfId="13301"/>
    <cellStyle name="Normal 4 2 2 10 3 2" xfId="13302"/>
    <cellStyle name="Normal 4 2 2 10 4" xfId="13303"/>
    <cellStyle name="Normal 4 2 2 10 4 2" xfId="13304"/>
    <cellStyle name="Normal 4 2 2 10 5" xfId="13305"/>
    <cellStyle name="Normal 4 2 2 10 5 2" xfId="13306"/>
    <cellStyle name="Normal 4 2 2 10 6" xfId="13307"/>
    <cellStyle name="Normal 4 2 2 10 6 2" xfId="13308"/>
    <cellStyle name="Normal 4 2 2 10 7" xfId="13309"/>
    <cellStyle name="Normal 4 2 2 11" xfId="13310"/>
    <cellStyle name="Normal 4 2 2 11 2" xfId="13311"/>
    <cellStyle name="Normal 4 2 2 11 2 2" xfId="13312"/>
    <cellStyle name="Normal 4 2 2 11 3" xfId="13313"/>
    <cellStyle name="Normal 4 2 2 12" xfId="13314"/>
    <cellStyle name="Normal 4 2 2 12 2" xfId="13315"/>
    <cellStyle name="Normal 4 2 2 13" xfId="13316"/>
    <cellStyle name="Normal 4 2 2 13 2" xfId="13317"/>
    <cellStyle name="Normal 4 2 2 14" xfId="13318"/>
    <cellStyle name="Normal 4 2 2 14 2" xfId="13319"/>
    <cellStyle name="Normal 4 2 2 15" xfId="13320"/>
    <cellStyle name="Normal 4 2 2 15 2" xfId="13321"/>
    <cellStyle name="Normal 4 2 2 2" xfId="914"/>
    <cellStyle name="Normal 4 2 2 2 10" xfId="13322"/>
    <cellStyle name="Normal 4 2 2 2 10 2" xfId="13323"/>
    <cellStyle name="Normal 4 2 2 2 11" xfId="13324"/>
    <cellStyle name="Normal 4 2 2 2 11 2" xfId="13325"/>
    <cellStyle name="Normal 4 2 2 2 12" xfId="13326"/>
    <cellStyle name="Normal 4 2 2 2 12 2" xfId="13327"/>
    <cellStyle name="Normal 4 2 2 2 13" xfId="13328"/>
    <cellStyle name="Normal 4 2 2 2 13 2" xfId="13329"/>
    <cellStyle name="Normal 4 2 2 2 14" xfId="13330"/>
    <cellStyle name="Normal 4 2 2 2 2" xfId="915"/>
    <cellStyle name="Normal 4 2 2 2 2 10" xfId="13331"/>
    <cellStyle name="Normal 4 2 2 2 2 10 2" xfId="13332"/>
    <cellStyle name="Normal 4 2 2 2 2 11" xfId="13333"/>
    <cellStyle name="Normal 4 2 2 2 2 11 2" xfId="13334"/>
    <cellStyle name="Normal 4 2 2 2 2 12" xfId="13335"/>
    <cellStyle name="Normal 4 2 2 2 2 12 2" xfId="13336"/>
    <cellStyle name="Normal 4 2 2 2 2 13" xfId="13337"/>
    <cellStyle name="Normal 4 2 2 2 2 2" xfId="916"/>
    <cellStyle name="Normal 4 2 2 2 2 2 2" xfId="1867"/>
    <cellStyle name="Normal 4 2 2 2 2 2 2 2" xfId="13338"/>
    <cellStyle name="Normal 4 2 2 2 2 2 2 2 2" xfId="13339"/>
    <cellStyle name="Normal 4 2 2 2 2 2 2 2 2 2" xfId="13340"/>
    <cellStyle name="Normal 4 2 2 2 2 2 2 2 3" xfId="13341"/>
    <cellStyle name="Normal 4 2 2 2 2 2 2 3" xfId="13342"/>
    <cellStyle name="Normal 4 2 2 2 2 2 2 3 2" xfId="13343"/>
    <cellStyle name="Normal 4 2 2 2 2 2 2 4" xfId="13344"/>
    <cellStyle name="Normal 4 2 2 2 2 2 2 4 2" xfId="13345"/>
    <cellStyle name="Normal 4 2 2 2 2 2 2 5" xfId="13346"/>
    <cellStyle name="Normal 4 2 2 2 2 2 2 5 2" xfId="13347"/>
    <cellStyle name="Normal 4 2 2 2 2 2 2 6" xfId="13348"/>
    <cellStyle name="Normal 4 2 2 2 2 2 2 6 2" xfId="13349"/>
    <cellStyle name="Normal 4 2 2 2 2 2 2 7" xfId="13350"/>
    <cellStyle name="Normal 4 2 2 2 2 2 3" xfId="13351"/>
    <cellStyle name="Normal 4 2 2 2 2 2 3 2" xfId="13352"/>
    <cellStyle name="Normal 4 2 2 2 2 2 3 2 2" xfId="13353"/>
    <cellStyle name="Normal 4 2 2 2 2 2 3 3" xfId="13354"/>
    <cellStyle name="Normal 4 2 2 2 2 2 4" xfId="13355"/>
    <cellStyle name="Normal 4 2 2 2 2 2 4 2" xfId="13356"/>
    <cellStyle name="Normal 4 2 2 2 2 2 5" xfId="13357"/>
    <cellStyle name="Normal 4 2 2 2 2 2 5 2" xfId="13358"/>
    <cellStyle name="Normal 4 2 2 2 2 2 6" xfId="13359"/>
    <cellStyle name="Normal 4 2 2 2 2 2 6 2" xfId="13360"/>
    <cellStyle name="Normal 4 2 2 2 2 2 7" xfId="13361"/>
    <cellStyle name="Normal 4 2 2 2 2 2 7 2" xfId="13362"/>
    <cellStyle name="Normal 4 2 2 2 2 2 8" xfId="13363"/>
    <cellStyle name="Normal 4 2 2 2 2 3" xfId="917"/>
    <cellStyle name="Normal 4 2 2 2 2 3 2" xfId="1868"/>
    <cellStyle name="Normal 4 2 2 2 2 3 2 2" xfId="13364"/>
    <cellStyle name="Normal 4 2 2 2 2 3 2 2 2" xfId="13365"/>
    <cellStyle name="Normal 4 2 2 2 2 3 2 2 2 2" xfId="13366"/>
    <cellStyle name="Normal 4 2 2 2 2 3 2 2 3" xfId="13367"/>
    <cellStyle name="Normal 4 2 2 2 2 3 2 3" xfId="13368"/>
    <cellStyle name="Normal 4 2 2 2 2 3 2 3 2" xfId="13369"/>
    <cellStyle name="Normal 4 2 2 2 2 3 2 4" xfId="13370"/>
    <cellStyle name="Normal 4 2 2 2 2 3 2 4 2" xfId="13371"/>
    <cellStyle name="Normal 4 2 2 2 2 3 2 5" xfId="13372"/>
    <cellStyle name="Normal 4 2 2 2 2 3 2 5 2" xfId="13373"/>
    <cellStyle name="Normal 4 2 2 2 2 3 2 6" xfId="13374"/>
    <cellStyle name="Normal 4 2 2 2 2 3 2 6 2" xfId="13375"/>
    <cellStyle name="Normal 4 2 2 2 2 3 2 7" xfId="13376"/>
    <cellStyle name="Normal 4 2 2 2 2 3 3" xfId="13377"/>
    <cellStyle name="Normal 4 2 2 2 2 3 3 2" xfId="13378"/>
    <cellStyle name="Normal 4 2 2 2 2 3 3 2 2" xfId="13379"/>
    <cellStyle name="Normal 4 2 2 2 2 3 3 3" xfId="13380"/>
    <cellStyle name="Normal 4 2 2 2 2 3 4" xfId="13381"/>
    <cellStyle name="Normal 4 2 2 2 2 3 4 2" xfId="13382"/>
    <cellStyle name="Normal 4 2 2 2 2 3 5" xfId="13383"/>
    <cellStyle name="Normal 4 2 2 2 2 3 5 2" xfId="13384"/>
    <cellStyle name="Normal 4 2 2 2 2 3 6" xfId="13385"/>
    <cellStyle name="Normal 4 2 2 2 2 3 6 2" xfId="13386"/>
    <cellStyle name="Normal 4 2 2 2 2 3 7" xfId="13387"/>
    <cellStyle name="Normal 4 2 2 2 2 3 7 2" xfId="13388"/>
    <cellStyle name="Normal 4 2 2 2 2 3 8" xfId="13389"/>
    <cellStyle name="Normal 4 2 2 2 2 4" xfId="918"/>
    <cellStyle name="Normal 4 2 2 2 2 4 2" xfId="1869"/>
    <cellStyle name="Normal 4 2 2 2 2 4 2 2" xfId="13390"/>
    <cellStyle name="Normal 4 2 2 2 2 4 2 2 2" xfId="13391"/>
    <cellStyle name="Normal 4 2 2 2 2 4 2 2 2 2" xfId="13392"/>
    <cellStyle name="Normal 4 2 2 2 2 4 2 2 3" xfId="13393"/>
    <cellStyle name="Normal 4 2 2 2 2 4 2 3" xfId="13394"/>
    <cellStyle name="Normal 4 2 2 2 2 4 2 3 2" xfId="13395"/>
    <cellStyle name="Normal 4 2 2 2 2 4 2 4" xfId="13396"/>
    <cellStyle name="Normal 4 2 2 2 2 4 2 4 2" xfId="13397"/>
    <cellStyle name="Normal 4 2 2 2 2 4 2 5" xfId="13398"/>
    <cellStyle name="Normal 4 2 2 2 2 4 2 5 2" xfId="13399"/>
    <cellStyle name="Normal 4 2 2 2 2 4 2 6" xfId="13400"/>
    <cellStyle name="Normal 4 2 2 2 2 4 2 6 2" xfId="13401"/>
    <cellStyle name="Normal 4 2 2 2 2 4 2 7" xfId="13402"/>
    <cellStyle name="Normal 4 2 2 2 2 4 3" xfId="13403"/>
    <cellStyle name="Normal 4 2 2 2 2 4 3 2" xfId="13404"/>
    <cellStyle name="Normal 4 2 2 2 2 4 3 2 2" xfId="13405"/>
    <cellStyle name="Normal 4 2 2 2 2 4 3 3" xfId="13406"/>
    <cellStyle name="Normal 4 2 2 2 2 4 4" xfId="13407"/>
    <cellStyle name="Normal 4 2 2 2 2 4 4 2" xfId="13408"/>
    <cellStyle name="Normal 4 2 2 2 2 4 5" xfId="13409"/>
    <cellStyle name="Normal 4 2 2 2 2 4 5 2" xfId="13410"/>
    <cellStyle name="Normal 4 2 2 2 2 4 6" xfId="13411"/>
    <cellStyle name="Normal 4 2 2 2 2 4 6 2" xfId="13412"/>
    <cellStyle name="Normal 4 2 2 2 2 4 7" xfId="13413"/>
    <cellStyle name="Normal 4 2 2 2 2 4 7 2" xfId="13414"/>
    <cellStyle name="Normal 4 2 2 2 2 4 8" xfId="13415"/>
    <cellStyle name="Normal 4 2 2 2 2 5" xfId="1870"/>
    <cellStyle name="Normal 4 2 2 2 2 5 2" xfId="13416"/>
    <cellStyle name="Normal 4 2 2 2 2 5 2 2" xfId="13417"/>
    <cellStyle name="Normal 4 2 2 2 2 5 2 2 2" xfId="13418"/>
    <cellStyle name="Normal 4 2 2 2 2 5 2 3" xfId="13419"/>
    <cellStyle name="Normal 4 2 2 2 2 5 3" xfId="13420"/>
    <cellStyle name="Normal 4 2 2 2 2 5 3 2" xfId="13421"/>
    <cellStyle name="Normal 4 2 2 2 2 5 4" xfId="13422"/>
    <cellStyle name="Normal 4 2 2 2 2 5 4 2" xfId="13423"/>
    <cellStyle name="Normal 4 2 2 2 2 5 5" xfId="13424"/>
    <cellStyle name="Normal 4 2 2 2 2 5 5 2" xfId="13425"/>
    <cellStyle name="Normal 4 2 2 2 2 5 6" xfId="13426"/>
    <cellStyle name="Normal 4 2 2 2 2 5 6 2" xfId="13427"/>
    <cellStyle name="Normal 4 2 2 2 2 5 7" xfId="13428"/>
    <cellStyle name="Normal 4 2 2 2 2 6" xfId="1871"/>
    <cellStyle name="Normal 4 2 2 2 2 6 2" xfId="13429"/>
    <cellStyle name="Normal 4 2 2 2 2 6 2 2" xfId="13430"/>
    <cellStyle name="Normal 4 2 2 2 2 6 2 2 2" xfId="13431"/>
    <cellStyle name="Normal 4 2 2 2 2 6 2 3" xfId="13432"/>
    <cellStyle name="Normal 4 2 2 2 2 6 3" xfId="13433"/>
    <cellStyle name="Normal 4 2 2 2 2 6 3 2" xfId="13434"/>
    <cellStyle name="Normal 4 2 2 2 2 6 4" xfId="13435"/>
    <cellStyle name="Normal 4 2 2 2 2 6 4 2" xfId="13436"/>
    <cellStyle name="Normal 4 2 2 2 2 6 5" xfId="13437"/>
    <cellStyle name="Normal 4 2 2 2 2 6 5 2" xfId="13438"/>
    <cellStyle name="Normal 4 2 2 2 2 6 6" xfId="13439"/>
    <cellStyle name="Normal 4 2 2 2 2 6 6 2" xfId="13440"/>
    <cellStyle name="Normal 4 2 2 2 2 6 7" xfId="13441"/>
    <cellStyle name="Normal 4 2 2 2 2 7" xfId="1872"/>
    <cellStyle name="Normal 4 2 2 2 2 7 2" xfId="13442"/>
    <cellStyle name="Normal 4 2 2 2 2 7 2 2" xfId="13443"/>
    <cellStyle name="Normal 4 2 2 2 2 7 2 2 2" xfId="13444"/>
    <cellStyle name="Normal 4 2 2 2 2 7 2 3" xfId="13445"/>
    <cellStyle name="Normal 4 2 2 2 2 7 3" xfId="13446"/>
    <cellStyle name="Normal 4 2 2 2 2 7 3 2" xfId="13447"/>
    <cellStyle name="Normal 4 2 2 2 2 7 4" xfId="13448"/>
    <cellStyle name="Normal 4 2 2 2 2 7 4 2" xfId="13449"/>
    <cellStyle name="Normal 4 2 2 2 2 7 5" xfId="13450"/>
    <cellStyle name="Normal 4 2 2 2 2 7 5 2" xfId="13451"/>
    <cellStyle name="Normal 4 2 2 2 2 7 6" xfId="13452"/>
    <cellStyle name="Normal 4 2 2 2 2 7 6 2" xfId="13453"/>
    <cellStyle name="Normal 4 2 2 2 2 7 7" xfId="13454"/>
    <cellStyle name="Normal 4 2 2 2 2 8" xfId="13455"/>
    <cellStyle name="Normal 4 2 2 2 2 8 2" xfId="13456"/>
    <cellStyle name="Normal 4 2 2 2 2 8 2 2" xfId="13457"/>
    <cellStyle name="Normal 4 2 2 2 2 8 3" xfId="13458"/>
    <cellStyle name="Normal 4 2 2 2 2 9" xfId="13459"/>
    <cellStyle name="Normal 4 2 2 2 2 9 2" xfId="13460"/>
    <cellStyle name="Normal 4 2 2 2 3" xfId="919"/>
    <cellStyle name="Normal 4 2 2 2 3 2" xfId="1873"/>
    <cellStyle name="Normal 4 2 2 2 3 2 2" xfId="13461"/>
    <cellStyle name="Normal 4 2 2 2 3 2 2 2" xfId="13462"/>
    <cellStyle name="Normal 4 2 2 2 3 2 2 2 2" xfId="13463"/>
    <cellStyle name="Normal 4 2 2 2 3 2 2 3" xfId="13464"/>
    <cellStyle name="Normal 4 2 2 2 3 2 3" xfId="13465"/>
    <cellStyle name="Normal 4 2 2 2 3 2 3 2" xfId="13466"/>
    <cellStyle name="Normal 4 2 2 2 3 2 4" xfId="13467"/>
    <cellStyle name="Normal 4 2 2 2 3 2 4 2" xfId="13468"/>
    <cellStyle name="Normal 4 2 2 2 3 2 5" xfId="13469"/>
    <cellStyle name="Normal 4 2 2 2 3 2 5 2" xfId="13470"/>
    <cellStyle name="Normal 4 2 2 2 3 2 6" xfId="13471"/>
    <cellStyle name="Normal 4 2 2 2 3 2 6 2" xfId="13472"/>
    <cellStyle name="Normal 4 2 2 2 3 2 7" xfId="13473"/>
    <cellStyle name="Normal 4 2 2 2 3 3" xfId="13474"/>
    <cellStyle name="Normal 4 2 2 2 3 3 2" xfId="13475"/>
    <cellStyle name="Normal 4 2 2 2 3 3 2 2" xfId="13476"/>
    <cellStyle name="Normal 4 2 2 2 3 3 3" xfId="13477"/>
    <cellStyle name="Normal 4 2 2 2 3 4" xfId="13478"/>
    <cellStyle name="Normal 4 2 2 2 3 4 2" xfId="13479"/>
    <cellStyle name="Normal 4 2 2 2 3 5" xfId="13480"/>
    <cellStyle name="Normal 4 2 2 2 3 5 2" xfId="13481"/>
    <cellStyle name="Normal 4 2 2 2 3 6" xfId="13482"/>
    <cellStyle name="Normal 4 2 2 2 3 6 2" xfId="13483"/>
    <cellStyle name="Normal 4 2 2 2 3 7" xfId="13484"/>
    <cellStyle name="Normal 4 2 2 2 3 7 2" xfId="13485"/>
    <cellStyle name="Normal 4 2 2 2 3 8" xfId="13486"/>
    <cellStyle name="Normal 4 2 2 2 4" xfId="920"/>
    <cellStyle name="Normal 4 2 2 2 4 2" xfId="1874"/>
    <cellStyle name="Normal 4 2 2 2 4 2 2" xfId="13487"/>
    <cellStyle name="Normal 4 2 2 2 4 2 2 2" xfId="13488"/>
    <cellStyle name="Normal 4 2 2 2 4 2 2 2 2" xfId="13489"/>
    <cellStyle name="Normal 4 2 2 2 4 2 2 3" xfId="13490"/>
    <cellStyle name="Normal 4 2 2 2 4 2 3" xfId="13491"/>
    <cellStyle name="Normal 4 2 2 2 4 2 3 2" xfId="13492"/>
    <cellStyle name="Normal 4 2 2 2 4 2 4" xfId="13493"/>
    <cellStyle name="Normal 4 2 2 2 4 2 4 2" xfId="13494"/>
    <cellStyle name="Normal 4 2 2 2 4 2 5" xfId="13495"/>
    <cellStyle name="Normal 4 2 2 2 4 2 5 2" xfId="13496"/>
    <cellStyle name="Normal 4 2 2 2 4 2 6" xfId="13497"/>
    <cellStyle name="Normal 4 2 2 2 4 2 6 2" xfId="13498"/>
    <cellStyle name="Normal 4 2 2 2 4 2 7" xfId="13499"/>
    <cellStyle name="Normal 4 2 2 2 4 3" xfId="13500"/>
    <cellStyle name="Normal 4 2 2 2 4 3 2" xfId="13501"/>
    <cellStyle name="Normal 4 2 2 2 4 3 2 2" xfId="13502"/>
    <cellStyle name="Normal 4 2 2 2 4 3 3" xfId="13503"/>
    <cellStyle name="Normal 4 2 2 2 4 4" xfId="13504"/>
    <cellStyle name="Normal 4 2 2 2 4 4 2" xfId="13505"/>
    <cellStyle name="Normal 4 2 2 2 4 5" xfId="13506"/>
    <cellStyle name="Normal 4 2 2 2 4 5 2" xfId="13507"/>
    <cellStyle name="Normal 4 2 2 2 4 6" xfId="13508"/>
    <cellStyle name="Normal 4 2 2 2 4 6 2" xfId="13509"/>
    <cellStyle name="Normal 4 2 2 2 4 7" xfId="13510"/>
    <cellStyle name="Normal 4 2 2 2 4 7 2" xfId="13511"/>
    <cellStyle name="Normal 4 2 2 2 4 8" xfId="13512"/>
    <cellStyle name="Normal 4 2 2 2 5" xfId="921"/>
    <cellStyle name="Normal 4 2 2 2 5 2" xfId="1875"/>
    <cellStyle name="Normal 4 2 2 2 5 2 2" xfId="13513"/>
    <cellStyle name="Normal 4 2 2 2 5 2 2 2" xfId="13514"/>
    <cellStyle name="Normal 4 2 2 2 5 2 2 2 2" xfId="13515"/>
    <cellStyle name="Normal 4 2 2 2 5 2 2 3" xfId="13516"/>
    <cellStyle name="Normal 4 2 2 2 5 2 3" xfId="13517"/>
    <cellStyle name="Normal 4 2 2 2 5 2 3 2" xfId="13518"/>
    <cellStyle name="Normal 4 2 2 2 5 2 4" xfId="13519"/>
    <cellStyle name="Normal 4 2 2 2 5 2 4 2" xfId="13520"/>
    <cellStyle name="Normal 4 2 2 2 5 2 5" xfId="13521"/>
    <cellStyle name="Normal 4 2 2 2 5 2 5 2" xfId="13522"/>
    <cellStyle name="Normal 4 2 2 2 5 2 6" xfId="13523"/>
    <cellStyle name="Normal 4 2 2 2 5 2 6 2" xfId="13524"/>
    <cellStyle name="Normal 4 2 2 2 5 2 7" xfId="13525"/>
    <cellStyle name="Normal 4 2 2 2 5 3" xfId="13526"/>
    <cellStyle name="Normal 4 2 2 2 5 3 2" xfId="13527"/>
    <cellStyle name="Normal 4 2 2 2 5 3 2 2" xfId="13528"/>
    <cellStyle name="Normal 4 2 2 2 5 3 3" xfId="13529"/>
    <cellStyle name="Normal 4 2 2 2 5 4" xfId="13530"/>
    <cellStyle name="Normal 4 2 2 2 5 4 2" xfId="13531"/>
    <cellStyle name="Normal 4 2 2 2 5 5" xfId="13532"/>
    <cellStyle name="Normal 4 2 2 2 5 5 2" xfId="13533"/>
    <cellStyle name="Normal 4 2 2 2 5 6" xfId="13534"/>
    <cellStyle name="Normal 4 2 2 2 5 6 2" xfId="13535"/>
    <cellStyle name="Normal 4 2 2 2 5 7" xfId="13536"/>
    <cellStyle name="Normal 4 2 2 2 5 7 2" xfId="13537"/>
    <cellStyle name="Normal 4 2 2 2 5 8" xfId="13538"/>
    <cellStyle name="Normal 4 2 2 2 6" xfId="1876"/>
    <cellStyle name="Normal 4 2 2 2 6 2" xfId="13539"/>
    <cellStyle name="Normal 4 2 2 2 6 2 2" xfId="13540"/>
    <cellStyle name="Normal 4 2 2 2 6 2 2 2" xfId="13541"/>
    <cellStyle name="Normal 4 2 2 2 6 2 3" xfId="13542"/>
    <cellStyle name="Normal 4 2 2 2 6 3" xfId="13543"/>
    <cellStyle name="Normal 4 2 2 2 6 3 2" xfId="13544"/>
    <cellStyle name="Normal 4 2 2 2 6 4" xfId="13545"/>
    <cellStyle name="Normal 4 2 2 2 6 4 2" xfId="13546"/>
    <cellStyle name="Normal 4 2 2 2 6 5" xfId="13547"/>
    <cellStyle name="Normal 4 2 2 2 6 5 2" xfId="13548"/>
    <cellStyle name="Normal 4 2 2 2 6 6" xfId="13549"/>
    <cellStyle name="Normal 4 2 2 2 6 6 2" xfId="13550"/>
    <cellStyle name="Normal 4 2 2 2 6 7" xfId="13551"/>
    <cellStyle name="Normal 4 2 2 2 7" xfId="1877"/>
    <cellStyle name="Normal 4 2 2 2 7 2" xfId="13552"/>
    <cellStyle name="Normal 4 2 2 2 7 2 2" xfId="13553"/>
    <cellStyle name="Normal 4 2 2 2 7 2 2 2" xfId="13554"/>
    <cellStyle name="Normal 4 2 2 2 7 2 3" xfId="13555"/>
    <cellStyle name="Normal 4 2 2 2 7 3" xfId="13556"/>
    <cellStyle name="Normal 4 2 2 2 7 3 2" xfId="13557"/>
    <cellStyle name="Normal 4 2 2 2 7 4" xfId="13558"/>
    <cellStyle name="Normal 4 2 2 2 7 4 2" xfId="13559"/>
    <cellStyle name="Normal 4 2 2 2 7 5" xfId="13560"/>
    <cellStyle name="Normal 4 2 2 2 7 5 2" xfId="13561"/>
    <cellStyle name="Normal 4 2 2 2 7 6" xfId="13562"/>
    <cellStyle name="Normal 4 2 2 2 7 6 2" xfId="13563"/>
    <cellStyle name="Normal 4 2 2 2 7 7" xfId="13564"/>
    <cellStyle name="Normal 4 2 2 2 8" xfId="1878"/>
    <cellStyle name="Normal 4 2 2 2 8 2" xfId="13565"/>
    <cellStyle name="Normal 4 2 2 2 8 2 2" xfId="13566"/>
    <cellStyle name="Normal 4 2 2 2 8 2 2 2" xfId="13567"/>
    <cellStyle name="Normal 4 2 2 2 8 2 3" xfId="13568"/>
    <cellStyle name="Normal 4 2 2 2 8 3" xfId="13569"/>
    <cellStyle name="Normal 4 2 2 2 8 3 2" xfId="13570"/>
    <cellStyle name="Normal 4 2 2 2 8 4" xfId="13571"/>
    <cellStyle name="Normal 4 2 2 2 8 4 2" xfId="13572"/>
    <cellStyle name="Normal 4 2 2 2 8 5" xfId="13573"/>
    <cellStyle name="Normal 4 2 2 2 8 5 2" xfId="13574"/>
    <cellStyle name="Normal 4 2 2 2 8 6" xfId="13575"/>
    <cellStyle name="Normal 4 2 2 2 8 6 2" xfId="13576"/>
    <cellStyle name="Normal 4 2 2 2 8 7" xfId="13577"/>
    <cellStyle name="Normal 4 2 2 2 9" xfId="13578"/>
    <cellStyle name="Normal 4 2 2 2 9 2" xfId="13579"/>
    <cellStyle name="Normal 4 2 2 2 9 2 2" xfId="13580"/>
    <cellStyle name="Normal 4 2 2 2 9 3" xfId="13581"/>
    <cellStyle name="Normal 4 2 2 3" xfId="922"/>
    <cellStyle name="Normal 4 2 2 3 2" xfId="923"/>
    <cellStyle name="Normal 4 2 2 3 3" xfId="1342"/>
    <cellStyle name="Normal 4 2 2 3 3 2" xfId="13582"/>
    <cellStyle name="Normal 4 2 2 3 4" xfId="13583"/>
    <cellStyle name="Normal 4 2 2 4" xfId="924"/>
    <cellStyle name="Normal 4 2 2 4 10" xfId="13584"/>
    <cellStyle name="Normal 4 2 2 4 10 2" xfId="13585"/>
    <cellStyle name="Normal 4 2 2 4 11" xfId="13586"/>
    <cellStyle name="Normal 4 2 2 4 11 2" xfId="13587"/>
    <cellStyle name="Normal 4 2 2 4 12" xfId="13588"/>
    <cellStyle name="Normal 4 2 2 4 12 2" xfId="13589"/>
    <cellStyle name="Normal 4 2 2 4 13" xfId="13590"/>
    <cellStyle name="Normal 4 2 2 4 2" xfId="925"/>
    <cellStyle name="Normal 4 2 2 4 2 2" xfId="1879"/>
    <cellStyle name="Normal 4 2 2 4 2 2 2" xfId="13591"/>
    <cellStyle name="Normal 4 2 2 4 2 2 2 2" xfId="13592"/>
    <cellStyle name="Normal 4 2 2 4 2 2 2 2 2" xfId="13593"/>
    <cellStyle name="Normal 4 2 2 4 2 2 2 3" xfId="13594"/>
    <cellStyle name="Normal 4 2 2 4 2 2 3" xfId="13595"/>
    <cellStyle name="Normal 4 2 2 4 2 2 3 2" xfId="13596"/>
    <cellStyle name="Normal 4 2 2 4 2 2 4" xfId="13597"/>
    <cellStyle name="Normal 4 2 2 4 2 2 4 2" xfId="13598"/>
    <cellStyle name="Normal 4 2 2 4 2 2 5" xfId="13599"/>
    <cellStyle name="Normal 4 2 2 4 2 2 5 2" xfId="13600"/>
    <cellStyle name="Normal 4 2 2 4 2 2 6" xfId="13601"/>
    <cellStyle name="Normal 4 2 2 4 2 2 6 2" xfId="13602"/>
    <cellStyle name="Normal 4 2 2 4 2 2 7" xfId="13603"/>
    <cellStyle name="Normal 4 2 2 4 2 3" xfId="13604"/>
    <cellStyle name="Normal 4 2 2 4 2 3 2" xfId="13605"/>
    <cellStyle name="Normal 4 2 2 4 2 3 2 2" xfId="13606"/>
    <cellStyle name="Normal 4 2 2 4 2 3 3" xfId="13607"/>
    <cellStyle name="Normal 4 2 2 4 2 4" xfId="13608"/>
    <cellStyle name="Normal 4 2 2 4 2 4 2" xfId="13609"/>
    <cellStyle name="Normal 4 2 2 4 2 5" xfId="13610"/>
    <cellStyle name="Normal 4 2 2 4 2 5 2" xfId="13611"/>
    <cellStyle name="Normal 4 2 2 4 2 6" xfId="13612"/>
    <cellStyle name="Normal 4 2 2 4 2 6 2" xfId="13613"/>
    <cellStyle name="Normal 4 2 2 4 2 7" xfId="13614"/>
    <cellStyle name="Normal 4 2 2 4 2 7 2" xfId="13615"/>
    <cellStyle name="Normal 4 2 2 4 2 8" xfId="13616"/>
    <cellStyle name="Normal 4 2 2 4 3" xfId="926"/>
    <cellStyle name="Normal 4 2 2 4 3 2" xfId="1880"/>
    <cellStyle name="Normal 4 2 2 4 3 2 2" xfId="13617"/>
    <cellStyle name="Normal 4 2 2 4 3 2 2 2" xfId="13618"/>
    <cellStyle name="Normal 4 2 2 4 3 2 2 2 2" xfId="13619"/>
    <cellStyle name="Normal 4 2 2 4 3 2 2 3" xfId="13620"/>
    <cellStyle name="Normal 4 2 2 4 3 2 3" xfId="13621"/>
    <cellStyle name="Normal 4 2 2 4 3 2 3 2" xfId="13622"/>
    <cellStyle name="Normal 4 2 2 4 3 2 4" xfId="13623"/>
    <cellStyle name="Normal 4 2 2 4 3 2 4 2" xfId="13624"/>
    <cellStyle name="Normal 4 2 2 4 3 2 5" xfId="13625"/>
    <cellStyle name="Normal 4 2 2 4 3 2 5 2" xfId="13626"/>
    <cellStyle name="Normal 4 2 2 4 3 2 6" xfId="13627"/>
    <cellStyle name="Normal 4 2 2 4 3 2 6 2" xfId="13628"/>
    <cellStyle name="Normal 4 2 2 4 3 2 7" xfId="13629"/>
    <cellStyle name="Normal 4 2 2 4 3 3" xfId="13630"/>
    <cellStyle name="Normal 4 2 2 4 3 3 2" xfId="13631"/>
    <cellStyle name="Normal 4 2 2 4 3 3 2 2" xfId="13632"/>
    <cellStyle name="Normal 4 2 2 4 3 3 3" xfId="13633"/>
    <cellStyle name="Normal 4 2 2 4 3 4" xfId="13634"/>
    <cellStyle name="Normal 4 2 2 4 3 4 2" xfId="13635"/>
    <cellStyle name="Normal 4 2 2 4 3 5" xfId="13636"/>
    <cellStyle name="Normal 4 2 2 4 3 5 2" xfId="13637"/>
    <cellStyle name="Normal 4 2 2 4 3 6" xfId="13638"/>
    <cellStyle name="Normal 4 2 2 4 3 6 2" xfId="13639"/>
    <cellStyle name="Normal 4 2 2 4 3 7" xfId="13640"/>
    <cellStyle name="Normal 4 2 2 4 3 7 2" xfId="13641"/>
    <cellStyle name="Normal 4 2 2 4 3 8" xfId="13642"/>
    <cellStyle name="Normal 4 2 2 4 4" xfId="927"/>
    <cellStyle name="Normal 4 2 2 4 4 2" xfId="1881"/>
    <cellStyle name="Normal 4 2 2 4 4 2 2" xfId="13643"/>
    <cellStyle name="Normal 4 2 2 4 4 2 2 2" xfId="13644"/>
    <cellStyle name="Normal 4 2 2 4 4 2 2 2 2" xfId="13645"/>
    <cellStyle name="Normal 4 2 2 4 4 2 2 3" xfId="13646"/>
    <cellStyle name="Normal 4 2 2 4 4 2 3" xfId="13647"/>
    <cellStyle name="Normal 4 2 2 4 4 2 3 2" xfId="13648"/>
    <cellStyle name="Normal 4 2 2 4 4 2 4" xfId="13649"/>
    <cellStyle name="Normal 4 2 2 4 4 2 4 2" xfId="13650"/>
    <cellStyle name="Normal 4 2 2 4 4 2 5" xfId="13651"/>
    <cellStyle name="Normal 4 2 2 4 4 2 5 2" xfId="13652"/>
    <cellStyle name="Normal 4 2 2 4 4 2 6" xfId="13653"/>
    <cellStyle name="Normal 4 2 2 4 4 2 6 2" xfId="13654"/>
    <cellStyle name="Normal 4 2 2 4 4 2 7" xfId="13655"/>
    <cellStyle name="Normal 4 2 2 4 4 3" xfId="13656"/>
    <cellStyle name="Normal 4 2 2 4 4 3 2" xfId="13657"/>
    <cellStyle name="Normal 4 2 2 4 4 3 2 2" xfId="13658"/>
    <cellStyle name="Normal 4 2 2 4 4 3 3" xfId="13659"/>
    <cellStyle name="Normal 4 2 2 4 4 4" xfId="13660"/>
    <cellStyle name="Normal 4 2 2 4 4 4 2" xfId="13661"/>
    <cellStyle name="Normal 4 2 2 4 4 5" xfId="13662"/>
    <cellStyle name="Normal 4 2 2 4 4 5 2" xfId="13663"/>
    <cellStyle name="Normal 4 2 2 4 4 6" xfId="13664"/>
    <cellStyle name="Normal 4 2 2 4 4 6 2" xfId="13665"/>
    <cellStyle name="Normal 4 2 2 4 4 7" xfId="13666"/>
    <cellStyle name="Normal 4 2 2 4 4 7 2" xfId="13667"/>
    <cellStyle name="Normal 4 2 2 4 4 8" xfId="13668"/>
    <cellStyle name="Normal 4 2 2 4 5" xfId="1882"/>
    <cellStyle name="Normal 4 2 2 4 5 2" xfId="13669"/>
    <cellStyle name="Normal 4 2 2 4 5 2 2" xfId="13670"/>
    <cellStyle name="Normal 4 2 2 4 5 2 2 2" xfId="13671"/>
    <cellStyle name="Normal 4 2 2 4 5 2 3" xfId="13672"/>
    <cellStyle name="Normal 4 2 2 4 5 3" xfId="13673"/>
    <cellStyle name="Normal 4 2 2 4 5 3 2" xfId="13674"/>
    <cellStyle name="Normal 4 2 2 4 5 4" xfId="13675"/>
    <cellStyle name="Normal 4 2 2 4 5 4 2" xfId="13676"/>
    <cellStyle name="Normal 4 2 2 4 5 5" xfId="13677"/>
    <cellStyle name="Normal 4 2 2 4 5 5 2" xfId="13678"/>
    <cellStyle name="Normal 4 2 2 4 5 6" xfId="13679"/>
    <cellStyle name="Normal 4 2 2 4 5 6 2" xfId="13680"/>
    <cellStyle name="Normal 4 2 2 4 5 7" xfId="13681"/>
    <cellStyle name="Normal 4 2 2 4 6" xfId="1883"/>
    <cellStyle name="Normal 4 2 2 4 6 2" xfId="13682"/>
    <cellStyle name="Normal 4 2 2 4 6 2 2" xfId="13683"/>
    <cellStyle name="Normal 4 2 2 4 6 2 2 2" xfId="13684"/>
    <cellStyle name="Normal 4 2 2 4 6 2 3" xfId="13685"/>
    <cellStyle name="Normal 4 2 2 4 6 3" xfId="13686"/>
    <cellStyle name="Normal 4 2 2 4 6 3 2" xfId="13687"/>
    <cellStyle name="Normal 4 2 2 4 6 4" xfId="13688"/>
    <cellStyle name="Normal 4 2 2 4 6 4 2" xfId="13689"/>
    <cellStyle name="Normal 4 2 2 4 6 5" xfId="13690"/>
    <cellStyle name="Normal 4 2 2 4 6 5 2" xfId="13691"/>
    <cellStyle name="Normal 4 2 2 4 6 6" xfId="13692"/>
    <cellStyle name="Normal 4 2 2 4 6 6 2" xfId="13693"/>
    <cellStyle name="Normal 4 2 2 4 6 7" xfId="13694"/>
    <cellStyle name="Normal 4 2 2 4 7" xfId="1884"/>
    <cellStyle name="Normal 4 2 2 4 7 2" xfId="13695"/>
    <cellStyle name="Normal 4 2 2 4 7 2 2" xfId="13696"/>
    <cellStyle name="Normal 4 2 2 4 7 2 2 2" xfId="13697"/>
    <cellStyle name="Normal 4 2 2 4 7 2 3" xfId="13698"/>
    <cellStyle name="Normal 4 2 2 4 7 3" xfId="13699"/>
    <cellStyle name="Normal 4 2 2 4 7 3 2" xfId="13700"/>
    <cellStyle name="Normal 4 2 2 4 7 4" xfId="13701"/>
    <cellStyle name="Normal 4 2 2 4 7 4 2" xfId="13702"/>
    <cellStyle name="Normal 4 2 2 4 7 5" xfId="13703"/>
    <cellStyle name="Normal 4 2 2 4 7 5 2" xfId="13704"/>
    <cellStyle name="Normal 4 2 2 4 7 6" xfId="13705"/>
    <cellStyle name="Normal 4 2 2 4 7 6 2" xfId="13706"/>
    <cellStyle name="Normal 4 2 2 4 7 7" xfId="13707"/>
    <cellStyle name="Normal 4 2 2 4 8" xfId="13708"/>
    <cellStyle name="Normal 4 2 2 4 8 2" xfId="13709"/>
    <cellStyle name="Normal 4 2 2 4 8 2 2" xfId="13710"/>
    <cellStyle name="Normal 4 2 2 4 8 3" xfId="13711"/>
    <cellStyle name="Normal 4 2 2 4 9" xfId="13712"/>
    <cellStyle name="Normal 4 2 2 4 9 2" xfId="13713"/>
    <cellStyle name="Normal 4 2 2 5" xfId="928"/>
    <cellStyle name="Normal 4 2 2 5 2" xfId="1885"/>
    <cellStyle name="Normal 4 2 2 5 2 2" xfId="13714"/>
    <cellStyle name="Normal 4 2 2 5 2 2 2" xfId="13715"/>
    <cellStyle name="Normal 4 2 2 5 2 2 2 2" xfId="13716"/>
    <cellStyle name="Normal 4 2 2 5 2 2 3" xfId="13717"/>
    <cellStyle name="Normal 4 2 2 5 2 3" xfId="13718"/>
    <cellStyle name="Normal 4 2 2 5 2 3 2" xfId="13719"/>
    <cellStyle name="Normal 4 2 2 5 2 4" xfId="13720"/>
    <cellStyle name="Normal 4 2 2 5 2 4 2" xfId="13721"/>
    <cellStyle name="Normal 4 2 2 5 2 5" xfId="13722"/>
    <cellStyle name="Normal 4 2 2 5 2 5 2" xfId="13723"/>
    <cellStyle name="Normal 4 2 2 5 2 6" xfId="13724"/>
    <cellStyle name="Normal 4 2 2 5 2 6 2" xfId="13725"/>
    <cellStyle name="Normal 4 2 2 5 2 7" xfId="13726"/>
    <cellStyle name="Normal 4 2 2 5 3" xfId="13727"/>
    <cellStyle name="Normal 4 2 2 5 3 2" xfId="13728"/>
    <cellStyle name="Normal 4 2 2 5 3 2 2" xfId="13729"/>
    <cellStyle name="Normal 4 2 2 5 3 3" xfId="13730"/>
    <cellStyle name="Normal 4 2 2 5 4" xfId="13731"/>
    <cellStyle name="Normal 4 2 2 5 4 2" xfId="13732"/>
    <cellStyle name="Normal 4 2 2 5 5" xfId="13733"/>
    <cellStyle name="Normal 4 2 2 5 5 2" xfId="13734"/>
    <cellStyle name="Normal 4 2 2 5 6" xfId="13735"/>
    <cellStyle name="Normal 4 2 2 5 6 2" xfId="13736"/>
    <cellStyle name="Normal 4 2 2 5 7" xfId="13737"/>
    <cellStyle name="Normal 4 2 2 5 7 2" xfId="13738"/>
    <cellStyle name="Normal 4 2 2 5 8" xfId="13739"/>
    <cellStyle name="Normal 4 2 2 6" xfId="929"/>
    <cellStyle name="Normal 4 2 2 6 2" xfId="1886"/>
    <cellStyle name="Normal 4 2 2 6 2 2" xfId="13740"/>
    <cellStyle name="Normal 4 2 2 6 2 2 2" xfId="13741"/>
    <cellStyle name="Normal 4 2 2 6 2 2 2 2" xfId="13742"/>
    <cellStyle name="Normal 4 2 2 6 2 2 3" xfId="13743"/>
    <cellStyle name="Normal 4 2 2 6 2 3" xfId="13744"/>
    <cellStyle name="Normal 4 2 2 6 2 3 2" xfId="13745"/>
    <cellStyle name="Normal 4 2 2 6 2 4" xfId="13746"/>
    <cellStyle name="Normal 4 2 2 6 2 4 2" xfId="13747"/>
    <cellStyle name="Normal 4 2 2 6 2 5" xfId="13748"/>
    <cellStyle name="Normal 4 2 2 6 2 5 2" xfId="13749"/>
    <cellStyle name="Normal 4 2 2 6 2 6" xfId="13750"/>
    <cellStyle name="Normal 4 2 2 6 2 6 2" xfId="13751"/>
    <cellStyle name="Normal 4 2 2 6 2 7" xfId="13752"/>
    <cellStyle name="Normal 4 2 2 6 3" xfId="13753"/>
    <cellStyle name="Normal 4 2 2 6 3 2" xfId="13754"/>
    <cellStyle name="Normal 4 2 2 6 3 2 2" xfId="13755"/>
    <cellStyle name="Normal 4 2 2 6 3 3" xfId="13756"/>
    <cellStyle name="Normal 4 2 2 6 4" xfId="13757"/>
    <cellStyle name="Normal 4 2 2 6 4 2" xfId="13758"/>
    <cellStyle name="Normal 4 2 2 6 5" xfId="13759"/>
    <cellStyle name="Normal 4 2 2 6 5 2" xfId="13760"/>
    <cellStyle name="Normal 4 2 2 6 6" xfId="13761"/>
    <cellStyle name="Normal 4 2 2 6 6 2" xfId="13762"/>
    <cellStyle name="Normal 4 2 2 6 7" xfId="13763"/>
    <cellStyle name="Normal 4 2 2 6 7 2" xfId="13764"/>
    <cellStyle name="Normal 4 2 2 6 8" xfId="13765"/>
    <cellStyle name="Normal 4 2 2 7" xfId="930"/>
    <cellStyle name="Normal 4 2 2 7 2" xfId="1887"/>
    <cellStyle name="Normal 4 2 2 7 2 2" xfId="13766"/>
    <cellStyle name="Normal 4 2 2 7 2 2 2" xfId="13767"/>
    <cellStyle name="Normal 4 2 2 7 2 2 2 2" xfId="13768"/>
    <cellStyle name="Normal 4 2 2 7 2 2 3" xfId="13769"/>
    <cellStyle name="Normal 4 2 2 7 2 3" xfId="13770"/>
    <cellStyle name="Normal 4 2 2 7 2 3 2" xfId="13771"/>
    <cellStyle name="Normal 4 2 2 7 2 4" xfId="13772"/>
    <cellStyle name="Normal 4 2 2 7 2 4 2" xfId="13773"/>
    <cellStyle name="Normal 4 2 2 7 2 5" xfId="13774"/>
    <cellStyle name="Normal 4 2 2 7 2 5 2" xfId="13775"/>
    <cellStyle name="Normal 4 2 2 7 2 6" xfId="13776"/>
    <cellStyle name="Normal 4 2 2 7 2 6 2" xfId="13777"/>
    <cellStyle name="Normal 4 2 2 7 2 7" xfId="13778"/>
    <cellStyle name="Normal 4 2 2 7 3" xfId="13779"/>
    <cellStyle name="Normal 4 2 2 7 3 2" xfId="13780"/>
    <cellStyle name="Normal 4 2 2 7 3 2 2" xfId="13781"/>
    <cellStyle name="Normal 4 2 2 7 3 3" xfId="13782"/>
    <cellStyle name="Normal 4 2 2 7 4" xfId="13783"/>
    <cellStyle name="Normal 4 2 2 7 4 2" xfId="13784"/>
    <cellStyle name="Normal 4 2 2 7 5" xfId="13785"/>
    <cellStyle name="Normal 4 2 2 7 5 2" xfId="13786"/>
    <cellStyle name="Normal 4 2 2 7 6" xfId="13787"/>
    <cellStyle name="Normal 4 2 2 7 6 2" xfId="13788"/>
    <cellStyle name="Normal 4 2 2 7 7" xfId="13789"/>
    <cellStyle name="Normal 4 2 2 7 7 2" xfId="13790"/>
    <cellStyle name="Normal 4 2 2 7 8" xfId="13791"/>
    <cellStyle name="Normal 4 2 2 8" xfId="1888"/>
    <cellStyle name="Normal 4 2 2 8 2" xfId="13792"/>
    <cellStyle name="Normal 4 2 2 8 2 2" xfId="13793"/>
    <cellStyle name="Normal 4 2 2 8 2 2 2" xfId="13794"/>
    <cellStyle name="Normal 4 2 2 8 2 3" xfId="13795"/>
    <cellStyle name="Normal 4 2 2 8 3" xfId="13796"/>
    <cellStyle name="Normal 4 2 2 8 3 2" xfId="13797"/>
    <cellStyle name="Normal 4 2 2 8 4" xfId="13798"/>
    <cellStyle name="Normal 4 2 2 8 4 2" xfId="13799"/>
    <cellStyle name="Normal 4 2 2 8 5" xfId="13800"/>
    <cellStyle name="Normal 4 2 2 8 5 2" xfId="13801"/>
    <cellStyle name="Normal 4 2 2 8 6" xfId="13802"/>
    <cellStyle name="Normal 4 2 2 8 6 2" xfId="13803"/>
    <cellStyle name="Normal 4 2 2 8 7" xfId="13804"/>
    <cellStyle name="Normal 4 2 2 9" xfId="1889"/>
    <cellStyle name="Normal 4 2 2 9 2" xfId="13805"/>
    <cellStyle name="Normal 4 2 2 9 2 2" xfId="13806"/>
    <cellStyle name="Normal 4 2 2 9 2 2 2" xfId="13807"/>
    <cellStyle name="Normal 4 2 2 9 2 3" xfId="13808"/>
    <cellStyle name="Normal 4 2 2 9 3" xfId="13809"/>
    <cellStyle name="Normal 4 2 2 9 3 2" xfId="13810"/>
    <cellStyle name="Normal 4 2 2 9 4" xfId="13811"/>
    <cellStyle name="Normal 4 2 2 9 4 2" xfId="13812"/>
    <cellStyle name="Normal 4 2 2 9 5" xfId="13813"/>
    <cellStyle name="Normal 4 2 2 9 5 2" xfId="13814"/>
    <cellStyle name="Normal 4 2 2 9 6" xfId="13815"/>
    <cellStyle name="Normal 4 2 2 9 6 2" xfId="13816"/>
    <cellStyle name="Normal 4 2 2 9 7" xfId="13817"/>
    <cellStyle name="Normal 4 2 3" xfId="931"/>
    <cellStyle name="Normal 4 2 3 2" xfId="932"/>
    <cellStyle name="Normal 4 2 3 3" xfId="933"/>
    <cellStyle name="Normal 4 2 3 3 10" xfId="13818"/>
    <cellStyle name="Normal 4 2 3 3 10 2" xfId="13819"/>
    <cellStyle name="Normal 4 2 3 3 11" xfId="13820"/>
    <cellStyle name="Normal 4 2 3 3 11 2" xfId="13821"/>
    <cellStyle name="Normal 4 2 3 3 12" xfId="13822"/>
    <cellStyle name="Normal 4 2 3 3 12 2" xfId="13823"/>
    <cellStyle name="Normal 4 2 3 3 13" xfId="13824"/>
    <cellStyle name="Normal 4 2 3 3 2" xfId="934"/>
    <cellStyle name="Normal 4 2 3 3 2 2" xfId="1890"/>
    <cellStyle name="Normal 4 2 3 3 2 2 2" xfId="13825"/>
    <cellStyle name="Normal 4 2 3 3 2 2 2 2" xfId="13826"/>
    <cellStyle name="Normal 4 2 3 3 2 2 2 2 2" xfId="13827"/>
    <cellStyle name="Normal 4 2 3 3 2 2 2 3" xfId="13828"/>
    <cellStyle name="Normal 4 2 3 3 2 2 3" xfId="13829"/>
    <cellStyle name="Normal 4 2 3 3 2 2 3 2" xfId="13830"/>
    <cellStyle name="Normal 4 2 3 3 2 2 4" xfId="13831"/>
    <cellStyle name="Normal 4 2 3 3 2 2 4 2" xfId="13832"/>
    <cellStyle name="Normal 4 2 3 3 2 2 5" xfId="13833"/>
    <cellStyle name="Normal 4 2 3 3 2 2 5 2" xfId="13834"/>
    <cellStyle name="Normal 4 2 3 3 2 2 6" xfId="13835"/>
    <cellStyle name="Normal 4 2 3 3 2 2 6 2" xfId="13836"/>
    <cellStyle name="Normal 4 2 3 3 2 2 7" xfId="13837"/>
    <cellStyle name="Normal 4 2 3 3 2 3" xfId="13838"/>
    <cellStyle name="Normal 4 2 3 3 2 3 2" xfId="13839"/>
    <cellStyle name="Normal 4 2 3 3 2 3 2 2" xfId="13840"/>
    <cellStyle name="Normal 4 2 3 3 2 3 3" xfId="13841"/>
    <cellStyle name="Normal 4 2 3 3 2 4" xfId="13842"/>
    <cellStyle name="Normal 4 2 3 3 2 4 2" xfId="13843"/>
    <cellStyle name="Normal 4 2 3 3 2 5" xfId="13844"/>
    <cellStyle name="Normal 4 2 3 3 2 5 2" xfId="13845"/>
    <cellStyle name="Normal 4 2 3 3 2 6" xfId="13846"/>
    <cellStyle name="Normal 4 2 3 3 2 6 2" xfId="13847"/>
    <cellStyle name="Normal 4 2 3 3 2 7" xfId="13848"/>
    <cellStyle name="Normal 4 2 3 3 2 7 2" xfId="13849"/>
    <cellStyle name="Normal 4 2 3 3 2 8" xfId="13850"/>
    <cellStyle name="Normal 4 2 3 3 3" xfId="935"/>
    <cellStyle name="Normal 4 2 3 3 3 2" xfId="1891"/>
    <cellStyle name="Normal 4 2 3 3 3 2 2" xfId="13851"/>
    <cellStyle name="Normal 4 2 3 3 3 2 2 2" xfId="13852"/>
    <cellStyle name="Normal 4 2 3 3 3 2 2 2 2" xfId="13853"/>
    <cellStyle name="Normal 4 2 3 3 3 2 2 3" xfId="13854"/>
    <cellStyle name="Normal 4 2 3 3 3 2 3" xfId="13855"/>
    <cellStyle name="Normal 4 2 3 3 3 2 3 2" xfId="13856"/>
    <cellStyle name="Normal 4 2 3 3 3 2 4" xfId="13857"/>
    <cellStyle name="Normal 4 2 3 3 3 2 4 2" xfId="13858"/>
    <cellStyle name="Normal 4 2 3 3 3 2 5" xfId="13859"/>
    <cellStyle name="Normal 4 2 3 3 3 2 5 2" xfId="13860"/>
    <cellStyle name="Normal 4 2 3 3 3 2 6" xfId="13861"/>
    <cellStyle name="Normal 4 2 3 3 3 2 6 2" xfId="13862"/>
    <cellStyle name="Normal 4 2 3 3 3 2 7" xfId="13863"/>
    <cellStyle name="Normal 4 2 3 3 3 3" xfId="13864"/>
    <cellStyle name="Normal 4 2 3 3 3 3 2" xfId="13865"/>
    <cellStyle name="Normal 4 2 3 3 3 3 2 2" xfId="13866"/>
    <cellStyle name="Normal 4 2 3 3 3 3 3" xfId="13867"/>
    <cellStyle name="Normal 4 2 3 3 3 4" xfId="13868"/>
    <cellStyle name="Normal 4 2 3 3 3 4 2" xfId="13869"/>
    <cellStyle name="Normal 4 2 3 3 3 5" xfId="13870"/>
    <cellStyle name="Normal 4 2 3 3 3 5 2" xfId="13871"/>
    <cellStyle name="Normal 4 2 3 3 3 6" xfId="13872"/>
    <cellStyle name="Normal 4 2 3 3 3 6 2" xfId="13873"/>
    <cellStyle name="Normal 4 2 3 3 3 7" xfId="13874"/>
    <cellStyle name="Normal 4 2 3 3 3 7 2" xfId="13875"/>
    <cellStyle name="Normal 4 2 3 3 3 8" xfId="13876"/>
    <cellStyle name="Normal 4 2 3 3 4" xfId="936"/>
    <cellStyle name="Normal 4 2 3 3 4 2" xfId="1892"/>
    <cellStyle name="Normal 4 2 3 3 4 2 2" xfId="13877"/>
    <cellStyle name="Normal 4 2 3 3 4 2 2 2" xfId="13878"/>
    <cellStyle name="Normal 4 2 3 3 4 2 2 2 2" xfId="13879"/>
    <cellStyle name="Normal 4 2 3 3 4 2 2 3" xfId="13880"/>
    <cellStyle name="Normal 4 2 3 3 4 2 3" xfId="13881"/>
    <cellStyle name="Normal 4 2 3 3 4 2 3 2" xfId="13882"/>
    <cellStyle name="Normal 4 2 3 3 4 2 4" xfId="13883"/>
    <cellStyle name="Normal 4 2 3 3 4 2 4 2" xfId="13884"/>
    <cellStyle name="Normal 4 2 3 3 4 2 5" xfId="13885"/>
    <cellStyle name="Normal 4 2 3 3 4 2 5 2" xfId="13886"/>
    <cellStyle name="Normal 4 2 3 3 4 2 6" xfId="13887"/>
    <cellStyle name="Normal 4 2 3 3 4 2 6 2" xfId="13888"/>
    <cellStyle name="Normal 4 2 3 3 4 2 7" xfId="13889"/>
    <cellStyle name="Normal 4 2 3 3 4 3" xfId="13890"/>
    <cellStyle name="Normal 4 2 3 3 4 3 2" xfId="13891"/>
    <cellStyle name="Normal 4 2 3 3 4 3 2 2" xfId="13892"/>
    <cellStyle name="Normal 4 2 3 3 4 3 3" xfId="13893"/>
    <cellStyle name="Normal 4 2 3 3 4 4" xfId="13894"/>
    <cellStyle name="Normal 4 2 3 3 4 4 2" xfId="13895"/>
    <cellStyle name="Normal 4 2 3 3 4 5" xfId="13896"/>
    <cellStyle name="Normal 4 2 3 3 4 5 2" xfId="13897"/>
    <cellStyle name="Normal 4 2 3 3 4 6" xfId="13898"/>
    <cellStyle name="Normal 4 2 3 3 4 6 2" xfId="13899"/>
    <cellStyle name="Normal 4 2 3 3 4 7" xfId="13900"/>
    <cellStyle name="Normal 4 2 3 3 4 7 2" xfId="13901"/>
    <cellStyle name="Normal 4 2 3 3 4 8" xfId="13902"/>
    <cellStyle name="Normal 4 2 3 3 5" xfId="1893"/>
    <cellStyle name="Normal 4 2 3 3 5 2" xfId="13903"/>
    <cellStyle name="Normal 4 2 3 3 5 2 2" xfId="13904"/>
    <cellStyle name="Normal 4 2 3 3 5 2 2 2" xfId="13905"/>
    <cellStyle name="Normal 4 2 3 3 5 2 3" xfId="13906"/>
    <cellStyle name="Normal 4 2 3 3 5 3" xfId="13907"/>
    <cellStyle name="Normal 4 2 3 3 5 3 2" xfId="13908"/>
    <cellStyle name="Normal 4 2 3 3 5 4" xfId="13909"/>
    <cellStyle name="Normal 4 2 3 3 5 4 2" xfId="13910"/>
    <cellStyle name="Normal 4 2 3 3 5 5" xfId="13911"/>
    <cellStyle name="Normal 4 2 3 3 5 5 2" xfId="13912"/>
    <cellStyle name="Normal 4 2 3 3 5 6" xfId="13913"/>
    <cellStyle name="Normal 4 2 3 3 5 6 2" xfId="13914"/>
    <cellStyle name="Normal 4 2 3 3 5 7" xfId="13915"/>
    <cellStyle name="Normal 4 2 3 3 6" xfId="1894"/>
    <cellStyle name="Normal 4 2 3 3 6 2" xfId="13916"/>
    <cellStyle name="Normal 4 2 3 3 6 2 2" xfId="13917"/>
    <cellStyle name="Normal 4 2 3 3 6 2 2 2" xfId="13918"/>
    <cellStyle name="Normal 4 2 3 3 6 2 3" xfId="13919"/>
    <cellStyle name="Normal 4 2 3 3 6 3" xfId="13920"/>
    <cellStyle name="Normal 4 2 3 3 6 3 2" xfId="13921"/>
    <cellStyle name="Normal 4 2 3 3 6 4" xfId="13922"/>
    <cellStyle name="Normal 4 2 3 3 6 4 2" xfId="13923"/>
    <cellStyle name="Normal 4 2 3 3 6 5" xfId="13924"/>
    <cellStyle name="Normal 4 2 3 3 6 5 2" xfId="13925"/>
    <cellStyle name="Normal 4 2 3 3 6 6" xfId="13926"/>
    <cellStyle name="Normal 4 2 3 3 6 6 2" xfId="13927"/>
    <cellStyle name="Normal 4 2 3 3 6 7" xfId="13928"/>
    <cellStyle name="Normal 4 2 3 3 7" xfId="1895"/>
    <cellStyle name="Normal 4 2 3 3 7 2" xfId="13929"/>
    <cellStyle name="Normal 4 2 3 3 7 2 2" xfId="13930"/>
    <cellStyle name="Normal 4 2 3 3 7 2 2 2" xfId="13931"/>
    <cellStyle name="Normal 4 2 3 3 7 2 3" xfId="13932"/>
    <cellStyle name="Normal 4 2 3 3 7 3" xfId="13933"/>
    <cellStyle name="Normal 4 2 3 3 7 3 2" xfId="13934"/>
    <cellStyle name="Normal 4 2 3 3 7 4" xfId="13935"/>
    <cellStyle name="Normal 4 2 3 3 7 4 2" xfId="13936"/>
    <cellStyle name="Normal 4 2 3 3 7 5" xfId="13937"/>
    <cellStyle name="Normal 4 2 3 3 7 5 2" xfId="13938"/>
    <cellStyle name="Normal 4 2 3 3 7 6" xfId="13939"/>
    <cellStyle name="Normal 4 2 3 3 7 6 2" xfId="13940"/>
    <cellStyle name="Normal 4 2 3 3 7 7" xfId="13941"/>
    <cellStyle name="Normal 4 2 3 3 8" xfId="13942"/>
    <cellStyle name="Normal 4 2 3 3 8 2" xfId="13943"/>
    <cellStyle name="Normal 4 2 3 3 8 2 2" xfId="13944"/>
    <cellStyle name="Normal 4 2 3 3 8 3" xfId="13945"/>
    <cellStyle name="Normal 4 2 3 3 9" xfId="13946"/>
    <cellStyle name="Normal 4 2 3 3 9 2" xfId="13947"/>
    <cellStyle name="Normal 4 2 4" xfId="937"/>
    <cellStyle name="Normal 4 3" xfId="938"/>
    <cellStyle name="Normal 4 3 10" xfId="13948"/>
    <cellStyle name="Normal 4 3 10 2" xfId="13949"/>
    <cellStyle name="Normal 4 3 11" xfId="13950"/>
    <cellStyle name="Normal 4 3 11 2" xfId="13951"/>
    <cellStyle name="Normal 4 3 12" xfId="13952"/>
    <cellStyle name="Normal 4 3 12 2" xfId="13953"/>
    <cellStyle name="Normal 4 3 13" xfId="13954"/>
    <cellStyle name="Normal 4 3 13 2" xfId="13955"/>
    <cellStyle name="Normal 4 3 14" xfId="13956"/>
    <cellStyle name="Normal 4 3 2" xfId="939"/>
    <cellStyle name="Normal 4 3 2 10" xfId="13957"/>
    <cellStyle name="Normal 4 3 2 10 2" xfId="13958"/>
    <cellStyle name="Normal 4 3 2 11" xfId="13959"/>
    <cellStyle name="Normal 4 3 2 11 2" xfId="13960"/>
    <cellStyle name="Normal 4 3 2 12" xfId="13961"/>
    <cellStyle name="Normal 4 3 2 12 2" xfId="13962"/>
    <cellStyle name="Normal 4 3 2 13" xfId="13963"/>
    <cellStyle name="Normal 4 3 2 2" xfId="940"/>
    <cellStyle name="Normal 4 3 2 2 2" xfId="1896"/>
    <cellStyle name="Normal 4 3 2 2 2 2" xfId="13964"/>
    <cellStyle name="Normal 4 3 2 2 2 2 2" xfId="13965"/>
    <cellStyle name="Normal 4 3 2 2 2 2 2 2" xfId="13966"/>
    <cellStyle name="Normal 4 3 2 2 2 2 3" xfId="13967"/>
    <cellStyle name="Normal 4 3 2 2 2 3" xfId="13968"/>
    <cellStyle name="Normal 4 3 2 2 2 3 2" xfId="13969"/>
    <cellStyle name="Normal 4 3 2 2 2 4" xfId="13970"/>
    <cellStyle name="Normal 4 3 2 2 2 4 2" xfId="13971"/>
    <cellStyle name="Normal 4 3 2 2 2 5" xfId="13972"/>
    <cellStyle name="Normal 4 3 2 2 2 5 2" xfId="13973"/>
    <cellStyle name="Normal 4 3 2 2 2 6" xfId="13974"/>
    <cellStyle name="Normal 4 3 2 2 2 6 2" xfId="13975"/>
    <cellStyle name="Normal 4 3 2 2 2 7" xfId="13976"/>
    <cellStyle name="Normal 4 3 2 2 3" xfId="13977"/>
    <cellStyle name="Normal 4 3 2 2 3 2" xfId="13978"/>
    <cellStyle name="Normal 4 3 2 2 3 2 2" xfId="13979"/>
    <cellStyle name="Normal 4 3 2 2 3 3" xfId="13980"/>
    <cellStyle name="Normal 4 3 2 2 4" xfId="13981"/>
    <cellStyle name="Normal 4 3 2 2 4 2" xfId="13982"/>
    <cellStyle name="Normal 4 3 2 2 5" xfId="13983"/>
    <cellStyle name="Normal 4 3 2 2 5 2" xfId="13984"/>
    <cellStyle name="Normal 4 3 2 2 6" xfId="13985"/>
    <cellStyle name="Normal 4 3 2 2 6 2" xfId="13986"/>
    <cellStyle name="Normal 4 3 2 2 7" xfId="13987"/>
    <cellStyle name="Normal 4 3 2 2 7 2" xfId="13988"/>
    <cellStyle name="Normal 4 3 2 2 8" xfId="13989"/>
    <cellStyle name="Normal 4 3 2 3" xfId="941"/>
    <cellStyle name="Normal 4 3 2 3 2" xfId="1897"/>
    <cellStyle name="Normal 4 3 2 3 2 2" xfId="13990"/>
    <cellStyle name="Normal 4 3 2 3 2 2 2" xfId="13991"/>
    <cellStyle name="Normal 4 3 2 3 2 2 2 2" xfId="13992"/>
    <cellStyle name="Normal 4 3 2 3 2 2 3" xfId="13993"/>
    <cellStyle name="Normal 4 3 2 3 2 3" xfId="13994"/>
    <cellStyle name="Normal 4 3 2 3 2 3 2" xfId="13995"/>
    <cellStyle name="Normal 4 3 2 3 2 4" xfId="13996"/>
    <cellStyle name="Normal 4 3 2 3 2 4 2" xfId="13997"/>
    <cellStyle name="Normal 4 3 2 3 2 5" xfId="13998"/>
    <cellStyle name="Normal 4 3 2 3 2 5 2" xfId="13999"/>
    <cellStyle name="Normal 4 3 2 3 2 6" xfId="14000"/>
    <cellStyle name="Normal 4 3 2 3 2 6 2" xfId="14001"/>
    <cellStyle name="Normal 4 3 2 3 2 7" xfId="14002"/>
    <cellStyle name="Normal 4 3 2 3 3" xfId="14003"/>
    <cellStyle name="Normal 4 3 2 3 3 2" xfId="14004"/>
    <cellStyle name="Normal 4 3 2 3 3 2 2" xfId="14005"/>
    <cellStyle name="Normal 4 3 2 3 3 3" xfId="14006"/>
    <cellStyle name="Normal 4 3 2 3 4" xfId="14007"/>
    <cellStyle name="Normal 4 3 2 3 4 2" xfId="14008"/>
    <cellStyle name="Normal 4 3 2 3 5" xfId="14009"/>
    <cellStyle name="Normal 4 3 2 3 5 2" xfId="14010"/>
    <cellStyle name="Normal 4 3 2 3 6" xfId="14011"/>
    <cellStyle name="Normal 4 3 2 3 6 2" xfId="14012"/>
    <cellStyle name="Normal 4 3 2 3 7" xfId="14013"/>
    <cellStyle name="Normal 4 3 2 3 7 2" xfId="14014"/>
    <cellStyle name="Normal 4 3 2 3 8" xfId="14015"/>
    <cellStyle name="Normal 4 3 2 4" xfId="942"/>
    <cellStyle name="Normal 4 3 2 4 2" xfId="1898"/>
    <cellStyle name="Normal 4 3 2 4 2 2" xfId="14016"/>
    <cellStyle name="Normal 4 3 2 4 2 2 2" xfId="14017"/>
    <cellStyle name="Normal 4 3 2 4 2 2 2 2" xfId="14018"/>
    <cellStyle name="Normal 4 3 2 4 2 2 3" xfId="14019"/>
    <cellStyle name="Normal 4 3 2 4 2 3" xfId="14020"/>
    <cellStyle name="Normal 4 3 2 4 2 3 2" xfId="14021"/>
    <cellStyle name="Normal 4 3 2 4 2 4" xfId="14022"/>
    <cellStyle name="Normal 4 3 2 4 2 4 2" xfId="14023"/>
    <cellStyle name="Normal 4 3 2 4 2 5" xfId="14024"/>
    <cellStyle name="Normal 4 3 2 4 2 5 2" xfId="14025"/>
    <cellStyle name="Normal 4 3 2 4 2 6" xfId="14026"/>
    <cellStyle name="Normal 4 3 2 4 2 6 2" xfId="14027"/>
    <cellStyle name="Normal 4 3 2 4 2 7" xfId="14028"/>
    <cellStyle name="Normal 4 3 2 4 3" xfId="14029"/>
    <cellStyle name="Normal 4 3 2 4 3 2" xfId="14030"/>
    <cellStyle name="Normal 4 3 2 4 3 2 2" xfId="14031"/>
    <cellStyle name="Normal 4 3 2 4 3 3" xfId="14032"/>
    <cellStyle name="Normal 4 3 2 4 4" xfId="14033"/>
    <cellStyle name="Normal 4 3 2 4 4 2" xfId="14034"/>
    <cellStyle name="Normal 4 3 2 4 5" xfId="14035"/>
    <cellStyle name="Normal 4 3 2 4 5 2" xfId="14036"/>
    <cellStyle name="Normal 4 3 2 4 6" xfId="14037"/>
    <cellStyle name="Normal 4 3 2 4 6 2" xfId="14038"/>
    <cellStyle name="Normal 4 3 2 4 7" xfId="14039"/>
    <cellStyle name="Normal 4 3 2 4 7 2" xfId="14040"/>
    <cellStyle name="Normal 4 3 2 4 8" xfId="14041"/>
    <cellStyle name="Normal 4 3 2 5" xfId="1899"/>
    <cellStyle name="Normal 4 3 2 5 2" xfId="14042"/>
    <cellStyle name="Normal 4 3 2 5 2 2" xfId="14043"/>
    <cellStyle name="Normal 4 3 2 5 2 2 2" xfId="14044"/>
    <cellStyle name="Normal 4 3 2 5 2 3" xfId="14045"/>
    <cellStyle name="Normal 4 3 2 5 3" xfId="14046"/>
    <cellStyle name="Normal 4 3 2 5 3 2" xfId="14047"/>
    <cellStyle name="Normal 4 3 2 5 4" xfId="14048"/>
    <cellStyle name="Normal 4 3 2 5 4 2" xfId="14049"/>
    <cellStyle name="Normal 4 3 2 5 5" xfId="14050"/>
    <cellStyle name="Normal 4 3 2 5 5 2" xfId="14051"/>
    <cellStyle name="Normal 4 3 2 5 6" xfId="14052"/>
    <cellStyle name="Normal 4 3 2 5 6 2" xfId="14053"/>
    <cellStyle name="Normal 4 3 2 5 7" xfId="14054"/>
    <cellStyle name="Normal 4 3 2 6" xfId="1900"/>
    <cellStyle name="Normal 4 3 2 6 2" xfId="14055"/>
    <cellStyle name="Normal 4 3 2 6 2 2" xfId="14056"/>
    <cellStyle name="Normal 4 3 2 6 2 2 2" xfId="14057"/>
    <cellStyle name="Normal 4 3 2 6 2 3" xfId="14058"/>
    <cellStyle name="Normal 4 3 2 6 3" xfId="14059"/>
    <cellStyle name="Normal 4 3 2 6 3 2" xfId="14060"/>
    <cellStyle name="Normal 4 3 2 6 4" xfId="14061"/>
    <cellStyle name="Normal 4 3 2 6 4 2" xfId="14062"/>
    <cellStyle name="Normal 4 3 2 6 5" xfId="14063"/>
    <cellStyle name="Normal 4 3 2 6 5 2" xfId="14064"/>
    <cellStyle name="Normal 4 3 2 6 6" xfId="14065"/>
    <cellStyle name="Normal 4 3 2 6 6 2" xfId="14066"/>
    <cellStyle name="Normal 4 3 2 6 7" xfId="14067"/>
    <cellStyle name="Normal 4 3 2 7" xfId="1901"/>
    <cellStyle name="Normal 4 3 2 7 2" xfId="14068"/>
    <cellStyle name="Normal 4 3 2 7 2 2" xfId="14069"/>
    <cellStyle name="Normal 4 3 2 7 2 2 2" xfId="14070"/>
    <cellStyle name="Normal 4 3 2 7 2 3" xfId="14071"/>
    <cellStyle name="Normal 4 3 2 7 3" xfId="14072"/>
    <cellStyle name="Normal 4 3 2 7 3 2" xfId="14073"/>
    <cellStyle name="Normal 4 3 2 7 4" xfId="14074"/>
    <cellStyle name="Normal 4 3 2 7 4 2" xfId="14075"/>
    <cellStyle name="Normal 4 3 2 7 5" xfId="14076"/>
    <cellStyle name="Normal 4 3 2 7 5 2" xfId="14077"/>
    <cellStyle name="Normal 4 3 2 7 6" xfId="14078"/>
    <cellStyle name="Normal 4 3 2 7 6 2" xfId="14079"/>
    <cellStyle name="Normal 4 3 2 7 7" xfId="14080"/>
    <cellStyle name="Normal 4 3 2 8" xfId="14081"/>
    <cellStyle name="Normal 4 3 2 8 2" xfId="14082"/>
    <cellStyle name="Normal 4 3 2 8 2 2" xfId="14083"/>
    <cellStyle name="Normal 4 3 2 8 3" xfId="14084"/>
    <cellStyle name="Normal 4 3 2 9" xfId="14085"/>
    <cellStyle name="Normal 4 3 2 9 2" xfId="14086"/>
    <cellStyle name="Normal 4 3 3" xfId="943"/>
    <cellStyle name="Normal 4 3 3 2" xfId="1902"/>
    <cellStyle name="Normal 4 3 3 2 2" xfId="14087"/>
    <cellStyle name="Normal 4 3 3 2 2 2" xfId="14088"/>
    <cellStyle name="Normal 4 3 3 2 2 2 2" xfId="14089"/>
    <cellStyle name="Normal 4 3 3 2 2 3" xfId="14090"/>
    <cellStyle name="Normal 4 3 3 2 3" xfId="14091"/>
    <cellStyle name="Normal 4 3 3 2 3 2" xfId="14092"/>
    <cellStyle name="Normal 4 3 3 2 4" xfId="14093"/>
    <cellStyle name="Normal 4 3 3 2 4 2" xfId="14094"/>
    <cellStyle name="Normal 4 3 3 2 5" xfId="14095"/>
    <cellStyle name="Normal 4 3 3 2 5 2" xfId="14096"/>
    <cellStyle name="Normal 4 3 3 2 6" xfId="14097"/>
    <cellStyle name="Normal 4 3 3 2 6 2" xfId="14098"/>
    <cellStyle name="Normal 4 3 3 2 7" xfId="14099"/>
    <cellStyle name="Normal 4 3 3 3" xfId="14100"/>
    <cellStyle name="Normal 4 3 3 3 2" xfId="14101"/>
    <cellStyle name="Normal 4 3 3 3 2 2" xfId="14102"/>
    <cellStyle name="Normal 4 3 3 3 3" xfId="14103"/>
    <cellStyle name="Normal 4 3 3 4" xfId="14104"/>
    <cellStyle name="Normal 4 3 3 4 2" xfId="14105"/>
    <cellStyle name="Normal 4 3 3 5" xfId="14106"/>
    <cellStyle name="Normal 4 3 3 5 2" xfId="14107"/>
    <cellStyle name="Normal 4 3 3 6" xfId="14108"/>
    <cellStyle name="Normal 4 3 3 6 2" xfId="14109"/>
    <cellStyle name="Normal 4 3 3 7" xfId="14110"/>
    <cellStyle name="Normal 4 3 3 7 2" xfId="14111"/>
    <cellStyle name="Normal 4 3 3 8" xfId="14112"/>
    <cellStyle name="Normal 4 3 4" xfId="944"/>
    <cellStyle name="Normal 4 3 4 2" xfId="1903"/>
    <cellStyle name="Normal 4 3 4 2 2" xfId="14113"/>
    <cellStyle name="Normal 4 3 4 2 2 2" xfId="14114"/>
    <cellStyle name="Normal 4 3 4 2 2 2 2" xfId="14115"/>
    <cellStyle name="Normal 4 3 4 2 2 3" xfId="14116"/>
    <cellStyle name="Normal 4 3 4 2 3" xfId="14117"/>
    <cellStyle name="Normal 4 3 4 2 3 2" xfId="14118"/>
    <cellStyle name="Normal 4 3 4 2 4" xfId="14119"/>
    <cellStyle name="Normal 4 3 4 2 4 2" xfId="14120"/>
    <cellStyle name="Normal 4 3 4 2 5" xfId="14121"/>
    <cellStyle name="Normal 4 3 4 2 5 2" xfId="14122"/>
    <cellStyle name="Normal 4 3 4 2 6" xfId="14123"/>
    <cellStyle name="Normal 4 3 4 2 6 2" xfId="14124"/>
    <cellStyle name="Normal 4 3 4 2 7" xfId="14125"/>
    <cellStyle name="Normal 4 3 4 3" xfId="14126"/>
    <cellStyle name="Normal 4 3 4 3 2" xfId="14127"/>
    <cellStyle name="Normal 4 3 4 3 2 2" xfId="14128"/>
    <cellStyle name="Normal 4 3 4 3 3" xfId="14129"/>
    <cellStyle name="Normal 4 3 4 4" xfId="14130"/>
    <cellStyle name="Normal 4 3 4 4 2" xfId="14131"/>
    <cellStyle name="Normal 4 3 4 5" xfId="14132"/>
    <cellStyle name="Normal 4 3 4 5 2" xfId="14133"/>
    <cellStyle name="Normal 4 3 4 6" xfId="14134"/>
    <cellStyle name="Normal 4 3 4 6 2" xfId="14135"/>
    <cellStyle name="Normal 4 3 4 7" xfId="14136"/>
    <cellStyle name="Normal 4 3 4 7 2" xfId="14137"/>
    <cellStyle name="Normal 4 3 4 8" xfId="14138"/>
    <cellStyle name="Normal 4 3 5" xfId="945"/>
    <cellStyle name="Normal 4 3 5 2" xfId="1904"/>
    <cellStyle name="Normal 4 3 5 2 2" xfId="14139"/>
    <cellStyle name="Normal 4 3 5 2 2 2" xfId="14140"/>
    <cellStyle name="Normal 4 3 5 2 2 2 2" xfId="14141"/>
    <cellStyle name="Normal 4 3 5 2 2 3" xfId="14142"/>
    <cellStyle name="Normal 4 3 5 2 3" xfId="14143"/>
    <cellStyle name="Normal 4 3 5 2 3 2" xfId="14144"/>
    <cellStyle name="Normal 4 3 5 2 4" xfId="14145"/>
    <cellStyle name="Normal 4 3 5 2 4 2" xfId="14146"/>
    <cellStyle name="Normal 4 3 5 2 5" xfId="14147"/>
    <cellStyle name="Normal 4 3 5 2 5 2" xfId="14148"/>
    <cellStyle name="Normal 4 3 5 2 6" xfId="14149"/>
    <cellStyle name="Normal 4 3 5 2 6 2" xfId="14150"/>
    <cellStyle name="Normal 4 3 5 2 7" xfId="14151"/>
    <cellStyle name="Normal 4 3 5 3" xfId="14152"/>
    <cellStyle name="Normal 4 3 5 3 2" xfId="14153"/>
    <cellStyle name="Normal 4 3 5 3 2 2" xfId="14154"/>
    <cellStyle name="Normal 4 3 5 3 3" xfId="14155"/>
    <cellStyle name="Normal 4 3 5 4" xfId="14156"/>
    <cellStyle name="Normal 4 3 5 4 2" xfId="14157"/>
    <cellStyle name="Normal 4 3 5 5" xfId="14158"/>
    <cellStyle name="Normal 4 3 5 5 2" xfId="14159"/>
    <cellStyle name="Normal 4 3 5 6" xfId="14160"/>
    <cellStyle name="Normal 4 3 5 6 2" xfId="14161"/>
    <cellStyle name="Normal 4 3 5 7" xfId="14162"/>
    <cellStyle name="Normal 4 3 5 7 2" xfId="14163"/>
    <cellStyle name="Normal 4 3 5 8" xfId="14164"/>
    <cellStyle name="Normal 4 3 6" xfId="1905"/>
    <cellStyle name="Normal 4 3 6 2" xfId="14165"/>
    <cellStyle name="Normal 4 3 6 2 2" xfId="14166"/>
    <cellStyle name="Normal 4 3 6 2 2 2" xfId="14167"/>
    <cellStyle name="Normal 4 3 6 2 3" xfId="14168"/>
    <cellStyle name="Normal 4 3 6 3" xfId="14169"/>
    <cellStyle name="Normal 4 3 6 3 2" xfId="14170"/>
    <cellStyle name="Normal 4 3 6 4" xfId="14171"/>
    <cellStyle name="Normal 4 3 6 4 2" xfId="14172"/>
    <cellStyle name="Normal 4 3 6 5" xfId="14173"/>
    <cellStyle name="Normal 4 3 6 5 2" xfId="14174"/>
    <cellStyle name="Normal 4 3 6 6" xfId="14175"/>
    <cellStyle name="Normal 4 3 6 6 2" xfId="14176"/>
    <cellStyle name="Normal 4 3 6 7" xfId="14177"/>
    <cellStyle name="Normal 4 3 7" xfId="1906"/>
    <cellStyle name="Normal 4 3 7 2" xfId="14178"/>
    <cellStyle name="Normal 4 3 7 2 2" xfId="14179"/>
    <cellStyle name="Normal 4 3 7 2 2 2" xfId="14180"/>
    <cellStyle name="Normal 4 3 7 2 3" xfId="14181"/>
    <cellStyle name="Normal 4 3 7 3" xfId="14182"/>
    <cellStyle name="Normal 4 3 7 3 2" xfId="14183"/>
    <cellStyle name="Normal 4 3 7 4" xfId="14184"/>
    <cellStyle name="Normal 4 3 7 4 2" xfId="14185"/>
    <cellStyle name="Normal 4 3 7 5" xfId="14186"/>
    <cellStyle name="Normal 4 3 7 5 2" xfId="14187"/>
    <cellStyle name="Normal 4 3 7 6" xfId="14188"/>
    <cellStyle name="Normal 4 3 7 6 2" xfId="14189"/>
    <cellStyle name="Normal 4 3 7 7" xfId="14190"/>
    <cellStyle name="Normal 4 3 8" xfId="1907"/>
    <cellStyle name="Normal 4 3 8 2" xfId="14191"/>
    <cellStyle name="Normal 4 3 8 2 2" xfId="14192"/>
    <cellStyle name="Normal 4 3 8 2 2 2" xfId="14193"/>
    <cellStyle name="Normal 4 3 8 2 3" xfId="14194"/>
    <cellStyle name="Normal 4 3 8 3" xfId="14195"/>
    <cellStyle name="Normal 4 3 8 3 2" xfId="14196"/>
    <cellStyle name="Normal 4 3 8 4" xfId="14197"/>
    <cellStyle name="Normal 4 3 8 4 2" xfId="14198"/>
    <cellStyle name="Normal 4 3 8 5" xfId="14199"/>
    <cellStyle name="Normal 4 3 8 5 2" xfId="14200"/>
    <cellStyle name="Normal 4 3 8 6" xfId="14201"/>
    <cellStyle name="Normal 4 3 8 6 2" xfId="14202"/>
    <cellStyle name="Normal 4 3 8 7" xfId="14203"/>
    <cellStyle name="Normal 4 3 9" xfId="14204"/>
    <cellStyle name="Normal 4 3 9 2" xfId="14205"/>
    <cellStyle name="Normal 4 3 9 2 2" xfId="14206"/>
    <cellStyle name="Normal 4 3 9 3" xfId="14207"/>
    <cellStyle name="Normal 4 4" xfId="946"/>
    <cellStyle name="Normal 4 5" xfId="947"/>
    <cellStyle name="Normal 4 5 2" xfId="948"/>
    <cellStyle name="Normal 4 5 3" xfId="949"/>
    <cellStyle name="Normal 4 5 4" xfId="1343"/>
    <cellStyle name="Normal 4 5 5" xfId="1344"/>
    <cellStyle name="Normal 4 5 5 2" xfId="14208"/>
    <cellStyle name="Normal 4 5 6" xfId="14209"/>
    <cellStyle name="Normal 4 6" xfId="950"/>
    <cellStyle name="Normal 4 6 2" xfId="951"/>
    <cellStyle name="Normal 4 6 2 10" xfId="14210"/>
    <cellStyle name="Normal 4 6 2 10 2" xfId="14211"/>
    <cellStyle name="Normal 4 6 2 11" xfId="14212"/>
    <cellStyle name="Normal 4 6 2 11 2" xfId="14213"/>
    <cellStyle name="Normal 4 6 2 12" xfId="14214"/>
    <cellStyle name="Normal 4 6 2 12 2" xfId="14215"/>
    <cellStyle name="Normal 4 6 2 13" xfId="14216"/>
    <cellStyle name="Normal 4 6 2 2" xfId="952"/>
    <cellStyle name="Normal 4 6 2 2 2" xfId="1908"/>
    <cellStyle name="Normal 4 6 2 2 2 2" xfId="14217"/>
    <cellStyle name="Normal 4 6 2 2 2 2 2" xfId="14218"/>
    <cellStyle name="Normal 4 6 2 2 2 2 2 2" xfId="14219"/>
    <cellStyle name="Normal 4 6 2 2 2 2 3" xfId="14220"/>
    <cellStyle name="Normal 4 6 2 2 2 3" xfId="14221"/>
    <cellStyle name="Normal 4 6 2 2 2 3 2" xfId="14222"/>
    <cellStyle name="Normal 4 6 2 2 2 4" xfId="14223"/>
    <cellStyle name="Normal 4 6 2 2 2 4 2" xfId="14224"/>
    <cellStyle name="Normal 4 6 2 2 2 5" xfId="14225"/>
    <cellStyle name="Normal 4 6 2 2 2 5 2" xfId="14226"/>
    <cellStyle name="Normal 4 6 2 2 2 6" xfId="14227"/>
    <cellStyle name="Normal 4 6 2 2 2 6 2" xfId="14228"/>
    <cellStyle name="Normal 4 6 2 2 2 7" xfId="14229"/>
    <cellStyle name="Normal 4 6 2 2 3" xfId="14230"/>
    <cellStyle name="Normal 4 6 2 2 3 2" xfId="14231"/>
    <cellStyle name="Normal 4 6 2 2 3 2 2" xfId="14232"/>
    <cellStyle name="Normal 4 6 2 2 3 3" xfId="14233"/>
    <cellStyle name="Normal 4 6 2 2 4" xfId="14234"/>
    <cellStyle name="Normal 4 6 2 2 4 2" xfId="14235"/>
    <cellStyle name="Normal 4 6 2 2 5" xfId="14236"/>
    <cellStyle name="Normal 4 6 2 2 5 2" xfId="14237"/>
    <cellStyle name="Normal 4 6 2 2 6" xfId="14238"/>
    <cellStyle name="Normal 4 6 2 2 6 2" xfId="14239"/>
    <cellStyle name="Normal 4 6 2 2 7" xfId="14240"/>
    <cellStyle name="Normal 4 6 2 2 7 2" xfId="14241"/>
    <cellStyle name="Normal 4 6 2 2 8" xfId="14242"/>
    <cellStyle name="Normal 4 6 2 3" xfId="953"/>
    <cellStyle name="Normal 4 6 2 3 2" xfId="1909"/>
    <cellStyle name="Normal 4 6 2 3 2 2" xfId="14243"/>
    <cellStyle name="Normal 4 6 2 3 2 2 2" xfId="14244"/>
    <cellStyle name="Normal 4 6 2 3 2 2 2 2" xfId="14245"/>
    <cellStyle name="Normal 4 6 2 3 2 2 3" xfId="14246"/>
    <cellStyle name="Normal 4 6 2 3 2 3" xfId="14247"/>
    <cellStyle name="Normal 4 6 2 3 2 3 2" xfId="14248"/>
    <cellStyle name="Normal 4 6 2 3 2 4" xfId="14249"/>
    <cellStyle name="Normal 4 6 2 3 2 4 2" xfId="14250"/>
    <cellStyle name="Normal 4 6 2 3 2 5" xfId="14251"/>
    <cellStyle name="Normal 4 6 2 3 2 5 2" xfId="14252"/>
    <cellStyle name="Normal 4 6 2 3 2 6" xfId="14253"/>
    <cellStyle name="Normal 4 6 2 3 2 6 2" xfId="14254"/>
    <cellStyle name="Normal 4 6 2 3 2 7" xfId="14255"/>
    <cellStyle name="Normal 4 6 2 3 3" xfId="14256"/>
    <cellStyle name="Normal 4 6 2 3 3 2" xfId="14257"/>
    <cellStyle name="Normal 4 6 2 3 3 2 2" xfId="14258"/>
    <cellStyle name="Normal 4 6 2 3 3 3" xfId="14259"/>
    <cellStyle name="Normal 4 6 2 3 4" xfId="14260"/>
    <cellStyle name="Normal 4 6 2 3 4 2" xfId="14261"/>
    <cellStyle name="Normal 4 6 2 3 5" xfId="14262"/>
    <cellStyle name="Normal 4 6 2 3 5 2" xfId="14263"/>
    <cellStyle name="Normal 4 6 2 3 6" xfId="14264"/>
    <cellStyle name="Normal 4 6 2 3 6 2" xfId="14265"/>
    <cellStyle name="Normal 4 6 2 3 7" xfId="14266"/>
    <cellStyle name="Normal 4 6 2 3 7 2" xfId="14267"/>
    <cellStyle name="Normal 4 6 2 3 8" xfId="14268"/>
    <cellStyle name="Normal 4 6 2 4" xfId="954"/>
    <cellStyle name="Normal 4 6 2 4 2" xfId="1910"/>
    <cellStyle name="Normal 4 6 2 4 2 2" xfId="14269"/>
    <cellStyle name="Normal 4 6 2 4 2 2 2" xfId="14270"/>
    <cellStyle name="Normal 4 6 2 4 2 2 2 2" xfId="14271"/>
    <cellStyle name="Normal 4 6 2 4 2 2 3" xfId="14272"/>
    <cellStyle name="Normal 4 6 2 4 2 3" xfId="14273"/>
    <cellStyle name="Normal 4 6 2 4 2 3 2" xfId="14274"/>
    <cellStyle name="Normal 4 6 2 4 2 4" xfId="14275"/>
    <cellStyle name="Normal 4 6 2 4 2 4 2" xfId="14276"/>
    <cellStyle name="Normal 4 6 2 4 2 5" xfId="14277"/>
    <cellStyle name="Normal 4 6 2 4 2 5 2" xfId="14278"/>
    <cellStyle name="Normal 4 6 2 4 2 6" xfId="14279"/>
    <cellStyle name="Normal 4 6 2 4 2 6 2" xfId="14280"/>
    <cellStyle name="Normal 4 6 2 4 2 7" xfId="14281"/>
    <cellStyle name="Normal 4 6 2 4 3" xfId="14282"/>
    <cellStyle name="Normal 4 6 2 4 3 2" xfId="14283"/>
    <cellStyle name="Normal 4 6 2 4 3 2 2" xfId="14284"/>
    <cellStyle name="Normal 4 6 2 4 3 3" xfId="14285"/>
    <cellStyle name="Normal 4 6 2 4 4" xfId="14286"/>
    <cellStyle name="Normal 4 6 2 4 4 2" xfId="14287"/>
    <cellStyle name="Normal 4 6 2 4 5" xfId="14288"/>
    <cellStyle name="Normal 4 6 2 4 5 2" xfId="14289"/>
    <cellStyle name="Normal 4 6 2 4 6" xfId="14290"/>
    <cellStyle name="Normal 4 6 2 4 6 2" xfId="14291"/>
    <cellStyle name="Normal 4 6 2 4 7" xfId="14292"/>
    <cellStyle name="Normal 4 6 2 4 7 2" xfId="14293"/>
    <cellStyle name="Normal 4 6 2 4 8" xfId="14294"/>
    <cellStyle name="Normal 4 6 2 5" xfId="1911"/>
    <cellStyle name="Normal 4 6 2 5 2" xfId="14295"/>
    <cellStyle name="Normal 4 6 2 5 2 2" xfId="14296"/>
    <cellStyle name="Normal 4 6 2 5 2 2 2" xfId="14297"/>
    <cellStyle name="Normal 4 6 2 5 2 3" xfId="14298"/>
    <cellStyle name="Normal 4 6 2 5 3" xfId="14299"/>
    <cellStyle name="Normal 4 6 2 5 3 2" xfId="14300"/>
    <cellStyle name="Normal 4 6 2 5 4" xfId="14301"/>
    <cellStyle name="Normal 4 6 2 5 4 2" xfId="14302"/>
    <cellStyle name="Normal 4 6 2 5 5" xfId="14303"/>
    <cellStyle name="Normal 4 6 2 5 5 2" xfId="14304"/>
    <cellStyle name="Normal 4 6 2 5 6" xfId="14305"/>
    <cellStyle name="Normal 4 6 2 5 6 2" xfId="14306"/>
    <cellStyle name="Normal 4 6 2 5 7" xfId="14307"/>
    <cellStyle name="Normal 4 6 2 6" xfId="1912"/>
    <cellStyle name="Normal 4 6 2 6 2" xfId="14308"/>
    <cellStyle name="Normal 4 6 2 6 2 2" xfId="14309"/>
    <cellStyle name="Normal 4 6 2 6 2 2 2" xfId="14310"/>
    <cellStyle name="Normal 4 6 2 6 2 3" xfId="14311"/>
    <cellStyle name="Normal 4 6 2 6 3" xfId="14312"/>
    <cellStyle name="Normal 4 6 2 6 3 2" xfId="14313"/>
    <cellStyle name="Normal 4 6 2 6 4" xfId="14314"/>
    <cellStyle name="Normal 4 6 2 6 4 2" xfId="14315"/>
    <cellStyle name="Normal 4 6 2 6 5" xfId="14316"/>
    <cellStyle name="Normal 4 6 2 6 5 2" xfId="14317"/>
    <cellStyle name="Normal 4 6 2 6 6" xfId="14318"/>
    <cellStyle name="Normal 4 6 2 6 6 2" xfId="14319"/>
    <cellStyle name="Normal 4 6 2 6 7" xfId="14320"/>
    <cellStyle name="Normal 4 6 2 7" xfId="1913"/>
    <cellStyle name="Normal 4 6 2 7 2" xfId="14321"/>
    <cellStyle name="Normal 4 6 2 7 2 2" xfId="14322"/>
    <cellStyle name="Normal 4 6 2 7 2 2 2" xfId="14323"/>
    <cellStyle name="Normal 4 6 2 7 2 3" xfId="14324"/>
    <cellStyle name="Normal 4 6 2 7 3" xfId="14325"/>
    <cellStyle name="Normal 4 6 2 7 3 2" xfId="14326"/>
    <cellStyle name="Normal 4 6 2 7 4" xfId="14327"/>
    <cellStyle name="Normal 4 6 2 7 4 2" xfId="14328"/>
    <cellStyle name="Normal 4 6 2 7 5" xfId="14329"/>
    <cellStyle name="Normal 4 6 2 7 5 2" xfId="14330"/>
    <cellStyle name="Normal 4 6 2 7 6" xfId="14331"/>
    <cellStyle name="Normal 4 6 2 7 6 2" xfId="14332"/>
    <cellStyle name="Normal 4 6 2 7 7" xfId="14333"/>
    <cellStyle name="Normal 4 6 2 8" xfId="14334"/>
    <cellStyle name="Normal 4 6 2 8 2" xfId="14335"/>
    <cellStyle name="Normal 4 6 2 8 2 2" xfId="14336"/>
    <cellStyle name="Normal 4 6 2 8 3" xfId="14337"/>
    <cellStyle name="Normal 4 6 2 9" xfId="14338"/>
    <cellStyle name="Normal 4 6 2 9 2" xfId="14339"/>
    <cellStyle name="Normal 4 6 3" xfId="955"/>
    <cellStyle name="Normal 4 7" xfId="956"/>
    <cellStyle name="Normal 4 7 10" xfId="14340"/>
    <cellStyle name="Normal 4 7 10 2" xfId="14341"/>
    <cellStyle name="Normal 4 7 11" xfId="14342"/>
    <cellStyle name="Normal 4 7 11 2" xfId="14343"/>
    <cellStyle name="Normal 4 7 12" xfId="14344"/>
    <cellStyle name="Normal 4 7 12 2" xfId="14345"/>
    <cellStyle name="Normal 4 7 13" xfId="14346"/>
    <cellStyle name="Normal 4 7 2" xfId="957"/>
    <cellStyle name="Normal 4 7 2 2" xfId="1914"/>
    <cellStyle name="Normal 4 7 2 2 2" xfId="14347"/>
    <cellStyle name="Normal 4 7 2 2 2 2" xfId="14348"/>
    <cellStyle name="Normal 4 7 2 2 2 2 2" xfId="14349"/>
    <cellStyle name="Normal 4 7 2 2 2 3" xfId="14350"/>
    <cellStyle name="Normal 4 7 2 2 3" xfId="14351"/>
    <cellStyle name="Normal 4 7 2 2 3 2" xfId="14352"/>
    <cellStyle name="Normal 4 7 2 2 4" xfId="14353"/>
    <cellStyle name="Normal 4 7 2 2 4 2" xfId="14354"/>
    <cellStyle name="Normal 4 7 2 2 5" xfId="14355"/>
    <cellStyle name="Normal 4 7 2 2 5 2" xfId="14356"/>
    <cellStyle name="Normal 4 7 2 2 6" xfId="14357"/>
    <cellStyle name="Normal 4 7 2 2 6 2" xfId="14358"/>
    <cellStyle name="Normal 4 7 2 2 7" xfId="14359"/>
    <cellStyle name="Normal 4 7 2 3" xfId="14360"/>
    <cellStyle name="Normal 4 7 2 3 2" xfId="14361"/>
    <cellStyle name="Normal 4 7 2 3 2 2" xfId="14362"/>
    <cellStyle name="Normal 4 7 2 3 3" xfId="14363"/>
    <cellStyle name="Normal 4 7 2 4" xfId="14364"/>
    <cellStyle name="Normal 4 7 2 4 2" xfId="14365"/>
    <cellStyle name="Normal 4 7 2 5" xfId="14366"/>
    <cellStyle name="Normal 4 7 2 5 2" xfId="14367"/>
    <cellStyle name="Normal 4 7 2 6" xfId="14368"/>
    <cellStyle name="Normal 4 7 2 6 2" xfId="14369"/>
    <cellStyle name="Normal 4 7 2 7" xfId="14370"/>
    <cellStyle name="Normal 4 7 2 7 2" xfId="14371"/>
    <cellStyle name="Normal 4 7 2 8" xfId="14372"/>
    <cellStyle name="Normal 4 7 3" xfId="958"/>
    <cellStyle name="Normal 4 7 3 2" xfId="1915"/>
    <cellStyle name="Normal 4 7 3 2 2" xfId="14373"/>
    <cellStyle name="Normal 4 7 3 2 2 2" xfId="14374"/>
    <cellStyle name="Normal 4 7 3 2 2 2 2" xfId="14375"/>
    <cellStyle name="Normal 4 7 3 2 2 3" xfId="14376"/>
    <cellStyle name="Normal 4 7 3 2 3" xfId="14377"/>
    <cellStyle name="Normal 4 7 3 2 3 2" xfId="14378"/>
    <cellStyle name="Normal 4 7 3 2 4" xfId="14379"/>
    <cellStyle name="Normal 4 7 3 2 4 2" xfId="14380"/>
    <cellStyle name="Normal 4 7 3 2 5" xfId="14381"/>
    <cellStyle name="Normal 4 7 3 2 5 2" xfId="14382"/>
    <cellStyle name="Normal 4 7 3 2 6" xfId="14383"/>
    <cellStyle name="Normal 4 7 3 2 6 2" xfId="14384"/>
    <cellStyle name="Normal 4 7 3 2 7" xfId="14385"/>
    <cellStyle name="Normal 4 7 3 3" xfId="14386"/>
    <cellStyle name="Normal 4 7 3 3 2" xfId="14387"/>
    <cellStyle name="Normal 4 7 3 3 2 2" xfId="14388"/>
    <cellStyle name="Normal 4 7 3 3 3" xfId="14389"/>
    <cellStyle name="Normal 4 7 3 4" xfId="14390"/>
    <cellStyle name="Normal 4 7 3 4 2" xfId="14391"/>
    <cellStyle name="Normal 4 7 3 5" xfId="14392"/>
    <cellStyle name="Normal 4 7 3 5 2" xfId="14393"/>
    <cellStyle name="Normal 4 7 3 6" xfId="14394"/>
    <cellStyle name="Normal 4 7 3 6 2" xfId="14395"/>
    <cellStyle name="Normal 4 7 3 7" xfId="14396"/>
    <cellStyle name="Normal 4 7 3 7 2" xfId="14397"/>
    <cellStyle name="Normal 4 7 3 8" xfId="14398"/>
    <cellStyle name="Normal 4 7 4" xfId="959"/>
    <cellStyle name="Normal 4 7 4 2" xfId="1916"/>
    <cellStyle name="Normal 4 7 4 2 2" xfId="14399"/>
    <cellStyle name="Normal 4 7 4 2 2 2" xfId="14400"/>
    <cellStyle name="Normal 4 7 4 2 2 2 2" xfId="14401"/>
    <cellStyle name="Normal 4 7 4 2 2 3" xfId="14402"/>
    <cellStyle name="Normal 4 7 4 2 3" xfId="14403"/>
    <cellStyle name="Normal 4 7 4 2 3 2" xfId="14404"/>
    <cellStyle name="Normal 4 7 4 2 4" xfId="14405"/>
    <cellStyle name="Normal 4 7 4 2 4 2" xfId="14406"/>
    <cellStyle name="Normal 4 7 4 2 5" xfId="14407"/>
    <cellStyle name="Normal 4 7 4 2 5 2" xfId="14408"/>
    <cellStyle name="Normal 4 7 4 2 6" xfId="14409"/>
    <cellStyle name="Normal 4 7 4 2 6 2" xfId="14410"/>
    <cellStyle name="Normal 4 7 4 2 7" xfId="14411"/>
    <cellStyle name="Normal 4 7 4 3" xfId="14412"/>
    <cellStyle name="Normal 4 7 4 3 2" xfId="14413"/>
    <cellStyle name="Normal 4 7 4 3 2 2" xfId="14414"/>
    <cellStyle name="Normal 4 7 4 3 3" xfId="14415"/>
    <cellStyle name="Normal 4 7 4 4" xfId="14416"/>
    <cellStyle name="Normal 4 7 4 4 2" xfId="14417"/>
    <cellStyle name="Normal 4 7 4 5" xfId="14418"/>
    <cellStyle name="Normal 4 7 4 5 2" xfId="14419"/>
    <cellStyle name="Normal 4 7 4 6" xfId="14420"/>
    <cellStyle name="Normal 4 7 4 6 2" xfId="14421"/>
    <cellStyle name="Normal 4 7 4 7" xfId="14422"/>
    <cellStyle name="Normal 4 7 4 7 2" xfId="14423"/>
    <cellStyle name="Normal 4 7 4 8" xfId="14424"/>
    <cellStyle name="Normal 4 7 5" xfId="1917"/>
    <cellStyle name="Normal 4 7 5 2" xfId="14425"/>
    <cellStyle name="Normal 4 7 5 2 2" xfId="14426"/>
    <cellStyle name="Normal 4 7 5 2 2 2" xfId="14427"/>
    <cellStyle name="Normal 4 7 5 2 3" xfId="14428"/>
    <cellStyle name="Normal 4 7 5 3" xfId="14429"/>
    <cellStyle name="Normal 4 7 5 3 2" xfId="14430"/>
    <cellStyle name="Normal 4 7 5 4" xfId="14431"/>
    <cellStyle name="Normal 4 7 5 4 2" xfId="14432"/>
    <cellStyle name="Normal 4 7 5 5" xfId="14433"/>
    <cellStyle name="Normal 4 7 5 5 2" xfId="14434"/>
    <cellStyle name="Normal 4 7 5 6" xfId="14435"/>
    <cellStyle name="Normal 4 7 5 6 2" xfId="14436"/>
    <cellStyle name="Normal 4 7 5 7" xfId="14437"/>
    <cellStyle name="Normal 4 7 6" xfId="1918"/>
    <cellStyle name="Normal 4 7 6 2" xfId="14438"/>
    <cellStyle name="Normal 4 7 6 2 2" xfId="14439"/>
    <cellStyle name="Normal 4 7 6 2 2 2" xfId="14440"/>
    <cellStyle name="Normal 4 7 6 2 3" xfId="14441"/>
    <cellStyle name="Normal 4 7 6 3" xfId="14442"/>
    <cellStyle name="Normal 4 7 6 3 2" xfId="14443"/>
    <cellStyle name="Normal 4 7 6 4" xfId="14444"/>
    <cellStyle name="Normal 4 7 6 4 2" xfId="14445"/>
    <cellStyle name="Normal 4 7 6 5" xfId="14446"/>
    <cellStyle name="Normal 4 7 6 5 2" xfId="14447"/>
    <cellStyle name="Normal 4 7 6 6" xfId="14448"/>
    <cellStyle name="Normal 4 7 6 6 2" xfId="14449"/>
    <cellStyle name="Normal 4 7 6 7" xfId="14450"/>
    <cellStyle name="Normal 4 7 7" xfId="1919"/>
    <cellStyle name="Normal 4 7 7 2" xfId="14451"/>
    <cellStyle name="Normal 4 7 7 2 2" xfId="14452"/>
    <cellStyle name="Normal 4 7 7 2 2 2" xfId="14453"/>
    <cellStyle name="Normal 4 7 7 2 3" xfId="14454"/>
    <cellStyle name="Normal 4 7 7 3" xfId="14455"/>
    <cellStyle name="Normal 4 7 7 3 2" xfId="14456"/>
    <cellStyle name="Normal 4 7 7 4" xfId="14457"/>
    <cellStyle name="Normal 4 7 7 4 2" xfId="14458"/>
    <cellStyle name="Normal 4 7 7 5" xfId="14459"/>
    <cellStyle name="Normal 4 7 7 5 2" xfId="14460"/>
    <cellStyle name="Normal 4 7 7 6" xfId="14461"/>
    <cellStyle name="Normal 4 7 7 6 2" xfId="14462"/>
    <cellStyle name="Normal 4 7 7 7" xfId="14463"/>
    <cellStyle name="Normal 4 7 8" xfId="14464"/>
    <cellStyle name="Normal 4 7 8 2" xfId="14465"/>
    <cellStyle name="Normal 4 7 8 2 2" xfId="14466"/>
    <cellStyle name="Normal 4 7 8 3" xfId="14467"/>
    <cellStyle name="Normal 4 7 9" xfId="14468"/>
    <cellStyle name="Normal 4 7 9 2" xfId="14469"/>
    <cellStyle name="Normal 4 8" xfId="960"/>
    <cellStyle name="Normal 4 8 10" xfId="14470"/>
    <cellStyle name="Normal 4 8 10 2" xfId="14471"/>
    <cellStyle name="Normal 4 8 11" xfId="14472"/>
    <cellStyle name="Normal 4 8 11 2" xfId="14473"/>
    <cellStyle name="Normal 4 8 12" xfId="14474"/>
    <cellStyle name="Normal 4 8 12 2" xfId="14475"/>
    <cellStyle name="Normal 4 8 13" xfId="14476"/>
    <cellStyle name="Normal 4 8 2" xfId="961"/>
    <cellStyle name="Normal 4 8 2 2" xfId="1920"/>
    <cellStyle name="Normal 4 8 2 2 2" xfId="14477"/>
    <cellStyle name="Normal 4 8 2 2 2 2" xfId="14478"/>
    <cellStyle name="Normal 4 8 2 2 2 2 2" xfId="14479"/>
    <cellStyle name="Normal 4 8 2 2 2 3" xfId="14480"/>
    <cellStyle name="Normal 4 8 2 2 3" xfId="14481"/>
    <cellStyle name="Normal 4 8 2 2 3 2" xfId="14482"/>
    <cellStyle name="Normal 4 8 2 2 4" xfId="14483"/>
    <cellStyle name="Normal 4 8 2 2 4 2" xfId="14484"/>
    <cellStyle name="Normal 4 8 2 2 5" xfId="14485"/>
    <cellStyle name="Normal 4 8 2 2 5 2" xfId="14486"/>
    <cellStyle name="Normal 4 8 2 2 6" xfId="14487"/>
    <cellStyle name="Normal 4 8 2 2 6 2" xfId="14488"/>
    <cellStyle name="Normal 4 8 2 2 7" xfId="14489"/>
    <cellStyle name="Normal 4 8 2 3" xfId="14490"/>
    <cellStyle name="Normal 4 8 2 3 2" xfId="14491"/>
    <cellStyle name="Normal 4 8 2 3 2 2" xfId="14492"/>
    <cellStyle name="Normal 4 8 2 3 3" xfId="14493"/>
    <cellStyle name="Normal 4 8 2 4" xfId="14494"/>
    <cellStyle name="Normal 4 8 2 4 2" xfId="14495"/>
    <cellStyle name="Normal 4 8 2 5" xfId="14496"/>
    <cellStyle name="Normal 4 8 2 5 2" xfId="14497"/>
    <cellStyle name="Normal 4 8 2 6" xfId="14498"/>
    <cellStyle name="Normal 4 8 2 6 2" xfId="14499"/>
    <cellStyle name="Normal 4 8 2 7" xfId="14500"/>
    <cellStyle name="Normal 4 8 2 7 2" xfId="14501"/>
    <cellStyle name="Normal 4 8 2 8" xfId="14502"/>
    <cellStyle name="Normal 4 8 3" xfId="962"/>
    <cellStyle name="Normal 4 8 3 2" xfId="1921"/>
    <cellStyle name="Normal 4 8 3 2 2" xfId="14503"/>
    <cellStyle name="Normal 4 8 3 2 2 2" xfId="14504"/>
    <cellStyle name="Normal 4 8 3 2 2 2 2" xfId="14505"/>
    <cellStyle name="Normal 4 8 3 2 2 3" xfId="14506"/>
    <cellStyle name="Normal 4 8 3 2 3" xfId="14507"/>
    <cellStyle name="Normal 4 8 3 2 3 2" xfId="14508"/>
    <cellStyle name="Normal 4 8 3 2 4" xfId="14509"/>
    <cellStyle name="Normal 4 8 3 2 4 2" xfId="14510"/>
    <cellStyle name="Normal 4 8 3 2 5" xfId="14511"/>
    <cellStyle name="Normal 4 8 3 2 5 2" xfId="14512"/>
    <cellStyle name="Normal 4 8 3 2 6" xfId="14513"/>
    <cellStyle name="Normal 4 8 3 2 6 2" xfId="14514"/>
    <cellStyle name="Normal 4 8 3 2 7" xfId="14515"/>
    <cellStyle name="Normal 4 8 3 3" xfId="14516"/>
    <cellStyle name="Normal 4 8 3 3 2" xfId="14517"/>
    <cellStyle name="Normal 4 8 3 3 2 2" xfId="14518"/>
    <cellStyle name="Normal 4 8 3 3 3" xfId="14519"/>
    <cellStyle name="Normal 4 8 3 4" xfId="14520"/>
    <cellStyle name="Normal 4 8 3 4 2" xfId="14521"/>
    <cellStyle name="Normal 4 8 3 5" xfId="14522"/>
    <cellStyle name="Normal 4 8 3 5 2" xfId="14523"/>
    <cellStyle name="Normal 4 8 3 6" xfId="14524"/>
    <cellStyle name="Normal 4 8 3 6 2" xfId="14525"/>
    <cellStyle name="Normal 4 8 3 7" xfId="14526"/>
    <cellStyle name="Normal 4 8 3 7 2" xfId="14527"/>
    <cellStyle name="Normal 4 8 3 8" xfId="14528"/>
    <cellStyle name="Normal 4 8 4" xfId="963"/>
    <cellStyle name="Normal 4 8 4 2" xfId="1922"/>
    <cellStyle name="Normal 4 8 4 2 2" xfId="14529"/>
    <cellStyle name="Normal 4 8 4 2 2 2" xfId="14530"/>
    <cellStyle name="Normal 4 8 4 2 2 2 2" xfId="14531"/>
    <cellStyle name="Normal 4 8 4 2 2 3" xfId="14532"/>
    <cellStyle name="Normal 4 8 4 2 3" xfId="14533"/>
    <cellStyle name="Normal 4 8 4 2 3 2" xfId="14534"/>
    <cellStyle name="Normal 4 8 4 2 4" xfId="14535"/>
    <cellStyle name="Normal 4 8 4 2 4 2" xfId="14536"/>
    <cellStyle name="Normal 4 8 4 2 5" xfId="14537"/>
    <cellStyle name="Normal 4 8 4 2 5 2" xfId="14538"/>
    <cellStyle name="Normal 4 8 4 2 6" xfId="14539"/>
    <cellStyle name="Normal 4 8 4 2 6 2" xfId="14540"/>
    <cellStyle name="Normal 4 8 4 2 7" xfId="14541"/>
    <cellStyle name="Normal 4 8 4 3" xfId="14542"/>
    <cellStyle name="Normal 4 8 4 3 2" xfId="14543"/>
    <cellStyle name="Normal 4 8 4 3 2 2" xfId="14544"/>
    <cellStyle name="Normal 4 8 4 3 3" xfId="14545"/>
    <cellStyle name="Normal 4 8 4 4" xfId="14546"/>
    <cellStyle name="Normal 4 8 4 4 2" xfId="14547"/>
    <cellStyle name="Normal 4 8 4 5" xfId="14548"/>
    <cellStyle name="Normal 4 8 4 5 2" xfId="14549"/>
    <cellStyle name="Normal 4 8 4 6" xfId="14550"/>
    <cellStyle name="Normal 4 8 4 6 2" xfId="14551"/>
    <cellStyle name="Normal 4 8 4 7" xfId="14552"/>
    <cellStyle name="Normal 4 8 4 7 2" xfId="14553"/>
    <cellStyle name="Normal 4 8 4 8" xfId="14554"/>
    <cellStyle name="Normal 4 8 5" xfId="1923"/>
    <cellStyle name="Normal 4 8 5 2" xfId="14555"/>
    <cellStyle name="Normal 4 8 5 2 2" xfId="14556"/>
    <cellStyle name="Normal 4 8 5 2 2 2" xfId="14557"/>
    <cellStyle name="Normal 4 8 5 2 3" xfId="14558"/>
    <cellStyle name="Normal 4 8 5 3" xfId="14559"/>
    <cellStyle name="Normal 4 8 5 3 2" xfId="14560"/>
    <cellStyle name="Normal 4 8 5 4" xfId="14561"/>
    <cellStyle name="Normal 4 8 5 4 2" xfId="14562"/>
    <cellStyle name="Normal 4 8 5 5" xfId="14563"/>
    <cellStyle name="Normal 4 8 5 5 2" xfId="14564"/>
    <cellStyle name="Normal 4 8 5 6" xfId="14565"/>
    <cellStyle name="Normal 4 8 5 6 2" xfId="14566"/>
    <cellStyle name="Normal 4 8 5 7" xfId="14567"/>
    <cellStyle name="Normal 4 8 6" xfId="1924"/>
    <cellStyle name="Normal 4 8 6 2" xfId="14568"/>
    <cellStyle name="Normal 4 8 6 2 2" xfId="14569"/>
    <cellStyle name="Normal 4 8 6 2 2 2" xfId="14570"/>
    <cellStyle name="Normal 4 8 6 2 3" xfId="14571"/>
    <cellStyle name="Normal 4 8 6 3" xfId="14572"/>
    <cellStyle name="Normal 4 8 6 3 2" xfId="14573"/>
    <cellStyle name="Normal 4 8 6 4" xfId="14574"/>
    <cellStyle name="Normal 4 8 6 4 2" xfId="14575"/>
    <cellStyle name="Normal 4 8 6 5" xfId="14576"/>
    <cellStyle name="Normal 4 8 6 5 2" xfId="14577"/>
    <cellStyle name="Normal 4 8 6 6" xfId="14578"/>
    <cellStyle name="Normal 4 8 6 6 2" xfId="14579"/>
    <cellStyle name="Normal 4 8 6 7" xfId="14580"/>
    <cellStyle name="Normal 4 8 7" xfId="1925"/>
    <cellStyle name="Normal 4 8 7 2" xfId="14581"/>
    <cellStyle name="Normal 4 8 7 2 2" xfId="14582"/>
    <cellStyle name="Normal 4 8 7 2 2 2" xfId="14583"/>
    <cellStyle name="Normal 4 8 7 2 3" xfId="14584"/>
    <cellStyle name="Normal 4 8 7 3" xfId="14585"/>
    <cellStyle name="Normal 4 8 7 3 2" xfId="14586"/>
    <cellStyle name="Normal 4 8 7 4" xfId="14587"/>
    <cellStyle name="Normal 4 8 7 4 2" xfId="14588"/>
    <cellStyle name="Normal 4 8 7 5" xfId="14589"/>
    <cellStyle name="Normal 4 8 7 5 2" xfId="14590"/>
    <cellStyle name="Normal 4 8 7 6" xfId="14591"/>
    <cellStyle name="Normal 4 8 7 6 2" xfId="14592"/>
    <cellStyle name="Normal 4 8 7 7" xfId="14593"/>
    <cellStyle name="Normal 4 8 8" xfId="14594"/>
    <cellStyle name="Normal 4 8 8 2" xfId="14595"/>
    <cellStyle name="Normal 4 8 8 2 2" xfId="14596"/>
    <cellStyle name="Normal 4 8 8 3" xfId="14597"/>
    <cellStyle name="Normal 4 8 9" xfId="14598"/>
    <cellStyle name="Normal 4 8 9 2" xfId="14599"/>
    <cellStyle name="Normal 4 9" xfId="964"/>
    <cellStyle name="Normal 4 9 10" xfId="14600"/>
    <cellStyle name="Normal 4 9 10 2" xfId="14601"/>
    <cellStyle name="Normal 4 9 11" xfId="14602"/>
    <cellStyle name="Normal 4 9 11 2" xfId="14603"/>
    <cellStyle name="Normal 4 9 12" xfId="14604"/>
    <cellStyle name="Normal 4 9 12 2" xfId="14605"/>
    <cellStyle name="Normal 4 9 13" xfId="14606"/>
    <cellStyle name="Normal 4 9 2" xfId="965"/>
    <cellStyle name="Normal 4 9 2 2" xfId="1926"/>
    <cellStyle name="Normal 4 9 2 2 2" xfId="14607"/>
    <cellStyle name="Normal 4 9 2 2 2 2" xfId="14608"/>
    <cellStyle name="Normal 4 9 2 2 2 2 2" xfId="14609"/>
    <cellStyle name="Normal 4 9 2 2 2 3" xfId="14610"/>
    <cellStyle name="Normal 4 9 2 2 3" xfId="14611"/>
    <cellStyle name="Normal 4 9 2 2 3 2" xfId="14612"/>
    <cellStyle name="Normal 4 9 2 2 4" xfId="14613"/>
    <cellStyle name="Normal 4 9 2 2 4 2" xfId="14614"/>
    <cellStyle name="Normal 4 9 2 2 5" xfId="14615"/>
    <cellStyle name="Normal 4 9 2 2 5 2" xfId="14616"/>
    <cellStyle name="Normal 4 9 2 2 6" xfId="14617"/>
    <cellStyle name="Normal 4 9 2 2 6 2" xfId="14618"/>
    <cellStyle name="Normal 4 9 2 2 7" xfId="14619"/>
    <cellStyle name="Normal 4 9 2 3" xfId="14620"/>
    <cellStyle name="Normal 4 9 2 3 2" xfId="14621"/>
    <cellStyle name="Normal 4 9 2 3 2 2" xfId="14622"/>
    <cellStyle name="Normal 4 9 2 3 3" xfId="14623"/>
    <cellStyle name="Normal 4 9 2 4" xfId="14624"/>
    <cellStyle name="Normal 4 9 2 4 2" xfId="14625"/>
    <cellStyle name="Normal 4 9 2 5" xfId="14626"/>
    <cellStyle name="Normal 4 9 2 5 2" xfId="14627"/>
    <cellStyle name="Normal 4 9 2 6" xfId="14628"/>
    <cellStyle name="Normal 4 9 2 6 2" xfId="14629"/>
    <cellStyle name="Normal 4 9 2 7" xfId="14630"/>
    <cellStyle name="Normal 4 9 2 7 2" xfId="14631"/>
    <cellStyle name="Normal 4 9 2 8" xfId="14632"/>
    <cellStyle name="Normal 4 9 3" xfId="966"/>
    <cellStyle name="Normal 4 9 3 2" xfId="1927"/>
    <cellStyle name="Normal 4 9 3 2 2" xfId="14633"/>
    <cellStyle name="Normal 4 9 3 2 2 2" xfId="14634"/>
    <cellStyle name="Normal 4 9 3 2 2 2 2" xfId="14635"/>
    <cellStyle name="Normal 4 9 3 2 2 3" xfId="14636"/>
    <cellStyle name="Normal 4 9 3 2 3" xfId="14637"/>
    <cellStyle name="Normal 4 9 3 2 3 2" xfId="14638"/>
    <cellStyle name="Normal 4 9 3 2 4" xfId="14639"/>
    <cellStyle name="Normal 4 9 3 2 4 2" xfId="14640"/>
    <cellStyle name="Normal 4 9 3 2 5" xfId="14641"/>
    <cellStyle name="Normal 4 9 3 2 5 2" xfId="14642"/>
    <cellStyle name="Normal 4 9 3 2 6" xfId="14643"/>
    <cellStyle name="Normal 4 9 3 2 6 2" xfId="14644"/>
    <cellStyle name="Normal 4 9 3 2 7" xfId="14645"/>
    <cellStyle name="Normal 4 9 3 3" xfId="14646"/>
    <cellStyle name="Normal 4 9 3 3 2" xfId="14647"/>
    <cellStyle name="Normal 4 9 3 3 2 2" xfId="14648"/>
    <cellStyle name="Normal 4 9 3 3 3" xfId="14649"/>
    <cellStyle name="Normal 4 9 3 4" xfId="14650"/>
    <cellStyle name="Normal 4 9 3 4 2" xfId="14651"/>
    <cellStyle name="Normal 4 9 3 5" xfId="14652"/>
    <cellStyle name="Normal 4 9 3 5 2" xfId="14653"/>
    <cellStyle name="Normal 4 9 3 6" xfId="14654"/>
    <cellStyle name="Normal 4 9 3 6 2" xfId="14655"/>
    <cellStyle name="Normal 4 9 3 7" xfId="14656"/>
    <cellStyle name="Normal 4 9 3 7 2" xfId="14657"/>
    <cellStyle name="Normal 4 9 3 8" xfId="14658"/>
    <cellStyle name="Normal 4 9 4" xfId="967"/>
    <cellStyle name="Normal 4 9 4 2" xfId="1928"/>
    <cellStyle name="Normal 4 9 4 2 2" xfId="14659"/>
    <cellStyle name="Normal 4 9 4 2 2 2" xfId="14660"/>
    <cellStyle name="Normal 4 9 4 2 2 2 2" xfId="14661"/>
    <cellStyle name="Normal 4 9 4 2 2 3" xfId="14662"/>
    <cellStyle name="Normal 4 9 4 2 3" xfId="14663"/>
    <cellStyle name="Normal 4 9 4 2 3 2" xfId="14664"/>
    <cellStyle name="Normal 4 9 4 2 4" xfId="14665"/>
    <cellStyle name="Normal 4 9 4 2 4 2" xfId="14666"/>
    <cellStyle name="Normal 4 9 4 2 5" xfId="14667"/>
    <cellStyle name="Normal 4 9 4 2 5 2" xfId="14668"/>
    <cellStyle name="Normal 4 9 4 2 6" xfId="14669"/>
    <cellStyle name="Normal 4 9 4 2 6 2" xfId="14670"/>
    <cellStyle name="Normal 4 9 4 2 7" xfId="14671"/>
    <cellStyle name="Normal 4 9 4 3" xfId="14672"/>
    <cellStyle name="Normal 4 9 4 3 2" xfId="14673"/>
    <cellStyle name="Normal 4 9 4 3 2 2" xfId="14674"/>
    <cellStyle name="Normal 4 9 4 3 3" xfId="14675"/>
    <cellStyle name="Normal 4 9 4 4" xfId="14676"/>
    <cellStyle name="Normal 4 9 4 4 2" xfId="14677"/>
    <cellStyle name="Normal 4 9 4 5" xfId="14678"/>
    <cellStyle name="Normal 4 9 4 5 2" xfId="14679"/>
    <cellStyle name="Normal 4 9 4 6" xfId="14680"/>
    <cellStyle name="Normal 4 9 4 6 2" xfId="14681"/>
    <cellStyle name="Normal 4 9 4 7" xfId="14682"/>
    <cellStyle name="Normal 4 9 4 7 2" xfId="14683"/>
    <cellStyle name="Normal 4 9 4 8" xfId="14684"/>
    <cellStyle name="Normal 4 9 5" xfId="1929"/>
    <cellStyle name="Normal 4 9 5 2" xfId="14685"/>
    <cellStyle name="Normal 4 9 5 2 2" xfId="14686"/>
    <cellStyle name="Normal 4 9 5 2 2 2" xfId="14687"/>
    <cellStyle name="Normal 4 9 5 2 3" xfId="14688"/>
    <cellStyle name="Normal 4 9 5 3" xfId="14689"/>
    <cellStyle name="Normal 4 9 5 3 2" xfId="14690"/>
    <cellStyle name="Normal 4 9 5 4" xfId="14691"/>
    <cellStyle name="Normal 4 9 5 4 2" xfId="14692"/>
    <cellStyle name="Normal 4 9 5 5" xfId="14693"/>
    <cellStyle name="Normal 4 9 5 5 2" xfId="14694"/>
    <cellStyle name="Normal 4 9 5 6" xfId="14695"/>
    <cellStyle name="Normal 4 9 5 6 2" xfId="14696"/>
    <cellStyle name="Normal 4 9 5 7" xfId="14697"/>
    <cellStyle name="Normal 4 9 6" xfId="1930"/>
    <cellStyle name="Normal 4 9 6 2" xfId="14698"/>
    <cellStyle name="Normal 4 9 6 2 2" xfId="14699"/>
    <cellStyle name="Normal 4 9 6 2 2 2" xfId="14700"/>
    <cellStyle name="Normal 4 9 6 2 3" xfId="14701"/>
    <cellStyle name="Normal 4 9 6 3" xfId="14702"/>
    <cellStyle name="Normal 4 9 6 3 2" xfId="14703"/>
    <cellStyle name="Normal 4 9 6 4" xfId="14704"/>
    <cellStyle name="Normal 4 9 6 4 2" xfId="14705"/>
    <cellStyle name="Normal 4 9 6 5" xfId="14706"/>
    <cellStyle name="Normal 4 9 6 5 2" xfId="14707"/>
    <cellStyle name="Normal 4 9 6 6" xfId="14708"/>
    <cellStyle name="Normal 4 9 6 6 2" xfId="14709"/>
    <cellStyle name="Normal 4 9 6 7" xfId="14710"/>
    <cellStyle name="Normal 4 9 7" xfId="1931"/>
    <cellStyle name="Normal 4 9 7 2" xfId="14711"/>
    <cellStyle name="Normal 4 9 7 2 2" xfId="14712"/>
    <cellStyle name="Normal 4 9 7 2 2 2" xfId="14713"/>
    <cellStyle name="Normal 4 9 7 2 3" xfId="14714"/>
    <cellStyle name="Normal 4 9 7 3" xfId="14715"/>
    <cellStyle name="Normal 4 9 7 3 2" xfId="14716"/>
    <cellStyle name="Normal 4 9 7 4" xfId="14717"/>
    <cellStyle name="Normal 4 9 7 4 2" xfId="14718"/>
    <cellStyle name="Normal 4 9 7 5" xfId="14719"/>
    <cellStyle name="Normal 4 9 7 5 2" xfId="14720"/>
    <cellStyle name="Normal 4 9 7 6" xfId="14721"/>
    <cellStyle name="Normal 4 9 7 6 2" xfId="14722"/>
    <cellStyle name="Normal 4 9 7 7" xfId="14723"/>
    <cellStyle name="Normal 4 9 8" xfId="14724"/>
    <cellStyle name="Normal 4 9 8 2" xfId="14725"/>
    <cellStyle name="Normal 4 9 8 2 2" xfId="14726"/>
    <cellStyle name="Normal 4 9 8 3" xfId="14727"/>
    <cellStyle name="Normal 4 9 9" xfId="14728"/>
    <cellStyle name="Normal 4 9 9 2" xfId="14729"/>
    <cellStyle name="Normal 4_7-4" xfId="968"/>
    <cellStyle name="Normal 5" xfId="969"/>
    <cellStyle name="Normal 5 2" xfId="970"/>
    <cellStyle name="Normal 5 2 2" xfId="971"/>
    <cellStyle name="Normal 5 2 2 2" xfId="972"/>
    <cellStyle name="Normal 5 2 2 2 2" xfId="973"/>
    <cellStyle name="Normal 5 2 2 3" xfId="974"/>
    <cellStyle name="Normal 5 2 2 4" xfId="975"/>
    <cellStyle name="Normal 5 2 2 5" xfId="976"/>
    <cellStyle name="Normal 5 2 3" xfId="977"/>
    <cellStyle name="Normal 5 2 4" xfId="978"/>
    <cellStyle name="Normal 5 2 4 2" xfId="979"/>
    <cellStyle name="Normal 5 3" xfId="980"/>
    <cellStyle name="Normal 5 3 2" xfId="981"/>
    <cellStyle name="Normal 5 3 2 2" xfId="982"/>
    <cellStyle name="Normal 5 3 3" xfId="983"/>
    <cellStyle name="Normal 5 3 4" xfId="984"/>
    <cellStyle name="Normal 5 3 5" xfId="985"/>
    <cellStyle name="Normal 5 4" xfId="986"/>
    <cellStyle name="Normal 5 4 2" xfId="987"/>
    <cellStyle name="Normal 5 4 3" xfId="1345"/>
    <cellStyle name="Normal 5 5" xfId="988"/>
    <cellStyle name="Normal 5 5 2" xfId="989"/>
    <cellStyle name="Normal 5 5 2 2" xfId="990"/>
    <cellStyle name="Normal 5 6" xfId="991"/>
    <cellStyle name="Normal 5 7" xfId="992"/>
    <cellStyle name="Normal 5 8" xfId="993"/>
    <cellStyle name="Normal 5 8 2" xfId="994"/>
    <cellStyle name="Normal 5 9" xfId="995"/>
    <cellStyle name="Normal 6" xfId="996"/>
    <cellStyle name="Normal 6 10" xfId="14730"/>
    <cellStyle name="Normal 6 10 2" xfId="14731"/>
    <cellStyle name="Normal 6 11" xfId="14732"/>
    <cellStyle name="Normal 6 11 2" xfId="14733"/>
    <cellStyle name="Normal 6 12" xfId="14734"/>
    <cellStyle name="Normal 6 12 2" xfId="14735"/>
    <cellStyle name="Normal 6 13" xfId="14736"/>
    <cellStyle name="Normal 6 13 2" xfId="14737"/>
    <cellStyle name="Normal 6 2" xfId="997"/>
    <cellStyle name="Normal 6 2 2" xfId="998"/>
    <cellStyle name="Normal 6 2 3" xfId="999"/>
    <cellStyle name="Normal 6 2 3 2" xfId="1000"/>
    <cellStyle name="Normal 6 2 4" xfId="1001"/>
    <cellStyle name="Normal 6 2 5" xfId="1002"/>
    <cellStyle name="Normal 6 2 6" xfId="1003"/>
    <cellStyle name="Normal 6 3" xfId="1004"/>
    <cellStyle name="Normal 6 3 2" xfId="14738"/>
    <cellStyle name="Normal 6 3 2 2" xfId="14739"/>
    <cellStyle name="Normal 6 3 2 2 2" xfId="14740"/>
    <cellStyle name="Normal 6 3 2 2 2 2" xfId="14741"/>
    <cellStyle name="Normal 6 3 2 2 3" xfId="14742"/>
    <cellStyle name="Normal 6 3 2 3" xfId="14743"/>
    <cellStyle name="Normal 6 3 2 3 2" xfId="14744"/>
    <cellStyle name="Normal 6 3 2 4" xfId="14745"/>
    <cellStyle name="Normal 6 3 2 4 2" xfId="14746"/>
    <cellStyle name="Normal 6 3 2 5" xfId="14747"/>
    <cellStyle name="Normal 6 3 2 5 2" xfId="14748"/>
    <cellStyle name="Normal 6 3 2 6" xfId="14749"/>
    <cellStyle name="Normal 6 3 3" xfId="14750"/>
    <cellStyle name="Normal 6 3 3 2" xfId="14751"/>
    <cellStyle name="Normal 6 3 3 2 2" xfId="14752"/>
    <cellStyle name="Normal 6 3 3 2 2 2" xfId="14753"/>
    <cellStyle name="Normal 6 3 3 2 3" xfId="14754"/>
    <cellStyle name="Normal 6 3 3 3" xfId="14755"/>
    <cellStyle name="Normal 6 3 3 3 2" xfId="14756"/>
    <cellStyle name="Normal 6 3 3 4" xfId="14757"/>
    <cellStyle name="Normal 6 3 3 4 2" xfId="14758"/>
    <cellStyle name="Normal 6 3 3 5" xfId="14759"/>
    <cellStyle name="Normal 6 3 3 5 2" xfId="14760"/>
    <cellStyle name="Normal 6 3 3 6" xfId="14761"/>
    <cellStyle name="Normal 6 3 4" xfId="14762"/>
    <cellStyle name="Normal 6 3 4 2" xfId="14763"/>
    <cellStyle name="Normal 6 3 4 2 2" xfId="14764"/>
    <cellStyle name="Normal 6 3 4 3" xfId="14765"/>
    <cellStyle name="Normal 6 3 5" xfId="14766"/>
    <cellStyle name="Normal 6 3 5 2" xfId="14767"/>
    <cellStyle name="Normal 6 3 5 2 2" xfId="14768"/>
    <cellStyle name="Normal 6 3 5 3" xfId="14769"/>
    <cellStyle name="Normal 6 3 6" xfId="14770"/>
    <cellStyle name="Normal 6 3 6 2" xfId="14771"/>
    <cellStyle name="Normal 6 3 7" xfId="14772"/>
    <cellStyle name="Normal 6 3 7 2" xfId="14773"/>
    <cellStyle name="Normal 6 3 8" xfId="14774"/>
    <cellStyle name="Normal 6 3 8 2" xfId="14775"/>
    <cellStyle name="Normal 6 3 9" xfId="14776"/>
    <cellStyle name="Normal 6 3 9 2" xfId="14777"/>
    <cellStyle name="Normal 6 4" xfId="14778"/>
    <cellStyle name="Normal 6 4 2" xfId="14779"/>
    <cellStyle name="Normal 6 4 2 2" xfId="14780"/>
    <cellStyle name="Normal 6 4 2 2 2" xfId="14781"/>
    <cellStyle name="Normal 6 4 2 3" xfId="14782"/>
    <cellStyle name="Normal 6 4 2 3 2" xfId="14783"/>
    <cellStyle name="Normal 6 4 2 4" xfId="14784"/>
    <cellStyle name="Normal 6 4 2 4 2" xfId="14785"/>
    <cellStyle name="Normal 6 4 2 5" xfId="14786"/>
    <cellStyle name="Normal 6 4 3" xfId="14787"/>
    <cellStyle name="Normal 6 4 3 2" xfId="14788"/>
    <cellStyle name="Normal 6 4 3 2 2" xfId="14789"/>
    <cellStyle name="Normal 6 4 3 3" xfId="14790"/>
    <cellStyle name="Normal 6 4 4" xfId="14791"/>
    <cellStyle name="Normal 6 4 4 2" xfId="14792"/>
    <cellStyle name="Normal 6 4 5" xfId="14793"/>
    <cellStyle name="Normal 6 4 5 2" xfId="14794"/>
    <cellStyle name="Normal 6 4 6" xfId="14795"/>
    <cellStyle name="Normal 6 4 6 2" xfId="14796"/>
    <cellStyle name="Normal 6 4 7" xfId="14797"/>
    <cellStyle name="Normal 6 5" xfId="14798"/>
    <cellStyle name="Normal 6 5 2" xfId="14799"/>
    <cellStyle name="Normal 6 5 2 2" xfId="14800"/>
    <cellStyle name="Normal 6 5 2 2 2" xfId="14801"/>
    <cellStyle name="Normal 6 5 2 3" xfId="14802"/>
    <cellStyle name="Normal 6 5 2 3 2" xfId="14803"/>
    <cellStyle name="Normal 6 5 2 4" xfId="14804"/>
    <cellStyle name="Normal 6 5 2 4 2" xfId="14805"/>
    <cellStyle name="Normal 6 5 2 5" xfId="14806"/>
    <cellStyle name="Normal 6 5 3" xfId="14807"/>
    <cellStyle name="Normal 6 5 3 2" xfId="14808"/>
    <cellStyle name="Normal 6 5 3 2 2" xfId="14809"/>
    <cellStyle name="Normal 6 5 3 3" xfId="14810"/>
    <cellStyle name="Normal 6 5 4" xfId="14811"/>
    <cellStyle name="Normal 6 5 4 2" xfId="14812"/>
    <cellStyle name="Normal 6 5 5" xfId="14813"/>
    <cellStyle name="Normal 6 5 5 2" xfId="14814"/>
    <cellStyle name="Normal 6 5 6" xfId="14815"/>
    <cellStyle name="Normal 6 5 6 2" xfId="14816"/>
    <cellStyle name="Normal 6 5 7" xfId="14817"/>
    <cellStyle name="Normal 6 6" xfId="14818"/>
    <cellStyle name="Normal 6 6 2" xfId="14819"/>
    <cellStyle name="Normal 6 6 2 2" xfId="14820"/>
    <cellStyle name="Normal 6 6 2 2 2" xfId="14821"/>
    <cellStyle name="Normal 6 6 2 3" xfId="14822"/>
    <cellStyle name="Normal 6 6 3" xfId="14823"/>
    <cellStyle name="Normal 6 6 3 2" xfId="14824"/>
    <cellStyle name="Normal 6 6 4" xfId="14825"/>
    <cellStyle name="Normal 6 6 4 2" xfId="14826"/>
    <cellStyle name="Normal 6 6 5" xfId="14827"/>
    <cellStyle name="Normal 6 6 5 2" xfId="14828"/>
    <cellStyle name="Normal 6 6 6" xfId="14829"/>
    <cellStyle name="Normal 6 7" xfId="14830"/>
    <cellStyle name="Normal 6 7 2" xfId="14831"/>
    <cellStyle name="Normal 6 7 2 2" xfId="14832"/>
    <cellStyle name="Normal 6 7 3" xfId="14833"/>
    <cellStyle name="Normal 6 8" xfId="14834"/>
    <cellStyle name="Normal 6 8 2" xfId="14835"/>
    <cellStyle name="Normal 6 8 2 2" xfId="14836"/>
    <cellStyle name="Normal 6 8 3" xfId="14837"/>
    <cellStyle name="Normal 6 9" xfId="14838"/>
    <cellStyle name="Normal 6 9 2" xfId="14839"/>
    <cellStyle name="Normal 6 9 2 2" xfId="14840"/>
    <cellStyle name="Normal 6 9 3" xfId="14841"/>
    <cellStyle name="Normal 6_Algu fonds samazinātais 2013" xfId="1005"/>
    <cellStyle name="Normal 7" xfId="1006"/>
    <cellStyle name="Normal 7 10" xfId="14842"/>
    <cellStyle name="Normal 7 10 2" xfId="14843"/>
    <cellStyle name="Normal 7 11" xfId="14844"/>
    <cellStyle name="Normal 7 11 2" xfId="14845"/>
    <cellStyle name="Normal 7 12" xfId="14846"/>
    <cellStyle name="Normal 7 12 2" xfId="14847"/>
    <cellStyle name="Normal 7 13" xfId="14848"/>
    <cellStyle name="Normal 7 13 2" xfId="14849"/>
    <cellStyle name="Normal 7 2" xfId="1007"/>
    <cellStyle name="Normal 7 2 2" xfId="1008"/>
    <cellStyle name="Normal 7 2 3" xfId="14850"/>
    <cellStyle name="Normal 7 2 3 2" xfId="14851"/>
    <cellStyle name="Normal 7 2 3 2 2" xfId="14852"/>
    <cellStyle name="Normal 7 2 3 3" xfId="14853"/>
    <cellStyle name="Normal 7 2 3 3 2" xfId="14854"/>
    <cellStyle name="Normal 7 2 3 4" xfId="14855"/>
    <cellStyle name="Normal 7 2 3 4 2" xfId="14856"/>
    <cellStyle name="Normal 7 2 3 5" xfId="14857"/>
    <cellStyle name="Normal 7 2 4" xfId="14858"/>
    <cellStyle name="Normal 7 2 4 2" xfId="14859"/>
    <cellStyle name="Normal 7 2 4 2 2" xfId="14860"/>
    <cellStyle name="Normal 7 2 4 3" xfId="14861"/>
    <cellStyle name="Normal 7 2 5" xfId="14862"/>
    <cellStyle name="Normal 7 2 5 2" xfId="14863"/>
    <cellStyle name="Normal 7 2 6" xfId="14864"/>
    <cellStyle name="Normal 7 2 6 2" xfId="14865"/>
    <cellStyle name="Normal 7 2 7" xfId="14866"/>
    <cellStyle name="Normal 7 2 7 2" xfId="14867"/>
    <cellStyle name="Normal 7 2 8" xfId="14868"/>
    <cellStyle name="Normal 7 2 8 2" xfId="14869"/>
    <cellStyle name="Normal 7 3" xfId="1009"/>
    <cellStyle name="Normal 7 3 2" xfId="1010"/>
    <cellStyle name="Normal 7 3 3" xfId="1011"/>
    <cellStyle name="Normal 7 3 4" xfId="1346"/>
    <cellStyle name="Normal 7 3 4 2" xfId="14870"/>
    <cellStyle name="Normal 7 3 4 2 2" xfId="14871"/>
    <cellStyle name="Normal 7 4" xfId="1012"/>
    <cellStyle name="Normal 7 4 2" xfId="1013"/>
    <cellStyle name="Normal 7 4 2 2" xfId="1014"/>
    <cellStyle name="Normal 7 4 3" xfId="1015"/>
    <cellStyle name="Normal 7 5" xfId="14872"/>
    <cellStyle name="Normal 7 5 2" xfId="14873"/>
    <cellStyle name="Normal 7 5 2 2" xfId="14874"/>
    <cellStyle name="Normal 7 5 2 2 2" xfId="14875"/>
    <cellStyle name="Normal 7 5 2 3" xfId="14876"/>
    <cellStyle name="Normal 7 5 3" xfId="14877"/>
    <cellStyle name="Normal 7 5 3 2" xfId="14878"/>
    <cellStyle name="Normal 7 5 4" xfId="14879"/>
    <cellStyle name="Normal 7 5 4 2" xfId="14880"/>
    <cellStyle name="Normal 7 5 5" xfId="14881"/>
    <cellStyle name="Normal 7 5 5 2" xfId="14882"/>
    <cellStyle name="Normal 7 5 6" xfId="14883"/>
    <cellStyle name="Normal 7 6" xfId="14884"/>
    <cellStyle name="Normal 7 6 2" xfId="14885"/>
    <cellStyle name="Normal 7 6 2 2" xfId="14886"/>
    <cellStyle name="Normal 7 6 2 2 2" xfId="14887"/>
    <cellStyle name="Normal 7 6 2 3" xfId="14888"/>
    <cellStyle name="Normal 7 6 3" xfId="14889"/>
    <cellStyle name="Normal 7 6 3 2" xfId="14890"/>
    <cellStyle name="Normal 7 6 4" xfId="14891"/>
    <cellStyle name="Normal 7 6 4 2" xfId="14892"/>
    <cellStyle name="Normal 7 6 5" xfId="14893"/>
    <cellStyle name="Normal 7 6 5 2" xfId="14894"/>
    <cellStyle name="Normal 7 6 6" xfId="14895"/>
    <cellStyle name="Normal 7 7" xfId="14896"/>
    <cellStyle name="Normal 7 7 2" xfId="14897"/>
    <cellStyle name="Normal 7 7 2 2" xfId="14898"/>
    <cellStyle name="Normal 7 7 3" xfId="14899"/>
    <cellStyle name="Normal 7 8" xfId="14900"/>
    <cellStyle name="Normal 7 8 2" xfId="14901"/>
    <cellStyle name="Normal 7 8 2 2" xfId="14902"/>
    <cellStyle name="Normal 7 8 3" xfId="14903"/>
    <cellStyle name="Normal 7 9" xfId="14904"/>
    <cellStyle name="Normal 7 9 2" xfId="14905"/>
    <cellStyle name="Normal 7 9 2 2" xfId="14906"/>
    <cellStyle name="Normal 7 9 3" xfId="14907"/>
    <cellStyle name="Normal 8" xfId="1016"/>
    <cellStyle name="Normal 8 10" xfId="14908"/>
    <cellStyle name="Normal 8 10 2" xfId="14909"/>
    <cellStyle name="Normal 8 10 2 2" xfId="14910"/>
    <cellStyle name="Normal 8 10 2 2 2" xfId="14911"/>
    <cellStyle name="Normal 8 10 2 3" xfId="14912"/>
    <cellStyle name="Normal 8 10 3" xfId="14913"/>
    <cellStyle name="Normal 8 10 3 2" xfId="14914"/>
    <cellStyle name="Normal 8 10 4" xfId="14915"/>
    <cellStyle name="Normal 8 10 4 2" xfId="14916"/>
    <cellStyle name="Normal 8 10 5" xfId="14917"/>
    <cellStyle name="Normal 8 10 5 2" xfId="14918"/>
    <cellStyle name="Normal 8 10 6" xfId="14919"/>
    <cellStyle name="Normal 8 11" xfId="14920"/>
    <cellStyle name="Normal 8 11 2" xfId="14921"/>
    <cellStyle name="Normal 8 11 2 2" xfId="14922"/>
    <cellStyle name="Normal 8 11 3" xfId="14923"/>
    <cellStyle name="Normal 8 12" xfId="14924"/>
    <cellStyle name="Normal 8 12 2" xfId="14925"/>
    <cellStyle name="Normal 8 12 2 2" xfId="14926"/>
    <cellStyle name="Normal 8 12 3" xfId="14927"/>
    <cellStyle name="Normal 8 13" xfId="14928"/>
    <cellStyle name="Normal 8 13 2" xfId="14929"/>
    <cellStyle name="Normal 8 13 2 2" xfId="14930"/>
    <cellStyle name="Normal 8 13 3" xfId="14931"/>
    <cellStyle name="Normal 8 14" xfId="14932"/>
    <cellStyle name="Normal 8 14 2" xfId="14933"/>
    <cellStyle name="Normal 8 15" xfId="14934"/>
    <cellStyle name="Normal 8 15 2" xfId="14935"/>
    <cellStyle name="Normal 8 16" xfId="14936"/>
    <cellStyle name="Normal 8 16 2" xfId="14937"/>
    <cellStyle name="Normal 8 17" xfId="14938"/>
    <cellStyle name="Normal 8 17 2" xfId="14939"/>
    <cellStyle name="Normal 8 2" xfId="1017"/>
    <cellStyle name="Normal 8 2 2" xfId="1018"/>
    <cellStyle name="Normal 8 2 2 2" xfId="1019"/>
    <cellStyle name="Normal 8 2 3" xfId="1020"/>
    <cellStyle name="Normal 8 2 4" xfId="14940"/>
    <cellStyle name="Normal 8 2 4 2" xfId="14941"/>
    <cellStyle name="Normal 8 2 4 2 2" xfId="14942"/>
    <cellStyle name="Normal 8 2 4 3" xfId="14943"/>
    <cellStyle name="Normal 8 2 4 3 2" xfId="14944"/>
    <cellStyle name="Normal 8 2 4 4" xfId="14945"/>
    <cellStyle name="Normal 8 2 4 4 2" xfId="14946"/>
    <cellStyle name="Normal 8 2 4 5" xfId="14947"/>
    <cellStyle name="Normal 8 2 5" xfId="14948"/>
    <cellStyle name="Normal 8 2 5 2" xfId="14949"/>
    <cellStyle name="Normal 8 2 5 2 2" xfId="14950"/>
    <cellStyle name="Normal 8 2 5 3" xfId="14951"/>
    <cellStyle name="Normal 8 2 6" xfId="14952"/>
    <cellStyle name="Normal 8 2 6 2" xfId="14953"/>
    <cellStyle name="Normal 8 2 7" xfId="14954"/>
    <cellStyle name="Normal 8 2 7 2" xfId="14955"/>
    <cellStyle name="Normal 8 2 8" xfId="14956"/>
    <cellStyle name="Normal 8 2 8 2" xfId="14957"/>
    <cellStyle name="Normal 8 2 9" xfId="14958"/>
    <cellStyle name="Normal 8 2 9 2" xfId="14959"/>
    <cellStyle name="Normal 8 3" xfId="1021"/>
    <cellStyle name="Normal 8 3 2" xfId="1022"/>
    <cellStyle name="Normal 8 3 2 2" xfId="14960"/>
    <cellStyle name="Normal 8 3 2 2 2" xfId="14961"/>
    <cellStyle name="Normal 8 4" xfId="1023"/>
    <cellStyle name="Normal 8 4 2" xfId="1024"/>
    <cellStyle name="Normal 8 4 2 2" xfId="1025"/>
    <cellStyle name="Normal 8 5" xfId="1026"/>
    <cellStyle name="Normal 8 5 2" xfId="1027"/>
    <cellStyle name="Normal 8 5 3" xfId="1028"/>
    <cellStyle name="Normal 8 5 3 2" xfId="1029"/>
    <cellStyle name="Normal 8 5 3 2 2" xfId="1030"/>
    <cellStyle name="Normal 8 5 3 2 2 2" xfId="1990"/>
    <cellStyle name="Normal 8 5 3 2 3" xfId="1991"/>
    <cellStyle name="Normal 8 5 3 3" xfId="1031"/>
    <cellStyle name="Normal 8 5 3 3 2" xfId="1992"/>
    <cellStyle name="Normal 8 5 3 4" xfId="1993"/>
    <cellStyle name="Normal 8 6" xfId="1032"/>
    <cellStyle name="Normal 8 7" xfId="1033"/>
    <cellStyle name="Normal 8 8" xfId="1034"/>
    <cellStyle name="Normal 8 9" xfId="1035"/>
    <cellStyle name="Normal 8 9 2" xfId="14962"/>
    <cellStyle name="Normal 8 9 2 2" xfId="14963"/>
    <cellStyle name="Normal 8 9 2 2 2" xfId="14964"/>
    <cellStyle name="Normal 8 9 2 3" xfId="14965"/>
    <cellStyle name="Normal 8 9 3" xfId="14966"/>
    <cellStyle name="Normal 8 9 3 2" xfId="14967"/>
    <cellStyle name="Normal 8 9 4" xfId="14968"/>
    <cellStyle name="Normal 8 9 4 2" xfId="14969"/>
    <cellStyle name="Normal 8 9 5" xfId="14970"/>
    <cellStyle name="Normal 8 9 5 2" xfId="14971"/>
    <cellStyle name="Normal 8 9 6" xfId="14972"/>
    <cellStyle name="Normal 8 9 6 2" xfId="14973"/>
    <cellStyle name="Normal 9" xfId="1036"/>
    <cellStyle name="Normal 9 10" xfId="1037"/>
    <cellStyle name="Normal 9 10 2" xfId="1038"/>
    <cellStyle name="Normal 9 11" xfId="1039"/>
    <cellStyle name="Normal 9 11 2" xfId="1040"/>
    <cellStyle name="Normal 9 11 2 2" xfId="1994"/>
    <cellStyle name="Normal 9 11 2 2 2" xfId="14974"/>
    <cellStyle name="Normal 9 11 2 3" xfId="14975"/>
    <cellStyle name="Normal 9 11 2 3 2" xfId="14976"/>
    <cellStyle name="Normal 9 11 3" xfId="1995"/>
    <cellStyle name="Normal 9 11 3 2" xfId="14977"/>
    <cellStyle name="Normal 9 11 4" xfId="14978"/>
    <cellStyle name="Normal 9 11 4 2" xfId="14979"/>
    <cellStyle name="Normal 9 11 5" xfId="14980"/>
    <cellStyle name="Normal 9 11 5 2" xfId="14981"/>
    <cellStyle name="Normal 9 11 6" xfId="14982"/>
    <cellStyle name="Normal 9 11 6 2" xfId="14983"/>
    <cellStyle name="Normal 9 12" xfId="1041"/>
    <cellStyle name="Normal 9 12 2" xfId="1996"/>
    <cellStyle name="Normal 9 12 2 2" xfId="14984"/>
    <cellStyle name="Normal 9 12 2 2 2" xfId="14985"/>
    <cellStyle name="Normal 9 12 2 3" xfId="14986"/>
    <cellStyle name="Normal 9 12 3" xfId="14987"/>
    <cellStyle name="Normal 9 12 3 2" xfId="14988"/>
    <cellStyle name="Normal 9 12 4" xfId="14989"/>
    <cellStyle name="Normal 9 12 4 2" xfId="14990"/>
    <cellStyle name="Normal 9 12 5" xfId="14991"/>
    <cellStyle name="Normal 9 12 5 2" xfId="14992"/>
    <cellStyle name="Normal 9 12 6" xfId="14993"/>
    <cellStyle name="Normal 9 12 6 2" xfId="14994"/>
    <cellStyle name="Normal 9 13" xfId="14995"/>
    <cellStyle name="Normal 9 13 2" xfId="14996"/>
    <cellStyle name="Normal 9 13 2 2" xfId="14997"/>
    <cellStyle name="Normal 9 13 3" xfId="14998"/>
    <cellStyle name="Normal 9 14" xfId="14999"/>
    <cellStyle name="Normal 9 14 2" xfId="15000"/>
    <cellStyle name="Normal 9 14 2 2" xfId="15001"/>
    <cellStyle name="Normal 9 14 3" xfId="15002"/>
    <cellStyle name="Normal 9 15" xfId="15003"/>
    <cellStyle name="Normal 9 15 2" xfId="15004"/>
    <cellStyle name="Normal 9 15 2 2" xfId="15005"/>
    <cellStyle name="Normal 9 15 3" xfId="15006"/>
    <cellStyle name="Normal 9 16" xfId="15007"/>
    <cellStyle name="Normal 9 16 2" xfId="15008"/>
    <cellStyle name="Normal 9 17" xfId="15009"/>
    <cellStyle name="Normal 9 17 2" xfId="15010"/>
    <cellStyle name="Normal 9 18" xfId="15011"/>
    <cellStyle name="Normal 9 18 2" xfId="15012"/>
    <cellStyle name="Normal 9 19" xfId="15013"/>
    <cellStyle name="Normal 9 19 2" xfId="15014"/>
    <cellStyle name="Normal 9 2" xfId="1042"/>
    <cellStyle name="Normal 9 2 10" xfId="15015"/>
    <cellStyle name="Normal 9 2 10 2" xfId="15016"/>
    <cellStyle name="Normal 9 2 11" xfId="15017"/>
    <cellStyle name="Normal 9 2 11 2" xfId="15018"/>
    <cellStyle name="Normal 9 2 2" xfId="1043"/>
    <cellStyle name="Normal 9 2 2 2" xfId="1044"/>
    <cellStyle name="Normal 9 2 2 2 2" xfId="1045"/>
    <cellStyle name="Normal 9 2 2 2 2 2" xfId="1046"/>
    <cellStyle name="Normal 9 2 2 2 2 2 2" xfId="1997"/>
    <cellStyle name="Normal 9 2 2 2 2 3" xfId="1998"/>
    <cellStyle name="Normal 9 2 2 2 3" xfId="1047"/>
    <cellStyle name="Normal 9 2 2 2 3 2" xfId="1999"/>
    <cellStyle name="Normal 9 2 2 2 4" xfId="2000"/>
    <cellStyle name="Normal 9 2 2 3" xfId="1048"/>
    <cellStyle name="Normal 9 2 2 3 2" xfId="1049"/>
    <cellStyle name="Normal 9 2 2 3 2 2" xfId="1050"/>
    <cellStyle name="Normal 9 2 2 3 2 3" xfId="2001"/>
    <cellStyle name="Normal 9 2 2 3 3" xfId="2002"/>
    <cellStyle name="Normal 9 2 2 4" xfId="1051"/>
    <cellStyle name="Normal 9 2 2 4 2" xfId="1052"/>
    <cellStyle name="Normal 9 2 2 4 3" xfId="2003"/>
    <cellStyle name="Normal 9 2 2 5" xfId="1053"/>
    <cellStyle name="Normal 9 2 2 5 2" xfId="2004"/>
    <cellStyle name="Normal 9 2 2 6" xfId="2005"/>
    <cellStyle name="Normal 9 2 3" xfId="1054"/>
    <cellStyle name="Normal 9 2 3 2" xfId="1055"/>
    <cellStyle name="Normal 9 2 3 2 2" xfId="1056"/>
    <cellStyle name="Normal 9 2 3 2 2 2" xfId="1057"/>
    <cellStyle name="Normal 9 2 3 2 2 2 2" xfId="2006"/>
    <cellStyle name="Normal 9 2 3 2 2 3" xfId="2007"/>
    <cellStyle name="Normal 9 2 3 2 3" xfId="1058"/>
    <cellStyle name="Normal 9 2 3 2 3 2" xfId="2008"/>
    <cellStyle name="Normal 9 2 3 2 4" xfId="2009"/>
    <cellStyle name="Normal 9 2 4" xfId="1059"/>
    <cellStyle name="Normal 9 2 4 2" xfId="1060"/>
    <cellStyle name="Normal 9 2 4 2 2" xfId="1061"/>
    <cellStyle name="Normal 9 2 4 2 2 2" xfId="2010"/>
    <cellStyle name="Normal 9 2 4 2 3" xfId="2011"/>
    <cellStyle name="Normal 9 2 4 3" xfId="1062"/>
    <cellStyle name="Normal 9 2 4 3 2" xfId="2012"/>
    <cellStyle name="Normal 9 2 4 4" xfId="2013"/>
    <cellStyle name="Normal 9 2 5" xfId="1063"/>
    <cellStyle name="Normal 9 2 5 2" xfId="1064"/>
    <cellStyle name="Normal 9 2 6" xfId="1065"/>
    <cellStyle name="Normal 9 2 6 2" xfId="1066"/>
    <cellStyle name="Normal 9 2 6 2 2" xfId="2014"/>
    <cellStyle name="Normal 9 2 6 2 2 2" xfId="15019"/>
    <cellStyle name="Normal 9 2 6 3" xfId="2015"/>
    <cellStyle name="Normal 9 2 6 3 2" xfId="15020"/>
    <cellStyle name="Normal 9 2 6 4" xfId="15021"/>
    <cellStyle name="Normal 9 2 6 4 2" xfId="15022"/>
    <cellStyle name="Normal 9 2 6 5" xfId="15023"/>
    <cellStyle name="Normal 9 2 6 5 2" xfId="15024"/>
    <cellStyle name="Normal 9 2 7" xfId="1067"/>
    <cellStyle name="Normal 9 2 7 2" xfId="2016"/>
    <cellStyle name="Normal 9 2 7 2 2" xfId="15025"/>
    <cellStyle name="Normal 9 2 7 3" xfId="15026"/>
    <cellStyle name="Normal 9 2 7 3 2" xfId="15027"/>
    <cellStyle name="Normal 9 2 8" xfId="15028"/>
    <cellStyle name="Normal 9 2 8 2" xfId="15029"/>
    <cellStyle name="Normal 9 2 9" xfId="15030"/>
    <cellStyle name="Normal 9 2 9 2" xfId="15031"/>
    <cellStyle name="Normal 9 3" xfId="1068"/>
    <cellStyle name="Normal 9 3 2" xfId="1069"/>
    <cellStyle name="Normal 9 3 2 2" xfId="1070"/>
    <cellStyle name="Normal 9 3 2 2 2" xfId="1071"/>
    <cellStyle name="Normal 9 3 2 2 2 2" xfId="1072"/>
    <cellStyle name="Normal 9 3 2 2 2 2 2" xfId="2017"/>
    <cellStyle name="Normal 9 3 2 2 2 3" xfId="2018"/>
    <cellStyle name="Normal 9 3 2 2 3" xfId="1073"/>
    <cellStyle name="Normal 9 3 2 2 3 2" xfId="2019"/>
    <cellStyle name="Normal 9 3 2 2 4" xfId="1074"/>
    <cellStyle name="Normal 9 3 2 2 4 2" xfId="2020"/>
    <cellStyle name="Normal 9 3 3" xfId="1075"/>
    <cellStyle name="Normal 9 3 3 2" xfId="1076"/>
    <cellStyle name="Normal 9 3 3 2 2" xfId="1077"/>
    <cellStyle name="Normal 9 3 3 2 2 2" xfId="1078"/>
    <cellStyle name="Normal 9 3 3 2 2 2 2" xfId="2021"/>
    <cellStyle name="Normal 9 3 3 2 2 3" xfId="2022"/>
    <cellStyle name="Normal 9 3 3 2 3" xfId="1079"/>
    <cellStyle name="Normal 9 3 3 2 3 2" xfId="2023"/>
    <cellStyle name="Normal 9 3 3 2 4" xfId="2024"/>
    <cellStyle name="Normal 9 3 4" xfId="1080"/>
    <cellStyle name="Normal 9 3 5" xfId="1081"/>
    <cellStyle name="Normal 9 3 5 2" xfId="1082"/>
    <cellStyle name="Normal 9 3 5 2 2" xfId="1083"/>
    <cellStyle name="Normal 9 3 5 2 2 2" xfId="2025"/>
    <cellStyle name="Normal 9 3 5 2 3" xfId="2026"/>
    <cellStyle name="Normal 9 3 5 3" xfId="1084"/>
    <cellStyle name="Normal 9 3 5 3 2" xfId="2027"/>
    <cellStyle name="Normal 9 3 5 4" xfId="2028"/>
    <cellStyle name="Normal 9 3 6" xfId="1085"/>
    <cellStyle name="Normal 9 3 6 2" xfId="15032"/>
    <cellStyle name="Normal 9 3 6 2 2" xfId="15033"/>
    <cellStyle name="Normal 9 4" xfId="1086"/>
    <cellStyle name="Normal 9 4 2" xfId="1087"/>
    <cellStyle name="Normal 9 4 2 2" xfId="1088"/>
    <cellStyle name="Normal 9 4 2 2 2" xfId="1089"/>
    <cellStyle name="Normal 9 4 2 2 2 2" xfId="1090"/>
    <cellStyle name="Normal 9 4 2 2 2 2 2" xfId="2029"/>
    <cellStyle name="Normal 9 4 2 2 2 3" xfId="2030"/>
    <cellStyle name="Normal 9 4 2 2 3" xfId="1091"/>
    <cellStyle name="Normal 9 4 2 2 3 2" xfId="2031"/>
    <cellStyle name="Normal 9 4 2 2 4" xfId="2032"/>
    <cellStyle name="Normal 9 4 3" xfId="1092"/>
    <cellStyle name="Normal 9 4 3 2" xfId="1093"/>
    <cellStyle name="Normal 9 4 3 2 2" xfId="1094"/>
    <cellStyle name="Normal 9 4 3 2 2 2" xfId="1095"/>
    <cellStyle name="Normal 9 4 3 2 2 2 2" xfId="2033"/>
    <cellStyle name="Normal 9 4 3 2 2 3" xfId="2034"/>
    <cellStyle name="Normal 9 4 3 2 3" xfId="1096"/>
    <cellStyle name="Normal 9 4 3 2 3 2" xfId="2035"/>
    <cellStyle name="Normal 9 4 3 2 4" xfId="2036"/>
    <cellStyle name="Normal 9 4 4" xfId="1097"/>
    <cellStyle name="Normal 9 4 4 2" xfId="1098"/>
    <cellStyle name="Normal 9 4 4 2 2" xfId="1099"/>
    <cellStyle name="Normal 9 4 4 2 2 2" xfId="2037"/>
    <cellStyle name="Normal 9 4 4 2 3" xfId="2038"/>
    <cellStyle name="Normal 9 4 4 3" xfId="1100"/>
    <cellStyle name="Normal 9 4 4 3 2" xfId="2039"/>
    <cellStyle name="Normal 9 4 4 4" xfId="2040"/>
    <cellStyle name="Normal 9 5" xfId="1101"/>
    <cellStyle name="Normal 9 5 2" xfId="1102"/>
    <cellStyle name="Normal 9 5 2 2" xfId="1103"/>
    <cellStyle name="Normal 9 5 2 2 2" xfId="1104"/>
    <cellStyle name="Normal 9 5 2 2 2 2" xfId="1105"/>
    <cellStyle name="Normal 9 5 2 2 2 2 2" xfId="2041"/>
    <cellStyle name="Normal 9 5 2 2 2 3" xfId="2042"/>
    <cellStyle name="Normal 9 5 2 2 3" xfId="1106"/>
    <cellStyle name="Normal 9 5 2 2 3 2" xfId="2043"/>
    <cellStyle name="Normal 9 5 2 2 4" xfId="2044"/>
    <cellStyle name="Normal 9 5 2 3" xfId="1107"/>
    <cellStyle name="Normal 9 5 2 3 2" xfId="1108"/>
    <cellStyle name="Normal 9 5 2 3 2 2" xfId="2045"/>
    <cellStyle name="Normal 9 5 2 3 3" xfId="2046"/>
    <cellStyle name="Normal 9 5 2 4" xfId="1109"/>
    <cellStyle name="Normal 9 5 2 4 2" xfId="2047"/>
    <cellStyle name="Normal 9 5 2 5" xfId="2048"/>
    <cellStyle name="Normal 9 5 3" xfId="1110"/>
    <cellStyle name="Normal 9 5 3 2" xfId="1111"/>
    <cellStyle name="Normal 9 5 3 2 2" xfId="1112"/>
    <cellStyle name="Normal 9 5 3 2 2 2" xfId="1113"/>
    <cellStyle name="Normal 9 5 3 2 2 2 2" xfId="2049"/>
    <cellStyle name="Normal 9 5 3 2 2 3" xfId="2050"/>
    <cellStyle name="Normal 9 5 3 2 3" xfId="1114"/>
    <cellStyle name="Normal 9 5 3 2 3 2" xfId="2051"/>
    <cellStyle name="Normal 9 5 3 2 4" xfId="2052"/>
    <cellStyle name="Normal 9 5 3 3" xfId="1115"/>
    <cellStyle name="Normal 9 5 3 3 2" xfId="1116"/>
    <cellStyle name="Normal 9 5 3 3 2 2" xfId="2053"/>
    <cellStyle name="Normal 9 5 3 3 3" xfId="2054"/>
    <cellStyle name="Normal 9 5 3 4" xfId="1117"/>
    <cellStyle name="Normal 9 5 3 4 2" xfId="2055"/>
    <cellStyle name="Normal 9 5 3 5" xfId="2056"/>
    <cellStyle name="Normal 9 5 4" xfId="1118"/>
    <cellStyle name="Normal 9 5 4 2" xfId="1119"/>
    <cellStyle name="Normal 9 5 4 2 2" xfId="1120"/>
    <cellStyle name="Normal 9 5 4 2 2 2" xfId="2057"/>
    <cellStyle name="Normal 9 5 4 2 3" xfId="2058"/>
    <cellStyle name="Normal 9 5 4 3" xfId="1121"/>
    <cellStyle name="Normal 9 5 4 3 2" xfId="2059"/>
    <cellStyle name="Normal 9 5 4 4" xfId="2060"/>
    <cellStyle name="Normal 9 5 5" xfId="1122"/>
    <cellStyle name="Normal 9 5 5 2" xfId="1123"/>
    <cellStyle name="Normal 9 5 5 2 2" xfId="2061"/>
    <cellStyle name="Normal 9 5 5 3" xfId="2062"/>
    <cellStyle name="Normal 9 5 6" xfId="1124"/>
    <cellStyle name="Normal 9 5 6 2" xfId="2063"/>
    <cellStyle name="Normal 9 5 7" xfId="2064"/>
    <cellStyle name="Normal 9 6" xfId="1125"/>
    <cellStyle name="Normal 9 6 2" xfId="1126"/>
    <cellStyle name="Normal 9 6 2 2" xfId="1127"/>
    <cellStyle name="Normal 9 6 2 2 2" xfId="1128"/>
    <cellStyle name="Normal 9 6 2 2 2 2" xfId="1129"/>
    <cellStyle name="Normal 9 6 2 2 2 2 2" xfId="2065"/>
    <cellStyle name="Normal 9 6 2 2 2 3" xfId="2066"/>
    <cellStyle name="Normal 9 6 2 2 3" xfId="1130"/>
    <cellStyle name="Normal 9 6 2 2 3 2" xfId="2067"/>
    <cellStyle name="Normal 9 6 2 2 4" xfId="2068"/>
    <cellStyle name="Normal 9 6 2 3" xfId="1131"/>
    <cellStyle name="Normal 9 6 2 3 2" xfId="1132"/>
    <cellStyle name="Normal 9 6 2 3 2 2" xfId="2069"/>
    <cellStyle name="Normal 9 6 2 3 3" xfId="2070"/>
    <cellStyle name="Normal 9 6 2 4" xfId="1133"/>
    <cellStyle name="Normal 9 6 2 4 2" xfId="2071"/>
    <cellStyle name="Normal 9 6 2 5" xfId="2072"/>
    <cellStyle name="Normal 9 6 3" xfId="1134"/>
    <cellStyle name="Normal 9 6 3 2" xfId="1135"/>
    <cellStyle name="Normal 9 6 3 2 2" xfId="1136"/>
    <cellStyle name="Normal 9 6 3 2 2 2" xfId="2073"/>
    <cellStyle name="Normal 9 6 3 2 3" xfId="2074"/>
    <cellStyle name="Normal 9 6 3 3" xfId="1137"/>
    <cellStyle name="Normal 9 6 3 3 2" xfId="2075"/>
    <cellStyle name="Normal 9 6 3 4" xfId="2076"/>
    <cellStyle name="Normal 9 6 4" xfId="1138"/>
    <cellStyle name="Normal 9 6 4 2" xfId="1139"/>
    <cellStyle name="Normal 9 6 4 2 2" xfId="2077"/>
    <cellStyle name="Normal 9 6 4 3" xfId="2078"/>
    <cellStyle name="Normal 9 6 5" xfId="1140"/>
    <cellStyle name="Normal 9 6 5 2" xfId="2079"/>
    <cellStyle name="Normal 9 6 6" xfId="2080"/>
    <cellStyle name="Normal 9 7" xfId="1141"/>
    <cellStyle name="Normal 9 7 2" xfId="1142"/>
    <cellStyle name="Normal 9 7 2 2" xfId="1143"/>
    <cellStyle name="Normal 9 7 2 2 2" xfId="1144"/>
    <cellStyle name="Normal 9 7 2 2 2 2" xfId="2081"/>
    <cellStyle name="Normal 9 7 2 2 3" xfId="2082"/>
    <cellStyle name="Normal 9 7 2 3" xfId="1145"/>
    <cellStyle name="Normal 9 7 2 3 2" xfId="2083"/>
    <cellStyle name="Normal 9 7 2 4" xfId="2084"/>
    <cellStyle name="Normal 9 8" xfId="1146"/>
    <cellStyle name="Normal 9 8 2" xfId="1147"/>
    <cellStyle name="Normal 9 8 2 2" xfId="1148"/>
    <cellStyle name="Normal 9 8 2 2 2" xfId="1149"/>
    <cellStyle name="Normal 9 8 2 2 2 2" xfId="2085"/>
    <cellStyle name="Normal 9 8 2 2 3" xfId="2086"/>
    <cellStyle name="Normal 9 8 2 3" xfId="1150"/>
    <cellStyle name="Normal 9 8 2 3 2" xfId="2087"/>
    <cellStyle name="Normal 9 8 2 4" xfId="2088"/>
    <cellStyle name="Normal 9 9" xfId="1151"/>
    <cellStyle name="Normal 9 9 2" xfId="1152"/>
    <cellStyle name="Normal 9 9 2 2" xfId="1153"/>
    <cellStyle name="Normal 9 9 2 2 2" xfId="2089"/>
    <cellStyle name="Normal 9 9 2 3" xfId="2090"/>
    <cellStyle name="Normal 9 9 3" xfId="1154"/>
    <cellStyle name="Normal 9 9 3 2" xfId="2091"/>
    <cellStyle name="Normal 9 9 4" xfId="2092"/>
    <cellStyle name="Note 2" xfId="1155"/>
    <cellStyle name="Note 2 10" xfId="1932"/>
    <cellStyle name="Note 2 10 2" xfId="15034"/>
    <cellStyle name="Note 2 10 2 2" xfId="15035"/>
    <cellStyle name="Note 2 10 2 2 2" xfId="15036"/>
    <cellStyle name="Note 2 10 2 3" xfId="15037"/>
    <cellStyle name="Note 2 10 3" xfId="15038"/>
    <cellStyle name="Note 2 10 3 2" xfId="15039"/>
    <cellStyle name="Note 2 10 4" xfId="15040"/>
    <cellStyle name="Note 2 10 4 2" xfId="15041"/>
    <cellStyle name="Note 2 10 5" xfId="15042"/>
    <cellStyle name="Note 2 10 5 2" xfId="15043"/>
    <cellStyle name="Note 2 10 6" xfId="15044"/>
    <cellStyle name="Note 2 10 6 2" xfId="15045"/>
    <cellStyle name="Note 2 10 7" xfId="15046"/>
    <cellStyle name="Note 2 11" xfId="1933"/>
    <cellStyle name="Note 2 11 2" xfId="15047"/>
    <cellStyle name="Note 2 11 2 2" xfId="15048"/>
    <cellStyle name="Note 2 11 2 2 2" xfId="15049"/>
    <cellStyle name="Note 2 11 2 3" xfId="15050"/>
    <cellStyle name="Note 2 11 3" xfId="15051"/>
    <cellStyle name="Note 2 11 3 2" xfId="15052"/>
    <cellStyle name="Note 2 11 4" xfId="15053"/>
    <cellStyle name="Note 2 11 4 2" xfId="15054"/>
    <cellStyle name="Note 2 11 5" xfId="15055"/>
    <cellStyle name="Note 2 11 5 2" xfId="15056"/>
    <cellStyle name="Note 2 11 6" xfId="15057"/>
    <cellStyle name="Note 2 11 6 2" xfId="15058"/>
    <cellStyle name="Note 2 11 7" xfId="15059"/>
    <cellStyle name="Note 2 12" xfId="15060"/>
    <cellStyle name="Note 2 12 2" xfId="15061"/>
    <cellStyle name="Note 2 12 2 2" xfId="15062"/>
    <cellStyle name="Note 2 12 3" xfId="15063"/>
    <cellStyle name="Note 2 13" xfId="15064"/>
    <cellStyle name="Note 2 13 2" xfId="15065"/>
    <cellStyle name="Note 2 14" xfId="15066"/>
    <cellStyle name="Note 2 14 2" xfId="15067"/>
    <cellStyle name="Note 2 15" xfId="15068"/>
    <cellStyle name="Note 2 15 2" xfId="15069"/>
    <cellStyle name="Note 2 16" xfId="15070"/>
    <cellStyle name="Note 2 16 2" xfId="15071"/>
    <cellStyle name="Note 2 2" xfId="1156"/>
    <cellStyle name="Note 2 2 10" xfId="15072"/>
    <cellStyle name="Note 2 2 2" xfId="1157"/>
    <cellStyle name="Note 2 2 2 2" xfId="1158"/>
    <cellStyle name="Note 2 2 2 3" xfId="1159"/>
    <cellStyle name="Note 2 2 2 3 10" xfId="15073"/>
    <cellStyle name="Note 2 2 2 3 10 2" xfId="15074"/>
    <cellStyle name="Note 2 2 2 3 11" xfId="15075"/>
    <cellStyle name="Note 2 2 2 3 11 2" xfId="15076"/>
    <cellStyle name="Note 2 2 2 3 12" xfId="15077"/>
    <cellStyle name="Note 2 2 2 3 12 2" xfId="15078"/>
    <cellStyle name="Note 2 2 2 3 13" xfId="15079"/>
    <cellStyle name="Note 2 2 2 3 2" xfId="1160"/>
    <cellStyle name="Note 2 2 2 3 2 2" xfId="1934"/>
    <cellStyle name="Note 2 2 2 3 2 2 2" xfId="15080"/>
    <cellStyle name="Note 2 2 2 3 2 2 2 2" xfId="15081"/>
    <cellStyle name="Note 2 2 2 3 2 2 2 2 2" xfId="15082"/>
    <cellStyle name="Note 2 2 2 3 2 2 2 3" xfId="15083"/>
    <cellStyle name="Note 2 2 2 3 2 2 3" xfId="15084"/>
    <cellStyle name="Note 2 2 2 3 2 2 3 2" xfId="15085"/>
    <cellStyle name="Note 2 2 2 3 2 2 4" xfId="15086"/>
    <cellStyle name="Note 2 2 2 3 2 2 4 2" xfId="15087"/>
    <cellStyle name="Note 2 2 2 3 2 2 5" xfId="15088"/>
    <cellStyle name="Note 2 2 2 3 2 2 5 2" xfId="15089"/>
    <cellStyle name="Note 2 2 2 3 2 2 6" xfId="15090"/>
    <cellStyle name="Note 2 2 2 3 2 2 6 2" xfId="15091"/>
    <cellStyle name="Note 2 2 2 3 2 2 7" xfId="15092"/>
    <cellStyle name="Note 2 2 2 3 2 3" xfId="15093"/>
    <cellStyle name="Note 2 2 2 3 2 3 2" xfId="15094"/>
    <cellStyle name="Note 2 2 2 3 2 3 2 2" xfId="15095"/>
    <cellStyle name="Note 2 2 2 3 2 3 3" xfId="15096"/>
    <cellStyle name="Note 2 2 2 3 2 4" xfId="15097"/>
    <cellStyle name="Note 2 2 2 3 2 4 2" xfId="15098"/>
    <cellStyle name="Note 2 2 2 3 2 5" xfId="15099"/>
    <cellStyle name="Note 2 2 2 3 2 5 2" xfId="15100"/>
    <cellStyle name="Note 2 2 2 3 2 6" xfId="15101"/>
    <cellStyle name="Note 2 2 2 3 2 6 2" xfId="15102"/>
    <cellStyle name="Note 2 2 2 3 2 7" xfId="15103"/>
    <cellStyle name="Note 2 2 2 3 2 7 2" xfId="15104"/>
    <cellStyle name="Note 2 2 2 3 2 8" xfId="15105"/>
    <cellStyle name="Note 2 2 2 3 3" xfId="1161"/>
    <cellStyle name="Note 2 2 2 3 3 2" xfId="1935"/>
    <cellStyle name="Note 2 2 2 3 3 2 2" xfId="15106"/>
    <cellStyle name="Note 2 2 2 3 3 2 2 2" xfId="15107"/>
    <cellStyle name="Note 2 2 2 3 3 2 2 2 2" xfId="15108"/>
    <cellStyle name="Note 2 2 2 3 3 2 2 3" xfId="15109"/>
    <cellStyle name="Note 2 2 2 3 3 2 3" xfId="15110"/>
    <cellStyle name="Note 2 2 2 3 3 2 3 2" xfId="15111"/>
    <cellStyle name="Note 2 2 2 3 3 2 4" xfId="15112"/>
    <cellStyle name="Note 2 2 2 3 3 2 4 2" xfId="15113"/>
    <cellStyle name="Note 2 2 2 3 3 2 5" xfId="15114"/>
    <cellStyle name="Note 2 2 2 3 3 2 5 2" xfId="15115"/>
    <cellStyle name="Note 2 2 2 3 3 2 6" xfId="15116"/>
    <cellStyle name="Note 2 2 2 3 3 2 6 2" xfId="15117"/>
    <cellStyle name="Note 2 2 2 3 3 2 7" xfId="15118"/>
    <cellStyle name="Note 2 2 2 3 3 3" xfId="15119"/>
    <cellStyle name="Note 2 2 2 3 3 3 2" xfId="15120"/>
    <cellStyle name="Note 2 2 2 3 3 3 2 2" xfId="15121"/>
    <cellStyle name="Note 2 2 2 3 3 3 3" xfId="15122"/>
    <cellStyle name="Note 2 2 2 3 3 4" xfId="15123"/>
    <cellStyle name="Note 2 2 2 3 3 4 2" xfId="15124"/>
    <cellStyle name="Note 2 2 2 3 3 5" xfId="15125"/>
    <cellStyle name="Note 2 2 2 3 3 5 2" xfId="15126"/>
    <cellStyle name="Note 2 2 2 3 3 6" xfId="15127"/>
    <cellStyle name="Note 2 2 2 3 3 6 2" xfId="15128"/>
    <cellStyle name="Note 2 2 2 3 3 7" xfId="15129"/>
    <cellStyle name="Note 2 2 2 3 3 7 2" xfId="15130"/>
    <cellStyle name="Note 2 2 2 3 3 8" xfId="15131"/>
    <cellStyle name="Note 2 2 2 3 4" xfId="1162"/>
    <cellStyle name="Note 2 2 2 3 4 2" xfId="1936"/>
    <cellStyle name="Note 2 2 2 3 4 2 2" xfId="15132"/>
    <cellStyle name="Note 2 2 2 3 4 2 2 2" xfId="15133"/>
    <cellStyle name="Note 2 2 2 3 4 2 2 2 2" xfId="15134"/>
    <cellStyle name="Note 2 2 2 3 4 2 2 3" xfId="15135"/>
    <cellStyle name="Note 2 2 2 3 4 2 3" xfId="15136"/>
    <cellStyle name="Note 2 2 2 3 4 2 3 2" xfId="15137"/>
    <cellStyle name="Note 2 2 2 3 4 2 4" xfId="15138"/>
    <cellStyle name="Note 2 2 2 3 4 2 4 2" xfId="15139"/>
    <cellStyle name="Note 2 2 2 3 4 2 5" xfId="15140"/>
    <cellStyle name="Note 2 2 2 3 4 2 5 2" xfId="15141"/>
    <cellStyle name="Note 2 2 2 3 4 2 6" xfId="15142"/>
    <cellStyle name="Note 2 2 2 3 4 2 6 2" xfId="15143"/>
    <cellStyle name="Note 2 2 2 3 4 2 7" xfId="15144"/>
    <cellStyle name="Note 2 2 2 3 4 3" xfId="15145"/>
    <cellStyle name="Note 2 2 2 3 4 3 2" xfId="15146"/>
    <cellStyle name="Note 2 2 2 3 4 3 2 2" xfId="15147"/>
    <cellStyle name="Note 2 2 2 3 4 3 3" xfId="15148"/>
    <cellStyle name="Note 2 2 2 3 4 4" xfId="15149"/>
    <cellStyle name="Note 2 2 2 3 4 4 2" xfId="15150"/>
    <cellStyle name="Note 2 2 2 3 4 5" xfId="15151"/>
    <cellStyle name="Note 2 2 2 3 4 5 2" xfId="15152"/>
    <cellStyle name="Note 2 2 2 3 4 6" xfId="15153"/>
    <cellStyle name="Note 2 2 2 3 4 6 2" xfId="15154"/>
    <cellStyle name="Note 2 2 2 3 4 7" xfId="15155"/>
    <cellStyle name="Note 2 2 2 3 4 7 2" xfId="15156"/>
    <cellStyle name="Note 2 2 2 3 4 8" xfId="15157"/>
    <cellStyle name="Note 2 2 2 3 5" xfId="1937"/>
    <cellStyle name="Note 2 2 2 3 5 2" xfId="15158"/>
    <cellStyle name="Note 2 2 2 3 5 2 2" xfId="15159"/>
    <cellStyle name="Note 2 2 2 3 5 2 2 2" xfId="15160"/>
    <cellStyle name="Note 2 2 2 3 5 2 3" xfId="15161"/>
    <cellStyle name="Note 2 2 2 3 5 3" xfId="15162"/>
    <cellStyle name="Note 2 2 2 3 5 3 2" xfId="15163"/>
    <cellStyle name="Note 2 2 2 3 5 4" xfId="15164"/>
    <cellStyle name="Note 2 2 2 3 5 4 2" xfId="15165"/>
    <cellStyle name="Note 2 2 2 3 5 5" xfId="15166"/>
    <cellStyle name="Note 2 2 2 3 5 5 2" xfId="15167"/>
    <cellStyle name="Note 2 2 2 3 5 6" xfId="15168"/>
    <cellStyle name="Note 2 2 2 3 5 6 2" xfId="15169"/>
    <cellStyle name="Note 2 2 2 3 5 7" xfId="15170"/>
    <cellStyle name="Note 2 2 2 3 6" xfId="1938"/>
    <cellStyle name="Note 2 2 2 3 6 2" xfId="15171"/>
    <cellStyle name="Note 2 2 2 3 6 2 2" xfId="15172"/>
    <cellStyle name="Note 2 2 2 3 6 2 2 2" xfId="15173"/>
    <cellStyle name="Note 2 2 2 3 6 2 3" xfId="15174"/>
    <cellStyle name="Note 2 2 2 3 6 3" xfId="15175"/>
    <cellStyle name="Note 2 2 2 3 6 3 2" xfId="15176"/>
    <cellStyle name="Note 2 2 2 3 6 4" xfId="15177"/>
    <cellStyle name="Note 2 2 2 3 6 4 2" xfId="15178"/>
    <cellStyle name="Note 2 2 2 3 6 5" xfId="15179"/>
    <cellStyle name="Note 2 2 2 3 6 5 2" xfId="15180"/>
    <cellStyle name="Note 2 2 2 3 6 6" xfId="15181"/>
    <cellStyle name="Note 2 2 2 3 6 6 2" xfId="15182"/>
    <cellStyle name="Note 2 2 2 3 6 7" xfId="15183"/>
    <cellStyle name="Note 2 2 2 3 7" xfId="1939"/>
    <cellStyle name="Note 2 2 2 3 7 2" xfId="15184"/>
    <cellStyle name="Note 2 2 2 3 7 2 2" xfId="15185"/>
    <cellStyle name="Note 2 2 2 3 7 2 2 2" xfId="15186"/>
    <cellStyle name="Note 2 2 2 3 7 2 3" xfId="15187"/>
    <cellStyle name="Note 2 2 2 3 7 3" xfId="15188"/>
    <cellStyle name="Note 2 2 2 3 7 3 2" xfId="15189"/>
    <cellStyle name="Note 2 2 2 3 7 4" xfId="15190"/>
    <cellStyle name="Note 2 2 2 3 7 4 2" xfId="15191"/>
    <cellStyle name="Note 2 2 2 3 7 5" xfId="15192"/>
    <cellStyle name="Note 2 2 2 3 7 5 2" xfId="15193"/>
    <cellStyle name="Note 2 2 2 3 7 6" xfId="15194"/>
    <cellStyle name="Note 2 2 2 3 7 6 2" xfId="15195"/>
    <cellStyle name="Note 2 2 2 3 7 7" xfId="15196"/>
    <cellStyle name="Note 2 2 2 3 8" xfId="15197"/>
    <cellStyle name="Note 2 2 2 3 8 2" xfId="15198"/>
    <cellStyle name="Note 2 2 2 3 8 2 2" xfId="15199"/>
    <cellStyle name="Note 2 2 2 3 8 3" xfId="15200"/>
    <cellStyle name="Note 2 2 2 3 9" xfId="15201"/>
    <cellStyle name="Note 2 2 2 3 9 2" xfId="15202"/>
    <cellStyle name="Note 2 2 2 4" xfId="1163"/>
    <cellStyle name="Note 2 2 3" xfId="1164"/>
    <cellStyle name="Note 2 2 4" xfId="1165"/>
    <cellStyle name="Note 2 2 4 10" xfId="15203"/>
    <cellStyle name="Note 2 2 4 10 2" xfId="15204"/>
    <cellStyle name="Note 2 2 4 11" xfId="15205"/>
    <cellStyle name="Note 2 2 4 11 2" xfId="15206"/>
    <cellStyle name="Note 2 2 4 12" xfId="15207"/>
    <cellStyle name="Note 2 2 4 12 2" xfId="15208"/>
    <cellStyle name="Note 2 2 4 2" xfId="1166"/>
    <cellStyle name="Note 2 2 4 2 2" xfId="1167"/>
    <cellStyle name="Note 2 2 4 2 2 2" xfId="15209"/>
    <cellStyle name="Note 2 2 4 2 2 2 2" xfId="15210"/>
    <cellStyle name="Note 2 2 4 2 2 2 2 2" xfId="15211"/>
    <cellStyle name="Note 2 2 4 2 2 2 3" xfId="15212"/>
    <cellStyle name="Note 2 2 4 2 2 3" xfId="15213"/>
    <cellStyle name="Note 2 2 4 2 2 3 2" xfId="15214"/>
    <cellStyle name="Note 2 2 4 2 2 4" xfId="15215"/>
    <cellStyle name="Note 2 2 4 2 2 4 2" xfId="15216"/>
    <cellStyle name="Note 2 2 4 2 2 5" xfId="15217"/>
    <cellStyle name="Note 2 2 4 2 2 5 2" xfId="15218"/>
    <cellStyle name="Note 2 2 4 2 2 6" xfId="15219"/>
    <cellStyle name="Note 2 2 4 2 2 6 2" xfId="15220"/>
    <cellStyle name="Note 2 2 4 2 3" xfId="15221"/>
    <cellStyle name="Note 2 2 4 2 3 2" xfId="15222"/>
    <cellStyle name="Note 2 2 4 2 3 2 2" xfId="15223"/>
    <cellStyle name="Note 2 2 4 2 3 3" xfId="15224"/>
    <cellStyle name="Note 2 2 4 2 4" xfId="15225"/>
    <cellStyle name="Note 2 2 4 2 4 2" xfId="15226"/>
    <cellStyle name="Note 2 2 4 2 5" xfId="15227"/>
    <cellStyle name="Note 2 2 4 2 5 2" xfId="15228"/>
    <cellStyle name="Note 2 2 4 2 6" xfId="15229"/>
    <cellStyle name="Note 2 2 4 2 6 2" xfId="15230"/>
    <cellStyle name="Note 2 2 4 2 7" xfId="15231"/>
    <cellStyle name="Note 2 2 4 2 7 2" xfId="15232"/>
    <cellStyle name="Note 2 2 4 2 8" xfId="15233"/>
    <cellStyle name="Note 2 2 4 3" xfId="1168"/>
    <cellStyle name="Note 2 2 4 3 2" xfId="1940"/>
    <cellStyle name="Note 2 2 4 3 2 2" xfId="15234"/>
    <cellStyle name="Note 2 2 4 3 2 2 2" xfId="15235"/>
    <cellStyle name="Note 2 2 4 3 2 2 2 2" xfId="15236"/>
    <cellStyle name="Note 2 2 4 3 2 2 3" xfId="15237"/>
    <cellStyle name="Note 2 2 4 3 2 3" xfId="15238"/>
    <cellStyle name="Note 2 2 4 3 2 3 2" xfId="15239"/>
    <cellStyle name="Note 2 2 4 3 2 4" xfId="15240"/>
    <cellStyle name="Note 2 2 4 3 2 4 2" xfId="15241"/>
    <cellStyle name="Note 2 2 4 3 2 5" xfId="15242"/>
    <cellStyle name="Note 2 2 4 3 2 5 2" xfId="15243"/>
    <cellStyle name="Note 2 2 4 3 2 6" xfId="15244"/>
    <cellStyle name="Note 2 2 4 3 2 6 2" xfId="15245"/>
    <cellStyle name="Note 2 2 4 3 2 7" xfId="15246"/>
    <cellStyle name="Note 2 2 4 3 3" xfId="15247"/>
    <cellStyle name="Note 2 2 4 3 3 2" xfId="15248"/>
    <cellStyle name="Note 2 2 4 3 3 2 2" xfId="15249"/>
    <cellStyle name="Note 2 2 4 3 3 3" xfId="15250"/>
    <cellStyle name="Note 2 2 4 3 4" xfId="15251"/>
    <cellStyle name="Note 2 2 4 3 4 2" xfId="15252"/>
    <cellStyle name="Note 2 2 4 3 5" xfId="15253"/>
    <cellStyle name="Note 2 2 4 3 5 2" xfId="15254"/>
    <cellStyle name="Note 2 2 4 3 6" xfId="15255"/>
    <cellStyle name="Note 2 2 4 3 6 2" xfId="15256"/>
    <cellStyle name="Note 2 2 4 3 7" xfId="15257"/>
    <cellStyle name="Note 2 2 4 3 7 2" xfId="15258"/>
    <cellStyle name="Note 2 2 4 3 8" xfId="15259"/>
    <cellStyle name="Note 2 2 4 4" xfId="1169"/>
    <cellStyle name="Note 2 2 4 4 2" xfId="1941"/>
    <cellStyle name="Note 2 2 4 4 2 2" xfId="15260"/>
    <cellStyle name="Note 2 2 4 4 2 2 2" xfId="15261"/>
    <cellStyle name="Note 2 2 4 4 2 2 2 2" xfId="15262"/>
    <cellStyle name="Note 2 2 4 4 2 2 3" xfId="15263"/>
    <cellStyle name="Note 2 2 4 4 2 3" xfId="15264"/>
    <cellStyle name="Note 2 2 4 4 2 3 2" xfId="15265"/>
    <cellStyle name="Note 2 2 4 4 2 4" xfId="15266"/>
    <cellStyle name="Note 2 2 4 4 2 4 2" xfId="15267"/>
    <cellStyle name="Note 2 2 4 4 2 5" xfId="15268"/>
    <cellStyle name="Note 2 2 4 4 2 5 2" xfId="15269"/>
    <cellStyle name="Note 2 2 4 4 2 6" xfId="15270"/>
    <cellStyle name="Note 2 2 4 4 2 6 2" xfId="15271"/>
    <cellStyle name="Note 2 2 4 4 2 7" xfId="15272"/>
    <cellStyle name="Note 2 2 4 4 3" xfId="15273"/>
    <cellStyle name="Note 2 2 4 4 3 2" xfId="15274"/>
    <cellStyle name="Note 2 2 4 4 3 2 2" xfId="15275"/>
    <cellStyle name="Note 2 2 4 4 3 3" xfId="15276"/>
    <cellStyle name="Note 2 2 4 4 4" xfId="15277"/>
    <cellStyle name="Note 2 2 4 4 4 2" xfId="15278"/>
    <cellStyle name="Note 2 2 4 4 5" xfId="15279"/>
    <cellStyle name="Note 2 2 4 4 5 2" xfId="15280"/>
    <cellStyle name="Note 2 2 4 4 6" xfId="15281"/>
    <cellStyle name="Note 2 2 4 4 6 2" xfId="15282"/>
    <cellStyle name="Note 2 2 4 4 7" xfId="15283"/>
    <cellStyle name="Note 2 2 4 4 7 2" xfId="15284"/>
    <cellStyle name="Note 2 2 4 4 8" xfId="15285"/>
    <cellStyle name="Note 2 2 4 5" xfId="1170"/>
    <cellStyle name="Note 2 2 4 5 2" xfId="15286"/>
    <cellStyle name="Note 2 2 4 5 2 2" xfId="15287"/>
    <cellStyle name="Note 2 2 4 5 2 2 2" xfId="15288"/>
    <cellStyle name="Note 2 2 4 5 2 3" xfId="15289"/>
    <cellStyle name="Note 2 2 4 5 3" xfId="15290"/>
    <cellStyle name="Note 2 2 4 5 3 2" xfId="15291"/>
    <cellStyle name="Note 2 2 4 5 4" xfId="15292"/>
    <cellStyle name="Note 2 2 4 5 4 2" xfId="15293"/>
    <cellStyle name="Note 2 2 4 5 5" xfId="15294"/>
    <cellStyle name="Note 2 2 4 5 5 2" xfId="15295"/>
    <cellStyle name="Note 2 2 4 5 6" xfId="15296"/>
    <cellStyle name="Note 2 2 4 5 6 2" xfId="15297"/>
    <cellStyle name="Note 2 2 4 5 7" xfId="15298"/>
    <cellStyle name="Note 2 2 4 6" xfId="1942"/>
    <cellStyle name="Note 2 2 4 6 2" xfId="15299"/>
    <cellStyle name="Note 2 2 4 6 2 2" xfId="15300"/>
    <cellStyle name="Note 2 2 4 6 2 2 2" xfId="15301"/>
    <cellStyle name="Note 2 2 4 6 2 3" xfId="15302"/>
    <cellStyle name="Note 2 2 4 6 3" xfId="15303"/>
    <cellStyle name="Note 2 2 4 6 3 2" xfId="15304"/>
    <cellStyle name="Note 2 2 4 6 4" xfId="15305"/>
    <cellStyle name="Note 2 2 4 6 4 2" xfId="15306"/>
    <cellStyle name="Note 2 2 4 6 5" xfId="15307"/>
    <cellStyle name="Note 2 2 4 6 5 2" xfId="15308"/>
    <cellStyle name="Note 2 2 4 6 6" xfId="15309"/>
    <cellStyle name="Note 2 2 4 6 6 2" xfId="15310"/>
    <cellStyle name="Note 2 2 4 6 7" xfId="15311"/>
    <cellStyle name="Note 2 2 4 7" xfId="1943"/>
    <cellStyle name="Note 2 2 4 7 2" xfId="15312"/>
    <cellStyle name="Note 2 2 4 7 2 2" xfId="15313"/>
    <cellStyle name="Note 2 2 4 7 2 2 2" xfId="15314"/>
    <cellStyle name="Note 2 2 4 7 2 3" xfId="15315"/>
    <cellStyle name="Note 2 2 4 7 3" xfId="15316"/>
    <cellStyle name="Note 2 2 4 7 3 2" xfId="15317"/>
    <cellStyle name="Note 2 2 4 7 4" xfId="15318"/>
    <cellStyle name="Note 2 2 4 7 4 2" xfId="15319"/>
    <cellStyle name="Note 2 2 4 7 5" xfId="15320"/>
    <cellStyle name="Note 2 2 4 7 5 2" xfId="15321"/>
    <cellStyle name="Note 2 2 4 7 6" xfId="15322"/>
    <cellStyle name="Note 2 2 4 7 6 2" xfId="15323"/>
    <cellStyle name="Note 2 2 4 7 7" xfId="15324"/>
    <cellStyle name="Note 2 2 4 8" xfId="15325"/>
    <cellStyle name="Note 2 2 4 8 2" xfId="15326"/>
    <cellStyle name="Note 2 2 4 8 2 2" xfId="15327"/>
    <cellStyle name="Note 2 2 4 8 3" xfId="15328"/>
    <cellStyle name="Note 2 2 4 9" xfId="15329"/>
    <cellStyle name="Note 2 2 4 9 2" xfId="15330"/>
    <cellStyle name="Note 2 2 5" xfId="1171"/>
    <cellStyle name="Note 2 2 6" xfId="1172"/>
    <cellStyle name="Note 2 2 7" xfId="1173"/>
    <cellStyle name="Note 2 2 8" xfId="1174"/>
    <cellStyle name="Note 2 2 8 2" xfId="15331"/>
    <cellStyle name="Note 2 2 9" xfId="15332"/>
    <cellStyle name="Note 2 3" xfId="1175"/>
    <cellStyle name="Note 2 4" xfId="1176"/>
    <cellStyle name="Note 2 4 10" xfId="15333"/>
    <cellStyle name="Note 2 4 10 2" xfId="15334"/>
    <cellStyle name="Note 2 4 11" xfId="15335"/>
    <cellStyle name="Note 2 4 11 2" xfId="15336"/>
    <cellStyle name="Note 2 4 12" xfId="15337"/>
    <cellStyle name="Note 2 4 12 2" xfId="15338"/>
    <cellStyle name="Note 2 4 13" xfId="15339"/>
    <cellStyle name="Note 2 4 2" xfId="1177"/>
    <cellStyle name="Note 2 4 2 2" xfId="1944"/>
    <cellStyle name="Note 2 4 2 2 2" xfId="15340"/>
    <cellStyle name="Note 2 4 2 2 2 2" xfId="15341"/>
    <cellStyle name="Note 2 4 2 2 2 2 2" xfId="15342"/>
    <cellStyle name="Note 2 4 2 2 2 3" xfId="15343"/>
    <cellStyle name="Note 2 4 2 2 3" xfId="15344"/>
    <cellStyle name="Note 2 4 2 2 3 2" xfId="15345"/>
    <cellStyle name="Note 2 4 2 2 4" xfId="15346"/>
    <cellStyle name="Note 2 4 2 2 4 2" xfId="15347"/>
    <cellStyle name="Note 2 4 2 2 5" xfId="15348"/>
    <cellStyle name="Note 2 4 2 2 5 2" xfId="15349"/>
    <cellStyle name="Note 2 4 2 2 6" xfId="15350"/>
    <cellStyle name="Note 2 4 2 2 6 2" xfId="15351"/>
    <cellStyle name="Note 2 4 2 2 7" xfId="15352"/>
    <cellStyle name="Note 2 4 2 3" xfId="15353"/>
    <cellStyle name="Note 2 4 2 3 2" xfId="15354"/>
    <cellStyle name="Note 2 4 2 3 2 2" xfId="15355"/>
    <cellStyle name="Note 2 4 2 3 3" xfId="15356"/>
    <cellStyle name="Note 2 4 2 4" xfId="15357"/>
    <cellStyle name="Note 2 4 2 4 2" xfId="15358"/>
    <cellStyle name="Note 2 4 2 5" xfId="15359"/>
    <cellStyle name="Note 2 4 2 5 2" xfId="15360"/>
    <cellStyle name="Note 2 4 2 6" xfId="15361"/>
    <cellStyle name="Note 2 4 2 6 2" xfId="15362"/>
    <cellStyle name="Note 2 4 2 7" xfId="15363"/>
    <cellStyle name="Note 2 4 2 7 2" xfId="15364"/>
    <cellStyle name="Note 2 4 2 8" xfId="15365"/>
    <cellStyle name="Note 2 4 3" xfId="1178"/>
    <cellStyle name="Note 2 4 3 2" xfId="1945"/>
    <cellStyle name="Note 2 4 3 2 2" xfId="15366"/>
    <cellStyle name="Note 2 4 3 2 2 2" xfId="15367"/>
    <cellStyle name="Note 2 4 3 2 2 2 2" xfId="15368"/>
    <cellStyle name="Note 2 4 3 2 2 3" xfId="15369"/>
    <cellStyle name="Note 2 4 3 2 3" xfId="15370"/>
    <cellStyle name="Note 2 4 3 2 3 2" xfId="15371"/>
    <cellStyle name="Note 2 4 3 2 4" xfId="15372"/>
    <cellStyle name="Note 2 4 3 2 4 2" xfId="15373"/>
    <cellStyle name="Note 2 4 3 2 5" xfId="15374"/>
    <cellStyle name="Note 2 4 3 2 5 2" xfId="15375"/>
    <cellStyle name="Note 2 4 3 2 6" xfId="15376"/>
    <cellStyle name="Note 2 4 3 2 6 2" xfId="15377"/>
    <cellStyle name="Note 2 4 3 2 7" xfId="15378"/>
    <cellStyle name="Note 2 4 3 3" xfId="15379"/>
    <cellStyle name="Note 2 4 3 3 2" xfId="15380"/>
    <cellStyle name="Note 2 4 3 3 2 2" xfId="15381"/>
    <cellStyle name="Note 2 4 3 3 3" xfId="15382"/>
    <cellStyle name="Note 2 4 3 4" xfId="15383"/>
    <cellStyle name="Note 2 4 3 4 2" xfId="15384"/>
    <cellStyle name="Note 2 4 3 5" xfId="15385"/>
    <cellStyle name="Note 2 4 3 5 2" xfId="15386"/>
    <cellStyle name="Note 2 4 3 6" xfId="15387"/>
    <cellStyle name="Note 2 4 3 6 2" xfId="15388"/>
    <cellStyle name="Note 2 4 3 7" xfId="15389"/>
    <cellStyle name="Note 2 4 3 7 2" xfId="15390"/>
    <cellStyle name="Note 2 4 3 8" xfId="15391"/>
    <cellStyle name="Note 2 4 4" xfId="1179"/>
    <cellStyle name="Note 2 4 4 2" xfId="1946"/>
    <cellStyle name="Note 2 4 4 2 2" xfId="15392"/>
    <cellStyle name="Note 2 4 4 2 2 2" xfId="15393"/>
    <cellStyle name="Note 2 4 4 2 2 2 2" xfId="15394"/>
    <cellStyle name="Note 2 4 4 2 2 3" xfId="15395"/>
    <cellStyle name="Note 2 4 4 2 3" xfId="15396"/>
    <cellStyle name="Note 2 4 4 2 3 2" xfId="15397"/>
    <cellStyle name="Note 2 4 4 2 4" xfId="15398"/>
    <cellStyle name="Note 2 4 4 2 4 2" xfId="15399"/>
    <cellStyle name="Note 2 4 4 2 5" xfId="15400"/>
    <cellStyle name="Note 2 4 4 2 5 2" xfId="15401"/>
    <cellStyle name="Note 2 4 4 2 6" xfId="15402"/>
    <cellStyle name="Note 2 4 4 2 6 2" xfId="15403"/>
    <cellStyle name="Note 2 4 4 2 7" xfId="15404"/>
    <cellStyle name="Note 2 4 4 3" xfId="15405"/>
    <cellStyle name="Note 2 4 4 3 2" xfId="15406"/>
    <cellStyle name="Note 2 4 4 3 2 2" xfId="15407"/>
    <cellStyle name="Note 2 4 4 3 3" xfId="15408"/>
    <cellStyle name="Note 2 4 4 4" xfId="15409"/>
    <cellStyle name="Note 2 4 4 4 2" xfId="15410"/>
    <cellStyle name="Note 2 4 4 5" xfId="15411"/>
    <cellStyle name="Note 2 4 4 5 2" xfId="15412"/>
    <cellStyle name="Note 2 4 4 6" xfId="15413"/>
    <cellStyle name="Note 2 4 4 6 2" xfId="15414"/>
    <cellStyle name="Note 2 4 4 7" xfId="15415"/>
    <cellStyle name="Note 2 4 4 7 2" xfId="15416"/>
    <cellStyle name="Note 2 4 4 8" xfId="15417"/>
    <cellStyle name="Note 2 4 5" xfId="1947"/>
    <cellStyle name="Note 2 4 5 2" xfId="15418"/>
    <cellStyle name="Note 2 4 5 2 2" xfId="15419"/>
    <cellStyle name="Note 2 4 5 2 2 2" xfId="15420"/>
    <cellStyle name="Note 2 4 5 2 3" xfId="15421"/>
    <cellStyle name="Note 2 4 5 3" xfId="15422"/>
    <cellStyle name="Note 2 4 5 3 2" xfId="15423"/>
    <cellStyle name="Note 2 4 5 4" xfId="15424"/>
    <cellStyle name="Note 2 4 5 4 2" xfId="15425"/>
    <cellStyle name="Note 2 4 5 5" xfId="15426"/>
    <cellStyle name="Note 2 4 5 5 2" xfId="15427"/>
    <cellStyle name="Note 2 4 5 6" xfId="15428"/>
    <cellStyle name="Note 2 4 5 6 2" xfId="15429"/>
    <cellStyle name="Note 2 4 5 7" xfId="15430"/>
    <cellStyle name="Note 2 4 6" xfId="1948"/>
    <cellStyle name="Note 2 4 6 2" xfId="15431"/>
    <cellStyle name="Note 2 4 6 2 2" xfId="15432"/>
    <cellStyle name="Note 2 4 6 2 2 2" xfId="15433"/>
    <cellStyle name="Note 2 4 6 2 3" xfId="15434"/>
    <cellStyle name="Note 2 4 6 3" xfId="15435"/>
    <cellStyle name="Note 2 4 6 3 2" xfId="15436"/>
    <cellStyle name="Note 2 4 6 4" xfId="15437"/>
    <cellStyle name="Note 2 4 6 4 2" xfId="15438"/>
    <cellStyle name="Note 2 4 6 5" xfId="15439"/>
    <cellStyle name="Note 2 4 6 5 2" xfId="15440"/>
    <cellStyle name="Note 2 4 6 6" xfId="15441"/>
    <cellStyle name="Note 2 4 6 6 2" xfId="15442"/>
    <cellStyle name="Note 2 4 6 7" xfId="15443"/>
    <cellStyle name="Note 2 4 7" xfId="1949"/>
    <cellStyle name="Note 2 4 7 2" xfId="15444"/>
    <cellStyle name="Note 2 4 7 2 2" xfId="15445"/>
    <cellStyle name="Note 2 4 7 2 2 2" xfId="15446"/>
    <cellStyle name="Note 2 4 7 2 3" xfId="15447"/>
    <cellStyle name="Note 2 4 7 3" xfId="15448"/>
    <cellStyle name="Note 2 4 7 3 2" xfId="15449"/>
    <cellStyle name="Note 2 4 7 4" xfId="15450"/>
    <cellStyle name="Note 2 4 7 4 2" xfId="15451"/>
    <cellStyle name="Note 2 4 7 5" xfId="15452"/>
    <cellStyle name="Note 2 4 7 5 2" xfId="15453"/>
    <cellStyle name="Note 2 4 7 6" xfId="15454"/>
    <cellStyle name="Note 2 4 7 6 2" xfId="15455"/>
    <cellStyle name="Note 2 4 7 7" xfId="15456"/>
    <cellStyle name="Note 2 4 8" xfId="15457"/>
    <cellStyle name="Note 2 4 8 2" xfId="15458"/>
    <cellStyle name="Note 2 4 8 2 2" xfId="15459"/>
    <cellStyle name="Note 2 4 8 3" xfId="15460"/>
    <cellStyle name="Note 2 4 9" xfId="15461"/>
    <cellStyle name="Note 2 4 9 2" xfId="15462"/>
    <cellStyle name="Note 2 5" xfId="1180"/>
    <cellStyle name="Note 2 6" xfId="1181"/>
    <cellStyle name="Note 2 6 2" xfId="1950"/>
    <cellStyle name="Note 2 6 2 2" xfId="15463"/>
    <cellStyle name="Note 2 6 2 2 2" xfId="15464"/>
    <cellStyle name="Note 2 6 2 2 2 2" xfId="15465"/>
    <cellStyle name="Note 2 6 2 2 3" xfId="15466"/>
    <cellStyle name="Note 2 6 2 3" xfId="15467"/>
    <cellStyle name="Note 2 6 2 3 2" xfId="15468"/>
    <cellStyle name="Note 2 6 2 4" xfId="15469"/>
    <cellStyle name="Note 2 6 2 4 2" xfId="15470"/>
    <cellStyle name="Note 2 6 2 5" xfId="15471"/>
    <cellStyle name="Note 2 6 2 5 2" xfId="15472"/>
    <cellStyle name="Note 2 6 2 6" xfId="15473"/>
    <cellStyle name="Note 2 6 2 6 2" xfId="15474"/>
    <cellStyle name="Note 2 6 2 7" xfId="15475"/>
    <cellStyle name="Note 2 6 3" xfId="15476"/>
    <cellStyle name="Note 2 6 3 2" xfId="15477"/>
    <cellStyle name="Note 2 6 3 2 2" xfId="15478"/>
    <cellStyle name="Note 2 6 3 3" xfId="15479"/>
    <cellStyle name="Note 2 6 4" xfId="15480"/>
    <cellStyle name="Note 2 6 4 2" xfId="15481"/>
    <cellStyle name="Note 2 6 5" xfId="15482"/>
    <cellStyle name="Note 2 6 5 2" xfId="15483"/>
    <cellStyle name="Note 2 6 6" xfId="15484"/>
    <cellStyle name="Note 2 6 6 2" xfId="15485"/>
    <cellStyle name="Note 2 6 7" xfId="15486"/>
    <cellStyle name="Note 2 6 7 2" xfId="15487"/>
    <cellStyle name="Note 2 6 8" xfId="15488"/>
    <cellStyle name="Note 2 7" xfId="1182"/>
    <cellStyle name="Note 2 7 2" xfId="1951"/>
    <cellStyle name="Note 2 7 2 2" xfId="15489"/>
    <cellStyle name="Note 2 7 2 2 2" xfId="15490"/>
    <cellStyle name="Note 2 7 2 2 2 2" xfId="15491"/>
    <cellStyle name="Note 2 7 2 2 3" xfId="15492"/>
    <cellStyle name="Note 2 7 2 3" xfId="15493"/>
    <cellStyle name="Note 2 7 2 3 2" xfId="15494"/>
    <cellStyle name="Note 2 7 2 4" xfId="15495"/>
    <cellStyle name="Note 2 7 2 4 2" xfId="15496"/>
    <cellStyle name="Note 2 7 2 5" xfId="15497"/>
    <cellStyle name="Note 2 7 2 5 2" xfId="15498"/>
    <cellStyle name="Note 2 7 2 6" xfId="15499"/>
    <cellStyle name="Note 2 7 2 6 2" xfId="15500"/>
    <cellStyle name="Note 2 7 2 7" xfId="15501"/>
    <cellStyle name="Note 2 7 3" xfId="15502"/>
    <cellStyle name="Note 2 7 3 2" xfId="15503"/>
    <cellStyle name="Note 2 7 3 2 2" xfId="15504"/>
    <cellStyle name="Note 2 7 3 3" xfId="15505"/>
    <cellStyle name="Note 2 7 4" xfId="15506"/>
    <cellStyle name="Note 2 7 4 2" xfId="15507"/>
    <cellStyle name="Note 2 7 5" xfId="15508"/>
    <cellStyle name="Note 2 7 5 2" xfId="15509"/>
    <cellStyle name="Note 2 7 6" xfId="15510"/>
    <cellStyle name="Note 2 7 6 2" xfId="15511"/>
    <cellStyle name="Note 2 7 7" xfId="15512"/>
    <cellStyle name="Note 2 7 7 2" xfId="15513"/>
    <cellStyle name="Note 2 7 8" xfId="15514"/>
    <cellStyle name="Note 2 8" xfId="1952"/>
    <cellStyle name="Note 2 8 2" xfId="1953"/>
    <cellStyle name="Note 2 8 2 2" xfId="15515"/>
    <cellStyle name="Note 2 8 2 2 2" xfId="15516"/>
    <cellStyle name="Note 2 8 2 2 2 2" xfId="15517"/>
    <cellStyle name="Note 2 8 2 2 3" xfId="15518"/>
    <cellStyle name="Note 2 8 2 3" xfId="15519"/>
    <cellStyle name="Note 2 8 2 3 2" xfId="15520"/>
    <cellStyle name="Note 2 8 2 4" xfId="15521"/>
    <cellStyle name="Note 2 8 2 4 2" xfId="15522"/>
    <cellStyle name="Note 2 8 2 5" xfId="15523"/>
    <cellStyle name="Note 2 8 2 5 2" xfId="15524"/>
    <cellStyle name="Note 2 8 2 6" xfId="15525"/>
    <cellStyle name="Note 2 8 2 6 2" xfId="15526"/>
    <cellStyle name="Note 2 8 2 7" xfId="15527"/>
    <cellStyle name="Note 2 8 3" xfId="15528"/>
    <cellStyle name="Note 2 8 3 2" xfId="15529"/>
    <cellStyle name="Note 2 8 3 2 2" xfId="15530"/>
    <cellStyle name="Note 2 8 3 3" xfId="15531"/>
    <cellStyle name="Note 2 8 4" xfId="15532"/>
    <cellStyle name="Note 2 8 4 2" xfId="15533"/>
    <cellStyle name="Note 2 8 5" xfId="15534"/>
    <cellStyle name="Note 2 8 5 2" xfId="15535"/>
    <cellStyle name="Note 2 8 6" xfId="15536"/>
    <cellStyle name="Note 2 8 6 2" xfId="15537"/>
    <cellStyle name="Note 2 8 7" xfId="15538"/>
    <cellStyle name="Note 2 8 7 2" xfId="15539"/>
    <cellStyle name="Note 2 8 8" xfId="15540"/>
    <cellStyle name="Note 2 9" xfId="1954"/>
    <cellStyle name="Note 2 9 2" xfId="15541"/>
    <cellStyle name="Note 2 9 2 2" xfId="15542"/>
    <cellStyle name="Note 2 9 2 2 2" xfId="15543"/>
    <cellStyle name="Note 2 9 2 3" xfId="15544"/>
    <cellStyle name="Note 2 9 3" xfId="15545"/>
    <cellStyle name="Note 2 9 3 2" xfId="15546"/>
    <cellStyle name="Note 2 9 4" xfId="15547"/>
    <cellStyle name="Note 2 9 4 2" xfId="15548"/>
    <cellStyle name="Note 2 9 5" xfId="15549"/>
    <cellStyle name="Note 2 9 5 2" xfId="15550"/>
    <cellStyle name="Note 2 9 6" xfId="15551"/>
    <cellStyle name="Note 2 9 6 2" xfId="15552"/>
    <cellStyle name="Note 2 9 7" xfId="15553"/>
    <cellStyle name="Note 3" xfId="1183"/>
    <cellStyle name="Note 3 2" xfId="1184"/>
    <cellStyle name="Note 3 2 2" xfId="15554"/>
    <cellStyle name="Note 3 2 2 2" xfId="15555"/>
    <cellStyle name="Note 3 2 3" xfId="15556"/>
    <cellStyle name="Note 3 2 3 2" xfId="15557"/>
    <cellStyle name="Note 3 2 4" xfId="15558"/>
    <cellStyle name="Note 3 3" xfId="1348"/>
    <cellStyle name="Note 3 3 2" xfId="15559"/>
    <cellStyle name="Note 3 3 2 2" xfId="15560"/>
    <cellStyle name="Note 3 3 3" xfId="15561"/>
    <cellStyle name="Note 3 4" xfId="1347"/>
    <cellStyle name="Note 3 4 2" xfId="2093"/>
    <cellStyle name="Note 3 4 2 2" xfId="15562"/>
    <cellStyle name="Note 3 5" xfId="15563"/>
    <cellStyle name="Note 3 5 2" xfId="15564"/>
    <cellStyle name="Note 3 6" xfId="15565"/>
    <cellStyle name="Note 3 6 2" xfId="15566"/>
    <cellStyle name="Note 3 7" xfId="15567"/>
    <cellStyle name="Output 2" xfId="1185"/>
    <cellStyle name="Output 2 2" xfId="1186"/>
    <cellStyle name="Output 2 2 2" xfId="1187"/>
    <cellStyle name="Output 2 2 2 2" xfId="1188"/>
    <cellStyle name="Output 2 2 3" xfId="1189"/>
    <cellStyle name="Output 2 2 4" xfId="1190"/>
    <cellStyle name="Output 2 2 5" xfId="1191"/>
    <cellStyle name="Output 2 2 6" xfId="15568"/>
    <cellStyle name="Output 2 3" xfId="1192"/>
    <cellStyle name="Output 2 4" xfId="1349"/>
    <cellStyle name="Output 3" xfId="1350"/>
    <cellStyle name="Parastais_FMLikp01_p05_221205_pap_afp_makp" xfId="1193"/>
    <cellStyle name="Percent 2" xfId="1194"/>
    <cellStyle name="Percent 2 2" xfId="1195"/>
    <cellStyle name="Percent 2 2 2" xfId="1196"/>
    <cellStyle name="Percent 2 2 2 2" xfId="1197"/>
    <cellStyle name="Percent 2 2 2 3" xfId="1198"/>
    <cellStyle name="Percent 2 2 3" xfId="1199"/>
    <cellStyle name="Percent 3" xfId="1200"/>
    <cellStyle name="Percent 3 2" xfId="1201"/>
    <cellStyle name="Percent 3 3" xfId="1202"/>
    <cellStyle name="Percent 3 4" xfId="1352"/>
    <cellStyle name="Percent 3 5" xfId="1351"/>
    <cellStyle name="Percent 4" xfId="1203"/>
    <cellStyle name="Percent 4 2" xfId="1204"/>
    <cellStyle name="Percent 4 3" xfId="1205"/>
    <cellStyle name="Percent 5" xfId="1206"/>
    <cellStyle name="Percent 5 2" xfId="1207"/>
    <cellStyle name="Percent 6" xfId="1208"/>
    <cellStyle name="Percent 6 2" xfId="1209"/>
    <cellStyle name="Percent 7" xfId="1210"/>
    <cellStyle name="Percent 7 2" xfId="1211"/>
    <cellStyle name="Percent 7 3" xfId="1212"/>
    <cellStyle name="Style 1" xfId="1213"/>
    <cellStyle name="Style 1 2" xfId="1214"/>
    <cellStyle name="Style 1 2 2" xfId="1215"/>
    <cellStyle name="Style 1 3" xfId="1216"/>
    <cellStyle name="Style 1 4" xfId="1217"/>
    <cellStyle name="Style 1 5" xfId="1218"/>
    <cellStyle name="Style 1 6" xfId="1219"/>
    <cellStyle name="Style 1 7" xfId="1353"/>
    <cellStyle name="Title" xfId="1243" builtinId="15" customBuiltin="1"/>
    <cellStyle name="Title 2" xfId="1220"/>
    <cellStyle name="Title 2 2" xfId="1221"/>
    <cellStyle name="Title 2 3" xfId="1222"/>
    <cellStyle name="Total 2" xfId="1223"/>
    <cellStyle name="Total 2 2" xfId="1224"/>
    <cellStyle name="Total 2 2 2" xfId="1225"/>
    <cellStyle name="Total 2 2 2 2" xfId="1226"/>
    <cellStyle name="Total 2 2 3" xfId="1227"/>
    <cellStyle name="Total 2 2 4" xfId="1228"/>
    <cellStyle name="Total 2 3" xfId="1229"/>
    <cellStyle name="Total 2 4" xfId="1354"/>
    <cellStyle name="Total 3" xfId="1355"/>
    <cellStyle name="V?st." xfId="1230"/>
    <cellStyle name="V?st. 2" xfId="1231"/>
    <cellStyle name="V?st. 2 2" xfId="1232"/>
    <cellStyle name="V?st. 3" xfId="1233"/>
    <cellStyle name="V?st. 4" xfId="1234"/>
    <cellStyle name="V?st. 5" xfId="1235"/>
    <cellStyle name="V?st. 6" xfId="1356"/>
    <cellStyle name="Warning Text 2" xfId="1236"/>
    <cellStyle name="Warning Text 2 2" xfId="1237"/>
    <cellStyle name="Warning Text 2 2 2" xfId="1238"/>
    <cellStyle name="Warning Text 2 2 2 2" xfId="1239"/>
    <cellStyle name="Warning Text 2 2 3" xfId="1240"/>
    <cellStyle name="Warning Text 2 2 4" xfId="1241"/>
    <cellStyle name="Warning Text 2 3" xfId="1242"/>
    <cellStyle name="Warning Text 2 4" xfId="1357"/>
    <cellStyle name="Warning Text 3" xfId="13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6"/>
  <sheetViews>
    <sheetView tabSelected="1" zoomScaleNormal="100" workbookViewId="0">
      <pane xSplit="1" ySplit="4" topLeftCell="B5" activePane="bottomRight" state="frozen"/>
      <selection activeCell="U20" sqref="U20"/>
      <selection pane="topRight" activeCell="U20" sqref="U20"/>
      <selection pane="bottomLeft" activeCell="U20" sqref="U20"/>
      <selection pane="bottomRight" activeCell="AA21" sqref="AA21"/>
    </sheetView>
  </sheetViews>
  <sheetFormatPr defaultRowHeight="12.75"/>
  <cols>
    <col min="1" max="1" width="8.85546875" style="80" customWidth="1"/>
    <col min="2" max="2" width="30.7109375" style="84" customWidth="1"/>
    <col min="3" max="3" width="11" style="84" customWidth="1"/>
    <col min="4" max="4" width="74.140625" style="86" customWidth="1"/>
    <col min="5" max="8" width="9.140625" style="84" hidden="1" customWidth="1"/>
    <col min="9" max="9" width="10.140625" style="262" hidden="1" customWidth="1"/>
    <col min="10" max="11" width="9.140625" style="84" hidden="1" customWidth="1"/>
    <col min="12" max="12" width="9.140625" style="262" hidden="1" customWidth="1"/>
    <col min="13" max="14" width="9.140625" style="84" hidden="1" customWidth="1"/>
    <col min="15" max="15" width="10" style="262" hidden="1" customWidth="1"/>
    <col min="16" max="17" width="9.140625" style="84" hidden="1" customWidth="1"/>
    <col min="18" max="18" width="9.140625" style="262" hidden="1" customWidth="1"/>
    <col min="19" max="20" width="9.140625" style="84" hidden="1" customWidth="1"/>
    <col min="21" max="21" width="9.140625" style="262" hidden="1" customWidth="1"/>
    <col min="22" max="22" width="9.140625" style="84" hidden="1" customWidth="1"/>
    <col min="23" max="23" width="0" style="84" hidden="1" customWidth="1"/>
    <col min="24" max="246" width="9.140625" style="84"/>
    <col min="247" max="247" width="9.140625" style="84" customWidth="1"/>
    <col min="248" max="248" width="32.85546875" style="84" customWidth="1"/>
    <col min="249" max="249" width="20.140625" style="84" customWidth="1"/>
    <col min="250" max="250" width="52.85546875" style="84" customWidth="1"/>
    <col min="251" max="256" width="9.140625" style="84"/>
    <col min="257" max="257" width="9.140625" style="84" customWidth="1"/>
    <col min="258" max="502" width="9.140625" style="84"/>
    <col min="503" max="503" width="9.140625" style="84" customWidth="1"/>
    <col min="504" max="504" width="32.85546875" style="84" customWidth="1"/>
    <col min="505" max="505" width="20.140625" style="84" customWidth="1"/>
    <col min="506" max="506" width="52.85546875" style="84" customWidth="1"/>
    <col min="507" max="512" width="9.140625" style="84"/>
    <col min="513" max="513" width="9.140625" style="84" customWidth="1"/>
    <col min="514" max="758" width="9.140625" style="84"/>
    <col min="759" max="759" width="9.140625" style="84" customWidth="1"/>
    <col min="760" max="760" width="32.85546875" style="84" customWidth="1"/>
    <col min="761" max="761" width="20.140625" style="84" customWidth="1"/>
    <col min="762" max="762" width="52.85546875" style="84" customWidth="1"/>
    <col min="763" max="768" width="9.140625" style="84"/>
    <col min="769" max="769" width="9.140625" style="84" customWidth="1"/>
    <col min="770" max="1014" width="9.140625" style="84"/>
    <col min="1015" max="1015" width="9.140625" style="84" customWidth="1"/>
    <col min="1016" max="1016" width="32.85546875" style="84" customWidth="1"/>
    <col min="1017" max="1017" width="20.140625" style="84" customWidth="1"/>
    <col min="1018" max="1018" width="52.85546875" style="84" customWidth="1"/>
    <col min="1019" max="1024" width="9.140625" style="84"/>
    <col min="1025" max="1025" width="9.140625" style="84" customWidth="1"/>
    <col min="1026" max="1270" width="9.140625" style="84"/>
    <col min="1271" max="1271" width="9.140625" style="84" customWidth="1"/>
    <col min="1272" max="1272" width="32.85546875" style="84" customWidth="1"/>
    <col min="1273" max="1273" width="20.140625" style="84" customWidth="1"/>
    <col min="1274" max="1274" width="52.85546875" style="84" customWidth="1"/>
    <col min="1275" max="1280" width="9.140625" style="84"/>
    <col min="1281" max="1281" width="9.140625" style="84" customWidth="1"/>
    <col min="1282" max="1526" width="9.140625" style="84"/>
    <col min="1527" max="1527" width="9.140625" style="84" customWidth="1"/>
    <col min="1528" max="1528" width="32.85546875" style="84" customWidth="1"/>
    <col min="1529" max="1529" width="20.140625" style="84" customWidth="1"/>
    <col min="1530" max="1530" width="52.85546875" style="84" customWidth="1"/>
    <col min="1531" max="1536" width="9.140625" style="84"/>
    <col min="1537" max="1537" width="9.140625" style="84" customWidth="1"/>
    <col min="1538" max="1782" width="9.140625" style="84"/>
    <col min="1783" max="1783" width="9.140625" style="84" customWidth="1"/>
    <col min="1784" max="1784" width="32.85546875" style="84" customWidth="1"/>
    <col min="1785" max="1785" width="20.140625" style="84" customWidth="1"/>
    <col min="1786" max="1786" width="52.85546875" style="84" customWidth="1"/>
    <col min="1787" max="1792" width="9.140625" style="84"/>
    <col min="1793" max="1793" width="9.140625" style="84" customWidth="1"/>
    <col min="1794" max="2038" width="9.140625" style="84"/>
    <col min="2039" max="2039" width="9.140625" style="84" customWidth="1"/>
    <col min="2040" max="2040" width="32.85546875" style="84" customWidth="1"/>
    <col min="2041" max="2041" width="20.140625" style="84" customWidth="1"/>
    <col min="2042" max="2042" width="52.85546875" style="84" customWidth="1"/>
    <col min="2043" max="2048" width="9.140625" style="84"/>
    <col min="2049" max="2049" width="9.140625" style="84" customWidth="1"/>
    <col min="2050" max="2294" width="9.140625" style="84"/>
    <col min="2295" max="2295" width="9.140625" style="84" customWidth="1"/>
    <col min="2296" max="2296" width="32.85546875" style="84" customWidth="1"/>
    <col min="2297" max="2297" width="20.140625" style="84" customWidth="1"/>
    <col min="2298" max="2298" width="52.85546875" style="84" customWidth="1"/>
    <col min="2299" max="2304" width="9.140625" style="84"/>
    <col min="2305" max="2305" width="9.140625" style="84" customWidth="1"/>
    <col min="2306" max="2550" width="9.140625" style="84"/>
    <col min="2551" max="2551" width="9.140625" style="84" customWidth="1"/>
    <col min="2552" max="2552" width="32.85546875" style="84" customWidth="1"/>
    <col min="2553" max="2553" width="20.140625" style="84" customWidth="1"/>
    <col min="2554" max="2554" width="52.85546875" style="84" customWidth="1"/>
    <col min="2555" max="2560" width="9.140625" style="84"/>
    <col min="2561" max="2561" width="9.140625" style="84" customWidth="1"/>
    <col min="2562" max="2806" width="9.140625" style="84"/>
    <col min="2807" max="2807" width="9.140625" style="84" customWidth="1"/>
    <col min="2808" max="2808" width="32.85546875" style="84" customWidth="1"/>
    <col min="2809" max="2809" width="20.140625" style="84" customWidth="1"/>
    <col min="2810" max="2810" width="52.85546875" style="84" customWidth="1"/>
    <col min="2811" max="2816" width="9.140625" style="84"/>
    <col min="2817" max="2817" width="9.140625" style="84" customWidth="1"/>
    <col min="2818" max="3062" width="9.140625" style="84"/>
    <col min="3063" max="3063" width="9.140625" style="84" customWidth="1"/>
    <col min="3064" max="3064" width="32.85546875" style="84" customWidth="1"/>
    <col min="3065" max="3065" width="20.140625" style="84" customWidth="1"/>
    <col min="3066" max="3066" width="52.85546875" style="84" customWidth="1"/>
    <col min="3067" max="3072" width="9.140625" style="84"/>
    <col min="3073" max="3073" width="9.140625" style="84" customWidth="1"/>
    <col min="3074" max="3318" width="9.140625" style="84"/>
    <col min="3319" max="3319" width="9.140625" style="84" customWidth="1"/>
    <col min="3320" max="3320" width="32.85546875" style="84" customWidth="1"/>
    <col min="3321" max="3321" width="20.140625" style="84" customWidth="1"/>
    <col min="3322" max="3322" width="52.85546875" style="84" customWidth="1"/>
    <col min="3323" max="3328" width="9.140625" style="84"/>
    <col min="3329" max="3329" width="9.140625" style="84" customWidth="1"/>
    <col min="3330" max="3574" width="9.140625" style="84"/>
    <col min="3575" max="3575" width="9.140625" style="84" customWidth="1"/>
    <col min="3576" max="3576" width="32.85546875" style="84" customWidth="1"/>
    <col min="3577" max="3577" width="20.140625" style="84" customWidth="1"/>
    <col min="3578" max="3578" width="52.85546875" style="84" customWidth="1"/>
    <col min="3579" max="3584" width="9.140625" style="84"/>
    <col min="3585" max="3585" width="9.140625" style="84" customWidth="1"/>
    <col min="3586" max="3830" width="9.140625" style="84"/>
    <col min="3831" max="3831" width="9.140625" style="84" customWidth="1"/>
    <col min="3832" max="3832" width="32.85546875" style="84" customWidth="1"/>
    <col min="3833" max="3833" width="20.140625" style="84" customWidth="1"/>
    <col min="3834" max="3834" width="52.85546875" style="84" customWidth="1"/>
    <col min="3835" max="3840" width="9.140625" style="84"/>
    <col min="3841" max="3841" width="9.140625" style="84" customWidth="1"/>
    <col min="3842" max="4086" width="9.140625" style="84"/>
    <col min="4087" max="4087" width="9.140625" style="84" customWidth="1"/>
    <col min="4088" max="4088" width="32.85546875" style="84" customWidth="1"/>
    <col min="4089" max="4089" width="20.140625" style="84" customWidth="1"/>
    <col min="4090" max="4090" width="52.85546875" style="84" customWidth="1"/>
    <col min="4091" max="4096" width="9.140625" style="84"/>
    <col min="4097" max="4097" width="9.140625" style="84" customWidth="1"/>
    <col min="4098" max="4342" width="9.140625" style="84"/>
    <col min="4343" max="4343" width="9.140625" style="84" customWidth="1"/>
    <col min="4344" max="4344" width="32.85546875" style="84" customWidth="1"/>
    <col min="4345" max="4345" width="20.140625" style="84" customWidth="1"/>
    <col min="4346" max="4346" width="52.85546875" style="84" customWidth="1"/>
    <col min="4347" max="4352" width="9.140625" style="84"/>
    <col min="4353" max="4353" width="9.140625" style="84" customWidth="1"/>
    <col min="4354" max="4598" width="9.140625" style="84"/>
    <col min="4599" max="4599" width="9.140625" style="84" customWidth="1"/>
    <col min="4600" max="4600" width="32.85546875" style="84" customWidth="1"/>
    <col min="4601" max="4601" width="20.140625" style="84" customWidth="1"/>
    <col min="4602" max="4602" width="52.85546875" style="84" customWidth="1"/>
    <col min="4603" max="4608" width="9.140625" style="84"/>
    <col min="4609" max="4609" width="9.140625" style="84" customWidth="1"/>
    <col min="4610" max="4854" width="9.140625" style="84"/>
    <col min="4855" max="4855" width="9.140625" style="84" customWidth="1"/>
    <col min="4856" max="4856" width="32.85546875" style="84" customWidth="1"/>
    <col min="4857" max="4857" width="20.140625" style="84" customWidth="1"/>
    <col min="4858" max="4858" width="52.85546875" style="84" customWidth="1"/>
    <col min="4859" max="4864" width="9.140625" style="84"/>
    <col min="4865" max="4865" width="9.140625" style="84" customWidth="1"/>
    <col min="4866" max="5110" width="9.140625" style="84"/>
    <col min="5111" max="5111" width="9.140625" style="84" customWidth="1"/>
    <col min="5112" max="5112" width="32.85546875" style="84" customWidth="1"/>
    <col min="5113" max="5113" width="20.140625" style="84" customWidth="1"/>
    <col min="5114" max="5114" width="52.85546875" style="84" customWidth="1"/>
    <col min="5115" max="5120" width="9.140625" style="84"/>
    <col min="5121" max="5121" width="9.140625" style="84" customWidth="1"/>
    <col min="5122" max="5366" width="9.140625" style="84"/>
    <col min="5367" max="5367" width="9.140625" style="84" customWidth="1"/>
    <col min="5368" max="5368" width="32.85546875" style="84" customWidth="1"/>
    <col min="5369" max="5369" width="20.140625" style="84" customWidth="1"/>
    <col min="5370" max="5370" width="52.85546875" style="84" customWidth="1"/>
    <col min="5371" max="5376" width="9.140625" style="84"/>
    <col min="5377" max="5377" width="9.140625" style="84" customWidth="1"/>
    <col min="5378" max="5622" width="9.140625" style="84"/>
    <col min="5623" max="5623" width="9.140625" style="84" customWidth="1"/>
    <col min="5624" max="5624" width="32.85546875" style="84" customWidth="1"/>
    <col min="5625" max="5625" width="20.140625" style="84" customWidth="1"/>
    <col min="5626" max="5626" width="52.85546875" style="84" customWidth="1"/>
    <col min="5627" max="5632" width="9.140625" style="84"/>
    <col min="5633" max="5633" width="9.140625" style="84" customWidth="1"/>
    <col min="5634" max="5878" width="9.140625" style="84"/>
    <col min="5879" max="5879" width="9.140625" style="84" customWidth="1"/>
    <col min="5880" max="5880" width="32.85546875" style="84" customWidth="1"/>
    <col min="5881" max="5881" width="20.140625" style="84" customWidth="1"/>
    <col min="5882" max="5882" width="52.85546875" style="84" customWidth="1"/>
    <col min="5883" max="5888" width="9.140625" style="84"/>
    <col min="5889" max="5889" width="9.140625" style="84" customWidth="1"/>
    <col min="5890" max="6134" width="9.140625" style="84"/>
    <col min="6135" max="6135" width="9.140625" style="84" customWidth="1"/>
    <col min="6136" max="6136" width="32.85546875" style="84" customWidth="1"/>
    <col min="6137" max="6137" width="20.140625" style="84" customWidth="1"/>
    <col min="6138" max="6138" width="52.85546875" style="84" customWidth="1"/>
    <col min="6139" max="6144" width="9.140625" style="84"/>
    <col min="6145" max="6145" width="9.140625" style="84" customWidth="1"/>
    <col min="6146" max="6390" width="9.140625" style="84"/>
    <col min="6391" max="6391" width="9.140625" style="84" customWidth="1"/>
    <col min="6392" max="6392" width="32.85546875" style="84" customWidth="1"/>
    <col min="6393" max="6393" width="20.140625" style="84" customWidth="1"/>
    <col min="6394" max="6394" width="52.85546875" style="84" customWidth="1"/>
    <col min="6395" max="6400" width="9.140625" style="84"/>
    <col min="6401" max="6401" width="9.140625" style="84" customWidth="1"/>
    <col min="6402" max="6646" width="9.140625" style="84"/>
    <col min="6647" max="6647" width="9.140625" style="84" customWidth="1"/>
    <col min="6648" max="6648" width="32.85546875" style="84" customWidth="1"/>
    <col min="6649" max="6649" width="20.140625" style="84" customWidth="1"/>
    <col min="6650" max="6650" width="52.85546875" style="84" customWidth="1"/>
    <col min="6651" max="6656" width="9.140625" style="84"/>
    <col min="6657" max="6657" width="9.140625" style="84" customWidth="1"/>
    <col min="6658" max="6902" width="9.140625" style="84"/>
    <col min="6903" max="6903" width="9.140625" style="84" customWidth="1"/>
    <col min="6904" max="6904" width="32.85546875" style="84" customWidth="1"/>
    <col min="6905" max="6905" width="20.140625" style="84" customWidth="1"/>
    <col min="6906" max="6906" width="52.85546875" style="84" customWidth="1"/>
    <col min="6907" max="6912" width="9.140625" style="84"/>
    <col min="6913" max="6913" width="9.140625" style="84" customWidth="1"/>
    <col min="6914" max="7158" width="9.140625" style="84"/>
    <col min="7159" max="7159" width="9.140625" style="84" customWidth="1"/>
    <col min="7160" max="7160" width="32.85546875" style="84" customWidth="1"/>
    <col min="7161" max="7161" width="20.140625" style="84" customWidth="1"/>
    <col min="7162" max="7162" width="52.85546875" style="84" customWidth="1"/>
    <col min="7163" max="7168" width="9.140625" style="84"/>
    <col min="7169" max="7169" width="9.140625" style="84" customWidth="1"/>
    <col min="7170" max="7414" width="9.140625" style="84"/>
    <col min="7415" max="7415" width="9.140625" style="84" customWidth="1"/>
    <col min="7416" max="7416" width="32.85546875" style="84" customWidth="1"/>
    <col min="7417" max="7417" width="20.140625" style="84" customWidth="1"/>
    <col min="7418" max="7418" width="52.85546875" style="84" customWidth="1"/>
    <col min="7419" max="7424" width="9.140625" style="84"/>
    <col min="7425" max="7425" width="9.140625" style="84" customWidth="1"/>
    <col min="7426" max="7670" width="9.140625" style="84"/>
    <col min="7671" max="7671" width="9.140625" style="84" customWidth="1"/>
    <col min="7672" max="7672" width="32.85546875" style="84" customWidth="1"/>
    <col min="7673" max="7673" width="20.140625" style="84" customWidth="1"/>
    <col min="7674" max="7674" width="52.85546875" style="84" customWidth="1"/>
    <col min="7675" max="7680" width="9.140625" style="84"/>
    <col min="7681" max="7681" width="9.140625" style="84" customWidth="1"/>
    <col min="7682" max="7926" width="9.140625" style="84"/>
    <col min="7927" max="7927" width="9.140625" style="84" customWidth="1"/>
    <col min="7928" max="7928" width="32.85546875" style="84" customWidth="1"/>
    <col min="7929" max="7929" width="20.140625" style="84" customWidth="1"/>
    <col min="7930" max="7930" width="52.85546875" style="84" customWidth="1"/>
    <col min="7931" max="7936" width="9.140625" style="84"/>
    <col min="7937" max="7937" width="9.140625" style="84" customWidth="1"/>
    <col min="7938" max="8182" width="9.140625" style="84"/>
    <col min="8183" max="8183" width="9.140625" style="84" customWidth="1"/>
    <col min="8184" max="8184" width="32.85546875" style="84" customWidth="1"/>
    <col min="8185" max="8185" width="20.140625" style="84" customWidth="1"/>
    <col min="8186" max="8186" width="52.85546875" style="84" customWidth="1"/>
    <col min="8187" max="8192" width="9.140625" style="84"/>
    <col min="8193" max="8193" width="9.140625" style="84" customWidth="1"/>
    <col min="8194" max="8438" width="9.140625" style="84"/>
    <col min="8439" max="8439" width="9.140625" style="84" customWidth="1"/>
    <col min="8440" max="8440" width="32.85546875" style="84" customWidth="1"/>
    <col min="8441" max="8441" width="20.140625" style="84" customWidth="1"/>
    <col min="8442" max="8442" width="52.85546875" style="84" customWidth="1"/>
    <col min="8443" max="8448" width="9.140625" style="84"/>
    <col min="8449" max="8449" width="9.140625" style="84" customWidth="1"/>
    <col min="8450" max="8694" width="9.140625" style="84"/>
    <col min="8695" max="8695" width="9.140625" style="84" customWidth="1"/>
    <col min="8696" max="8696" width="32.85546875" style="84" customWidth="1"/>
    <col min="8697" max="8697" width="20.140625" style="84" customWidth="1"/>
    <col min="8698" max="8698" width="52.85546875" style="84" customWidth="1"/>
    <col min="8699" max="8704" width="9.140625" style="84"/>
    <col min="8705" max="8705" width="9.140625" style="84" customWidth="1"/>
    <col min="8706" max="8950" width="9.140625" style="84"/>
    <col min="8951" max="8951" width="9.140625" style="84" customWidth="1"/>
    <col min="8952" max="8952" width="32.85546875" style="84" customWidth="1"/>
    <col min="8953" max="8953" width="20.140625" style="84" customWidth="1"/>
    <col min="8954" max="8954" width="52.85546875" style="84" customWidth="1"/>
    <col min="8955" max="8960" width="9.140625" style="84"/>
    <col min="8961" max="8961" width="9.140625" style="84" customWidth="1"/>
    <col min="8962" max="9206" width="9.140625" style="84"/>
    <col min="9207" max="9207" width="9.140625" style="84" customWidth="1"/>
    <col min="9208" max="9208" width="32.85546875" style="84" customWidth="1"/>
    <col min="9209" max="9209" width="20.140625" style="84" customWidth="1"/>
    <col min="9210" max="9210" width="52.85546875" style="84" customWidth="1"/>
    <col min="9211" max="9216" width="9.140625" style="84"/>
    <col min="9217" max="9217" width="9.140625" style="84" customWidth="1"/>
    <col min="9218" max="9462" width="9.140625" style="84"/>
    <col min="9463" max="9463" width="9.140625" style="84" customWidth="1"/>
    <col min="9464" max="9464" width="32.85546875" style="84" customWidth="1"/>
    <col min="9465" max="9465" width="20.140625" style="84" customWidth="1"/>
    <col min="9466" max="9466" width="52.85546875" style="84" customWidth="1"/>
    <col min="9467" max="9472" width="9.140625" style="84"/>
    <col min="9473" max="9473" width="9.140625" style="84" customWidth="1"/>
    <col min="9474" max="9718" width="9.140625" style="84"/>
    <col min="9719" max="9719" width="9.140625" style="84" customWidth="1"/>
    <col min="9720" max="9720" width="32.85546875" style="84" customWidth="1"/>
    <col min="9721" max="9721" width="20.140625" style="84" customWidth="1"/>
    <col min="9722" max="9722" width="52.85546875" style="84" customWidth="1"/>
    <col min="9723" max="9728" width="9.140625" style="84"/>
    <col min="9729" max="9729" width="9.140625" style="84" customWidth="1"/>
    <col min="9730" max="9974" width="9.140625" style="84"/>
    <col min="9975" max="9975" width="9.140625" style="84" customWidth="1"/>
    <col min="9976" max="9976" width="32.85546875" style="84" customWidth="1"/>
    <col min="9977" max="9977" width="20.140625" style="84" customWidth="1"/>
    <col min="9978" max="9978" width="52.85546875" style="84" customWidth="1"/>
    <col min="9979" max="9984" width="9.140625" style="84"/>
    <col min="9985" max="9985" width="9.140625" style="84" customWidth="1"/>
    <col min="9986" max="10230" width="9.140625" style="84"/>
    <col min="10231" max="10231" width="9.140625" style="84" customWidth="1"/>
    <col min="10232" max="10232" width="32.85546875" style="84" customWidth="1"/>
    <col min="10233" max="10233" width="20.140625" style="84" customWidth="1"/>
    <col min="10234" max="10234" width="52.85546875" style="84" customWidth="1"/>
    <col min="10235" max="10240" width="9.140625" style="84"/>
    <col min="10241" max="10241" width="9.140625" style="84" customWidth="1"/>
    <col min="10242" max="10486" width="9.140625" style="84"/>
    <col min="10487" max="10487" width="9.140625" style="84" customWidth="1"/>
    <col min="10488" max="10488" width="32.85546875" style="84" customWidth="1"/>
    <col min="10489" max="10489" width="20.140625" style="84" customWidth="1"/>
    <col min="10490" max="10490" width="52.85546875" style="84" customWidth="1"/>
    <col min="10491" max="10496" width="9.140625" style="84"/>
    <col min="10497" max="10497" width="9.140625" style="84" customWidth="1"/>
    <col min="10498" max="10742" width="9.140625" style="84"/>
    <col min="10743" max="10743" width="9.140625" style="84" customWidth="1"/>
    <col min="10744" max="10744" width="32.85546875" style="84" customWidth="1"/>
    <col min="10745" max="10745" width="20.140625" style="84" customWidth="1"/>
    <col min="10746" max="10746" width="52.85546875" style="84" customWidth="1"/>
    <col min="10747" max="10752" width="9.140625" style="84"/>
    <col min="10753" max="10753" width="9.140625" style="84" customWidth="1"/>
    <col min="10754" max="10998" width="9.140625" style="84"/>
    <col min="10999" max="10999" width="9.140625" style="84" customWidth="1"/>
    <col min="11000" max="11000" width="32.85546875" style="84" customWidth="1"/>
    <col min="11001" max="11001" width="20.140625" style="84" customWidth="1"/>
    <col min="11002" max="11002" width="52.85546875" style="84" customWidth="1"/>
    <col min="11003" max="11008" width="9.140625" style="84"/>
    <col min="11009" max="11009" width="9.140625" style="84" customWidth="1"/>
    <col min="11010" max="11254" width="9.140625" style="84"/>
    <col min="11255" max="11255" width="9.140625" style="84" customWidth="1"/>
    <col min="11256" max="11256" width="32.85546875" style="84" customWidth="1"/>
    <col min="11257" max="11257" width="20.140625" style="84" customWidth="1"/>
    <col min="11258" max="11258" width="52.85546875" style="84" customWidth="1"/>
    <col min="11259" max="11264" width="9.140625" style="84"/>
    <col min="11265" max="11265" width="9.140625" style="84" customWidth="1"/>
    <col min="11266" max="11510" width="9.140625" style="84"/>
    <col min="11511" max="11511" width="9.140625" style="84" customWidth="1"/>
    <col min="11512" max="11512" width="32.85546875" style="84" customWidth="1"/>
    <col min="11513" max="11513" width="20.140625" style="84" customWidth="1"/>
    <col min="11514" max="11514" width="52.85546875" style="84" customWidth="1"/>
    <col min="11515" max="11520" width="9.140625" style="84"/>
    <col min="11521" max="11521" width="9.140625" style="84" customWidth="1"/>
    <col min="11522" max="11766" width="9.140625" style="84"/>
    <col min="11767" max="11767" width="9.140625" style="84" customWidth="1"/>
    <col min="11768" max="11768" width="32.85546875" style="84" customWidth="1"/>
    <col min="11769" max="11769" width="20.140625" style="84" customWidth="1"/>
    <col min="11770" max="11770" width="52.85546875" style="84" customWidth="1"/>
    <col min="11771" max="11776" width="9.140625" style="84"/>
    <col min="11777" max="11777" width="9.140625" style="84" customWidth="1"/>
    <col min="11778" max="12022" width="9.140625" style="84"/>
    <col min="12023" max="12023" width="9.140625" style="84" customWidth="1"/>
    <col min="12024" max="12024" width="32.85546875" style="84" customWidth="1"/>
    <col min="12025" max="12025" width="20.140625" style="84" customWidth="1"/>
    <col min="12026" max="12026" width="52.85546875" style="84" customWidth="1"/>
    <col min="12027" max="12032" width="9.140625" style="84"/>
    <col min="12033" max="12033" width="9.140625" style="84" customWidth="1"/>
    <col min="12034" max="12278" width="9.140625" style="84"/>
    <col min="12279" max="12279" width="9.140625" style="84" customWidth="1"/>
    <col min="12280" max="12280" width="32.85546875" style="84" customWidth="1"/>
    <col min="12281" max="12281" width="20.140625" style="84" customWidth="1"/>
    <col min="12282" max="12282" width="52.85546875" style="84" customWidth="1"/>
    <col min="12283" max="12288" width="9.140625" style="84"/>
    <col min="12289" max="12289" width="9.140625" style="84" customWidth="1"/>
    <col min="12290" max="12534" width="9.140625" style="84"/>
    <col min="12535" max="12535" width="9.140625" style="84" customWidth="1"/>
    <col min="12536" max="12536" width="32.85546875" style="84" customWidth="1"/>
    <col min="12537" max="12537" width="20.140625" style="84" customWidth="1"/>
    <col min="12538" max="12538" width="52.85546875" style="84" customWidth="1"/>
    <col min="12539" max="12544" width="9.140625" style="84"/>
    <col min="12545" max="12545" width="9.140625" style="84" customWidth="1"/>
    <col min="12546" max="12790" width="9.140625" style="84"/>
    <col min="12791" max="12791" width="9.140625" style="84" customWidth="1"/>
    <col min="12792" max="12792" width="32.85546875" style="84" customWidth="1"/>
    <col min="12793" max="12793" width="20.140625" style="84" customWidth="1"/>
    <col min="12794" max="12794" width="52.85546875" style="84" customWidth="1"/>
    <col min="12795" max="12800" width="9.140625" style="84"/>
    <col min="12801" max="12801" width="9.140625" style="84" customWidth="1"/>
    <col min="12802" max="13046" width="9.140625" style="84"/>
    <col min="13047" max="13047" width="9.140625" style="84" customWidth="1"/>
    <col min="13048" max="13048" width="32.85546875" style="84" customWidth="1"/>
    <col min="13049" max="13049" width="20.140625" style="84" customWidth="1"/>
    <col min="13050" max="13050" width="52.85546875" style="84" customWidth="1"/>
    <col min="13051" max="13056" width="9.140625" style="84"/>
    <col min="13057" max="13057" width="9.140625" style="84" customWidth="1"/>
    <col min="13058" max="13302" width="9.140625" style="84"/>
    <col min="13303" max="13303" width="9.140625" style="84" customWidth="1"/>
    <col min="13304" max="13304" width="32.85546875" style="84" customWidth="1"/>
    <col min="13305" max="13305" width="20.140625" style="84" customWidth="1"/>
    <col min="13306" max="13306" width="52.85546875" style="84" customWidth="1"/>
    <col min="13307" max="13312" width="9.140625" style="84"/>
    <col min="13313" max="13313" width="9.140625" style="84" customWidth="1"/>
    <col min="13314" max="13558" width="9.140625" style="84"/>
    <col min="13559" max="13559" width="9.140625" style="84" customWidth="1"/>
    <col min="13560" max="13560" width="32.85546875" style="84" customWidth="1"/>
    <col min="13561" max="13561" width="20.140625" style="84" customWidth="1"/>
    <col min="13562" max="13562" width="52.85546875" style="84" customWidth="1"/>
    <col min="13563" max="13568" width="9.140625" style="84"/>
    <col min="13569" max="13569" width="9.140625" style="84" customWidth="1"/>
    <col min="13570" max="13814" width="9.140625" style="84"/>
    <col min="13815" max="13815" width="9.140625" style="84" customWidth="1"/>
    <col min="13816" max="13816" width="32.85546875" style="84" customWidth="1"/>
    <col min="13817" max="13817" width="20.140625" style="84" customWidth="1"/>
    <col min="13818" max="13818" width="52.85546875" style="84" customWidth="1"/>
    <col min="13819" max="13824" width="9.140625" style="84"/>
    <col min="13825" max="13825" width="9.140625" style="84" customWidth="1"/>
    <col min="13826" max="14070" width="9.140625" style="84"/>
    <col min="14071" max="14071" width="9.140625" style="84" customWidth="1"/>
    <col min="14072" max="14072" width="32.85546875" style="84" customWidth="1"/>
    <col min="14073" max="14073" width="20.140625" style="84" customWidth="1"/>
    <col min="14074" max="14074" width="52.85546875" style="84" customWidth="1"/>
    <col min="14075" max="14080" width="9.140625" style="84"/>
    <col min="14081" max="14081" width="9.140625" style="84" customWidth="1"/>
    <col min="14082" max="14326" width="9.140625" style="84"/>
    <col min="14327" max="14327" width="9.140625" style="84" customWidth="1"/>
    <col min="14328" max="14328" width="32.85546875" style="84" customWidth="1"/>
    <col min="14329" max="14329" width="20.140625" style="84" customWidth="1"/>
    <col min="14330" max="14330" width="52.85546875" style="84" customWidth="1"/>
    <col min="14331" max="14336" width="9.140625" style="84"/>
    <col min="14337" max="14337" width="9.140625" style="84" customWidth="1"/>
    <col min="14338" max="14582" width="9.140625" style="84"/>
    <col min="14583" max="14583" width="9.140625" style="84" customWidth="1"/>
    <col min="14584" max="14584" width="32.85546875" style="84" customWidth="1"/>
    <col min="14585" max="14585" width="20.140625" style="84" customWidth="1"/>
    <col min="14586" max="14586" width="52.85546875" style="84" customWidth="1"/>
    <col min="14587" max="14592" width="9.140625" style="84"/>
    <col min="14593" max="14593" width="9.140625" style="84" customWidth="1"/>
    <col min="14594" max="14838" width="9.140625" style="84"/>
    <col min="14839" max="14839" width="9.140625" style="84" customWidth="1"/>
    <col min="14840" max="14840" width="32.85546875" style="84" customWidth="1"/>
    <col min="14841" max="14841" width="20.140625" style="84" customWidth="1"/>
    <col min="14842" max="14842" width="52.85546875" style="84" customWidth="1"/>
    <col min="14843" max="14848" width="9.140625" style="84"/>
    <col min="14849" max="14849" width="9.140625" style="84" customWidth="1"/>
    <col min="14850" max="15094" width="9.140625" style="84"/>
    <col min="15095" max="15095" width="9.140625" style="84" customWidth="1"/>
    <col min="15096" max="15096" width="32.85546875" style="84" customWidth="1"/>
    <col min="15097" max="15097" width="20.140625" style="84" customWidth="1"/>
    <col min="15098" max="15098" width="52.85546875" style="84" customWidth="1"/>
    <col min="15099" max="15104" width="9.140625" style="84"/>
    <col min="15105" max="15105" width="9.140625" style="84" customWidth="1"/>
    <col min="15106" max="15350" width="9.140625" style="84"/>
    <col min="15351" max="15351" width="9.140625" style="84" customWidth="1"/>
    <col min="15352" max="15352" width="32.85546875" style="84" customWidth="1"/>
    <col min="15353" max="15353" width="20.140625" style="84" customWidth="1"/>
    <col min="15354" max="15354" width="52.85546875" style="84" customWidth="1"/>
    <col min="15355" max="15360" width="9.140625" style="84"/>
    <col min="15361" max="15361" width="9.140625" style="84" customWidth="1"/>
    <col min="15362" max="15606" width="9.140625" style="84"/>
    <col min="15607" max="15607" width="9.140625" style="84" customWidth="1"/>
    <col min="15608" max="15608" width="32.85546875" style="84" customWidth="1"/>
    <col min="15609" max="15609" width="20.140625" style="84" customWidth="1"/>
    <col min="15610" max="15610" width="52.85546875" style="84" customWidth="1"/>
    <col min="15611" max="15616" width="9.140625" style="84"/>
    <col min="15617" max="15617" width="9.140625" style="84" customWidth="1"/>
    <col min="15618" max="15862" width="9.140625" style="84"/>
    <col min="15863" max="15863" width="9.140625" style="84" customWidth="1"/>
    <col min="15864" max="15864" width="32.85546875" style="84" customWidth="1"/>
    <col min="15865" max="15865" width="20.140625" style="84" customWidth="1"/>
    <col min="15866" max="15866" width="52.85546875" style="84" customWidth="1"/>
    <col min="15867" max="15872" width="9.140625" style="84"/>
    <col min="15873" max="15873" width="9.140625" style="84" customWidth="1"/>
    <col min="15874" max="16118" width="9.140625" style="84"/>
    <col min="16119" max="16119" width="9.140625" style="84" customWidth="1"/>
    <col min="16120" max="16120" width="32.85546875" style="84" customWidth="1"/>
    <col min="16121" max="16121" width="20.140625" style="84" customWidth="1"/>
    <col min="16122" max="16122" width="52.85546875" style="84" customWidth="1"/>
    <col min="16123" max="16128" width="9.140625" style="84"/>
    <col min="16129" max="16129" width="9.140625" style="84" customWidth="1"/>
    <col min="16130" max="16384" width="9.140625" style="84"/>
  </cols>
  <sheetData>
    <row r="1" spans="1:22" ht="15.75">
      <c r="B1" s="81" t="s">
        <v>74</v>
      </c>
      <c r="C1" s="82"/>
      <c r="D1" s="83"/>
    </row>
    <row r="2" spans="1:22" ht="14.25">
      <c r="B2" s="85" t="s">
        <v>291</v>
      </c>
      <c r="E2" s="275" t="s">
        <v>286</v>
      </c>
      <c r="F2" s="275" t="s">
        <v>38</v>
      </c>
      <c r="G2" s="275" t="s">
        <v>73</v>
      </c>
      <c r="H2" s="276" t="s">
        <v>279</v>
      </c>
      <c r="I2" s="263" t="s">
        <v>280</v>
      </c>
      <c r="J2" s="275" t="s">
        <v>47</v>
      </c>
      <c r="K2" s="276" t="s">
        <v>281</v>
      </c>
      <c r="L2" s="263" t="s">
        <v>282</v>
      </c>
      <c r="M2" s="255" t="s">
        <v>283</v>
      </c>
      <c r="N2" s="255" t="s">
        <v>285</v>
      </c>
      <c r="O2" s="263" t="s">
        <v>284</v>
      </c>
      <c r="P2" s="255" t="s">
        <v>276</v>
      </c>
      <c r="Q2" s="255" t="s">
        <v>277</v>
      </c>
      <c r="R2" s="263" t="s">
        <v>278</v>
      </c>
      <c r="S2" s="255" t="s">
        <v>288</v>
      </c>
      <c r="T2" s="255" t="s">
        <v>289</v>
      </c>
      <c r="U2" s="269" t="s">
        <v>287</v>
      </c>
      <c r="V2" s="92"/>
    </row>
    <row r="3" spans="1:22" ht="14.25" customHeight="1">
      <c r="B3" s="85"/>
      <c r="V3" s="92"/>
    </row>
    <row r="4" spans="1:22" s="87" customFormat="1" ht="29.25" customHeight="1">
      <c r="A4" s="42"/>
      <c r="B4" s="41" t="s">
        <v>2</v>
      </c>
      <c r="C4" s="142" t="s">
        <v>3</v>
      </c>
      <c r="D4" s="142" t="s">
        <v>4</v>
      </c>
      <c r="E4" s="277">
        <f t="shared" ref="E4:R4" si="0">SUM(E5:E16)</f>
        <v>309788</v>
      </c>
      <c r="F4" s="259">
        <f t="shared" si="0"/>
        <v>1397</v>
      </c>
      <c r="G4" s="259">
        <f t="shared" si="0"/>
        <v>115</v>
      </c>
      <c r="H4" s="259">
        <f t="shared" si="0"/>
        <v>1064</v>
      </c>
      <c r="I4" s="264">
        <f t="shared" si="0"/>
        <v>9896</v>
      </c>
      <c r="J4" s="259">
        <f t="shared" si="0"/>
        <v>0</v>
      </c>
      <c r="K4" s="259">
        <f t="shared" si="0"/>
        <v>446862</v>
      </c>
      <c r="L4" s="264">
        <f t="shared" si="0"/>
        <v>43200</v>
      </c>
      <c r="M4" s="259">
        <f t="shared" si="0"/>
        <v>-252</v>
      </c>
      <c r="N4" s="259">
        <f t="shared" si="0"/>
        <v>0</v>
      </c>
      <c r="O4" s="264">
        <f t="shared" si="0"/>
        <v>26748</v>
      </c>
      <c r="P4" s="259">
        <f t="shared" si="0"/>
        <v>72683</v>
      </c>
      <c r="Q4" s="259">
        <f t="shared" si="0"/>
        <v>0</v>
      </c>
      <c r="R4" s="264">
        <f t="shared" si="0"/>
        <v>83238</v>
      </c>
      <c r="S4" s="259">
        <f>SUM(S5:S16)</f>
        <v>15548</v>
      </c>
      <c r="T4" s="259">
        <f>SUM(T5:T16)</f>
        <v>0</v>
      </c>
      <c r="U4" s="270">
        <f>SUM(U5:U16)</f>
        <v>-55279</v>
      </c>
      <c r="V4" s="260">
        <f>SUM(E4:U4)</f>
        <v>955008</v>
      </c>
    </row>
    <row r="5" spans="1:22" s="87" customFormat="1" ht="63.75">
      <c r="A5" s="145" t="s">
        <v>79</v>
      </c>
      <c r="B5" s="144" t="s">
        <v>80</v>
      </c>
      <c r="C5" s="88">
        <v>309788</v>
      </c>
      <c r="D5" s="89" t="s">
        <v>417</v>
      </c>
      <c r="E5" s="278">
        <v>309788</v>
      </c>
      <c r="F5" s="54"/>
      <c r="G5" s="54"/>
      <c r="H5" s="54"/>
      <c r="I5" s="265"/>
      <c r="J5" s="90"/>
      <c r="K5" s="54"/>
      <c r="L5" s="265"/>
      <c r="M5" s="90"/>
      <c r="N5" s="90"/>
      <c r="O5" s="265"/>
      <c r="P5" s="54"/>
      <c r="Q5" s="90"/>
      <c r="R5" s="265"/>
      <c r="S5" s="90"/>
      <c r="T5" s="90"/>
      <c r="U5" s="271"/>
      <c r="V5" s="259">
        <f t="shared" ref="V5:V25" si="1">SUM(E5:U5)</f>
        <v>309788</v>
      </c>
    </row>
    <row r="6" spans="1:22" ht="24.75" customHeight="1">
      <c r="A6" s="145" t="s">
        <v>124</v>
      </c>
      <c r="B6" s="144" t="s">
        <v>125</v>
      </c>
      <c r="C6" s="88">
        <v>3365</v>
      </c>
      <c r="D6" s="89" t="s">
        <v>416</v>
      </c>
      <c r="F6" s="90"/>
      <c r="G6" s="90"/>
      <c r="H6" s="90"/>
      <c r="I6" s="265"/>
      <c r="J6" s="90"/>
      <c r="K6" s="90">
        <v>3365</v>
      </c>
      <c r="L6" s="265"/>
      <c r="M6" s="90"/>
      <c r="N6" s="90"/>
      <c r="O6" s="265"/>
      <c r="P6" s="90"/>
      <c r="Q6" s="90"/>
      <c r="R6" s="265"/>
      <c r="S6" s="90"/>
      <c r="T6" s="90"/>
      <c r="U6" s="271"/>
      <c r="V6" s="259">
        <f t="shared" si="1"/>
        <v>3365</v>
      </c>
    </row>
    <row r="7" spans="1:22" ht="24.75" customHeight="1">
      <c r="A7" s="141" t="s">
        <v>43</v>
      </c>
      <c r="B7" s="144" t="s">
        <v>7</v>
      </c>
      <c r="C7" s="88">
        <v>271</v>
      </c>
      <c r="D7" s="89" t="s">
        <v>418</v>
      </c>
      <c r="F7" s="90">
        <v>231</v>
      </c>
      <c r="G7" s="90"/>
      <c r="H7" s="90"/>
      <c r="I7" s="265"/>
      <c r="J7" s="90"/>
      <c r="K7" s="90">
        <v>40</v>
      </c>
      <c r="L7" s="265"/>
      <c r="M7" s="90">
        <v>14</v>
      </c>
      <c r="N7" s="90"/>
      <c r="O7" s="265"/>
      <c r="P7" s="90"/>
      <c r="Q7" s="90"/>
      <c r="R7" s="265"/>
      <c r="S7" s="90"/>
      <c r="T7" s="90"/>
      <c r="U7" s="271"/>
      <c r="V7" s="259">
        <f t="shared" si="1"/>
        <v>285</v>
      </c>
    </row>
    <row r="8" spans="1:22" ht="24.75" customHeight="1">
      <c r="A8" s="141" t="s">
        <v>44</v>
      </c>
      <c r="B8" s="144" t="s">
        <v>70</v>
      </c>
      <c r="C8" s="88">
        <v>615</v>
      </c>
      <c r="D8" s="89" t="s">
        <v>419</v>
      </c>
      <c r="F8" s="90">
        <v>500</v>
      </c>
      <c r="G8" s="90">
        <v>115</v>
      </c>
      <c r="H8" s="90"/>
      <c r="I8" s="265"/>
      <c r="J8" s="90"/>
      <c r="K8" s="90"/>
      <c r="L8" s="265"/>
      <c r="M8" s="90"/>
      <c r="N8" s="90"/>
      <c r="O8" s="265"/>
      <c r="P8" s="90"/>
      <c r="Q8" s="90"/>
      <c r="R8" s="265"/>
      <c r="S8" s="90"/>
      <c r="T8" s="90"/>
      <c r="U8" s="271"/>
      <c r="V8" s="259">
        <f t="shared" si="1"/>
        <v>615</v>
      </c>
    </row>
    <row r="9" spans="1:22" ht="38.25">
      <c r="A9" s="145" t="s">
        <v>6</v>
      </c>
      <c r="B9" s="144" t="s">
        <v>7</v>
      </c>
      <c r="C9" s="88">
        <v>3105</v>
      </c>
      <c r="D9" s="89" t="s">
        <v>420</v>
      </c>
      <c r="F9" s="90">
        <v>252</v>
      </c>
      <c r="G9" s="90"/>
      <c r="H9" s="90">
        <v>214</v>
      </c>
      <c r="I9" s="265"/>
      <c r="J9" s="90"/>
      <c r="K9" s="90">
        <v>2639</v>
      </c>
      <c r="L9" s="265"/>
      <c r="M9" s="90">
        <v>450</v>
      </c>
      <c r="N9" s="90"/>
      <c r="O9" s="265"/>
      <c r="P9" s="90">
        <v>40</v>
      </c>
      <c r="Q9" s="90"/>
      <c r="R9" s="265"/>
      <c r="S9" s="90">
        <v>46</v>
      </c>
      <c r="T9" s="90"/>
      <c r="U9" s="271"/>
      <c r="V9" s="259">
        <f t="shared" si="1"/>
        <v>3641</v>
      </c>
    </row>
    <row r="10" spans="1:22" ht="51">
      <c r="A10" s="145" t="s">
        <v>71</v>
      </c>
      <c r="B10" s="144" t="s">
        <v>72</v>
      </c>
      <c r="C10" s="88">
        <v>422435</v>
      </c>
      <c r="D10" s="89" t="s">
        <v>421</v>
      </c>
      <c r="F10" s="90">
        <v>200</v>
      </c>
      <c r="G10" s="90"/>
      <c r="H10" s="90"/>
      <c r="I10" s="265"/>
      <c r="J10" s="90"/>
      <c r="K10" s="90">
        <v>422235</v>
      </c>
      <c r="L10" s="265"/>
      <c r="M10" s="90"/>
      <c r="N10" s="90"/>
      <c r="O10" s="265"/>
      <c r="P10" s="90"/>
      <c r="Q10" s="90"/>
      <c r="R10" s="265"/>
      <c r="S10" s="90"/>
      <c r="T10" s="90"/>
      <c r="U10" s="271"/>
      <c r="V10" s="259">
        <f t="shared" si="1"/>
        <v>422435</v>
      </c>
    </row>
    <row r="11" spans="1:22" s="86" customFormat="1" ht="24" hidden="1" customHeight="1">
      <c r="A11" s="145" t="s">
        <v>81</v>
      </c>
      <c r="B11" s="144" t="s">
        <v>126</v>
      </c>
      <c r="C11" s="90">
        <v>0</v>
      </c>
      <c r="D11" s="124"/>
      <c r="F11" s="90"/>
      <c r="G11" s="90"/>
      <c r="H11" s="90"/>
      <c r="I11" s="265">
        <v>5146</v>
      </c>
      <c r="J11" s="90"/>
      <c r="K11" s="90"/>
      <c r="L11" s="265"/>
      <c r="M11" s="90"/>
      <c r="N11" s="90"/>
      <c r="O11" s="265"/>
      <c r="P11" s="90"/>
      <c r="Q11" s="90"/>
      <c r="R11" s="265"/>
      <c r="S11" s="90"/>
      <c r="T11" s="90"/>
      <c r="U11" s="271"/>
      <c r="V11" s="259">
        <f t="shared" si="1"/>
        <v>5146</v>
      </c>
    </row>
    <row r="12" spans="1:22" s="86" customFormat="1" ht="38.25">
      <c r="A12" s="145" t="s">
        <v>8</v>
      </c>
      <c r="B12" s="79" t="s">
        <v>9</v>
      </c>
      <c r="C12" s="90">
        <v>17847</v>
      </c>
      <c r="D12" s="91" t="s">
        <v>422</v>
      </c>
      <c r="F12" s="90">
        <v>214</v>
      </c>
      <c r="G12" s="90"/>
      <c r="H12" s="90">
        <v>850</v>
      </c>
      <c r="I12" s="265"/>
      <c r="J12" s="90"/>
      <c r="K12" s="90">
        <v>16783</v>
      </c>
      <c r="L12" s="265"/>
      <c r="M12" s="90">
        <v>-266</v>
      </c>
      <c r="N12" s="90"/>
      <c r="O12" s="265"/>
      <c r="P12" s="90">
        <v>957</v>
      </c>
      <c r="Q12" s="90"/>
      <c r="R12" s="265"/>
      <c r="S12" s="90">
        <v>11502</v>
      </c>
      <c r="T12" s="90"/>
      <c r="U12" s="271"/>
      <c r="V12" s="259">
        <f t="shared" si="1"/>
        <v>30040</v>
      </c>
    </row>
    <row r="13" spans="1:22" s="86" customFormat="1" ht="24" hidden="1" customHeight="1">
      <c r="A13" s="145" t="s">
        <v>82</v>
      </c>
      <c r="B13" s="144" t="s">
        <v>89</v>
      </c>
      <c r="C13" s="90">
        <v>0</v>
      </c>
      <c r="D13" s="124"/>
      <c r="F13" s="90"/>
      <c r="G13" s="90"/>
      <c r="H13" s="90"/>
      <c r="I13" s="265"/>
      <c r="J13" s="90"/>
      <c r="K13" s="90"/>
      <c r="L13" s="265"/>
      <c r="M13" s="90"/>
      <c r="N13" s="90"/>
      <c r="O13" s="265"/>
      <c r="P13" s="90">
        <v>356</v>
      </c>
      <c r="Q13" s="90"/>
      <c r="R13" s="265">
        <v>117</v>
      </c>
      <c r="S13" s="90"/>
      <c r="T13" s="90"/>
      <c r="U13" s="271"/>
      <c r="V13" s="259">
        <f t="shared" si="1"/>
        <v>473</v>
      </c>
    </row>
    <row r="14" spans="1:22" ht="27" hidden="1" customHeight="1">
      <c r="A14" s="145" t="s">
        <v>50</v>
      </c>
      <c r="B14" s="144" t="s">
        <v>51</v>
      </c>
      <c r="C14" s="90">
        <v>0</v>
      </c>
      <c r="D14" s="92"/>
      <c r="F14" s="92"/>
      <c r="G14" s="92"/>
      <c r="H14" s="92"/>
      <c r="I14" s="265"/>
      <c r="J14" s="90"/>
      <c r="K14" s="92"/>
      <c r="L14" s="265"/>
      <c r="M14" s="90"/>
      <c r="N14" s="90"/>
      <c r="O14" s="265"/>
      <c r="P14" s="92"/>
      <c r="Q14" s="90"/>
      <c r="R14" s="265"/>
      <c r="S14" s="90"/>
      <c r="T14" s="90"/>
      <c r="U14" s="271"/>
      <c r="V14" s="259">
        <f t="shared" si="1"/>
        <v>0</v>
      </c>
    </row>
    <row r="15" spans="1:22" ht="27" customHeight="1">
      <c r="A15" s="145" t="s">
        <v>11</v>
      </c>
      <c r="B15" s="144" t="s">
        <v>12</v>
      </c>
      <c r="C15" s="90">
        <v>1800</v>
      </c>
      <c r="D15" s="91" t="s">
        <v>423</v>
      </c>
      <c r="F15" s="92"/>
      <c r="G15" s="92"/>
      <c r="H15" s="92"/>
      <c r="I15" s="265">
        <v>4750</v>
      </c>
      <c r="J15" s="90"/>
      <c r="K15" s="92">
        <v>1800</v>
      </c>
      <c r="L15" s="265">
        <v>43200</v>
      </c>
      <c r="M15" s="90"/>
      <c r="N15" s="90"/>
      <c r="O15" s="265">
        <v>26748</v>
      </c>
      <c r="P15" s="92"/>
      <c r="Q15" s="90"/>
      <c r="R15" s="265">
        <v>83121</v>
      </c>
      <c r="S15" s="90"/>
      <c r="T15" s="90"/>
      <c r="U15" s="271">
        <v>-55279</v>
      </c>
      <c r="V15" s="259">
        <f t="shared" si="1"/>
        <v>104340</v>
      </c>
    </row>
    <row r="16" spans="1:22" ht="13.5" hidden="1" thickBot="1">
      <c r="A16" s="145" t="s">
        <v>13</v>
      </c>
      <c r="B16" s="144" t="s">
        <v>14</v>
      </c>
      <c r="C16" s="90">
        <v>0</v>
      </c>
      <c r="D16" s="92"/>
      <c r="F16" s="257"/>
      <c r="G16" s="257"/>
      <c r="H16" s="257"/>
      <c r="I16" s="274"/>
      <c r="J16" s="258"/>
      <c r="K16" s="257"/>
      <c r="L16" s="266"/>
      <c r="M16" s="258">
        <v>-450</v>
      </c>
      <c r="N16" s="257"/>
      <c r="O16" s="266"/>
      <c r="P16" s="257">
        <v>71330</v>
      </c>
      <c r="Q16" s="257"/>
      <c r="R16" s="266"/>
      <c r="S16" s="258">
        <v>4000</v>
      </c>
      <c r="T16" s="258"/>
      <c r="U16" s="272"/>
      <c r="V16" s="259">
        <f t="shared" si="1"/>
        <v>74880</v>
      </c>
    </row>
    <row r="17" spans="1:22" ht="18.75" customHeight="1">
      <c r="A17" s="93"/>
      <c r="B17" s="40" t="s">
        <v>15</v>
      </c>
      <c r="C17" s="94">
        <f>SUM(C5:C16)</f>
        <v>759226</v>
      </c>
      <c r="D17" s="95"/>
      <c r="E17" s="50">
        <v>1000</v>
      </c>
      <c r="F17" s="256">
        <v>71501</v>
      </c>
      <c r="G17" s="256">
        <v>3816</v>
      </c>
      <c r="H17" s="256">
        <v>-183176</v>
      </c>
      <c r="I17" s="267"/>
      <c r="J17" s="256">
        <v>260</v>
      </c>
      <c r="K17" s="256">
        <v>16735</v>
      </c>
      <c r="L17" s="267">
        <v>37</v>
      </c>
      <c r="M17" s="256">
        <v>14425</v>
      </c>
      <c r="N17" s="256"/>
      <c r="O17" s="267">
        <v>-500</v>
      </c>
      <c r="P17" s="256">
        <v>111154</v>
      </c>
      <c r="Q17" s="256">
        <v>-23401</v>
      </c>
      <c r="R17" s="267">
        <v>5917</v>
      </c>
      <c r="S17" s="256">
        <v>18804</v>
      </c>
      <c r="T17" s="256"/>
      <c r="U17" s="273"/>
      <c r="V17" s="259">
        <f>SUM(F17:U17)</f>
        <v>35572</v>
      </c>
    </row>
    <row r="18" spans="1:22" ht="30" customHeight="1">
      <c r="A18" s="45"/>
      <c r="B18" s="44" t="s">
        <v>16</v>
      </c>
      <c r="C18" s="43"/>
      <c r="D18" s="43"/>
      <c r="E18" s="50">
        <v>2000</v>
      </c>
      <c r="F18" s="90">
        <v>-890</v>
      </c>
      <c r="G18" s="90">
        <v>2011</v>
      </c>
      <c r="H18" s="90">
        <v>-62247</v>
      </c>
      <c r="I18" s="265"/>
      <c r="J18" s="90">
        <v>-5410</v>
      </c>
      <c r="K18" s="90">
        <v>418</v>
      </c>
      <c r="L18" s="265">
        <v>-37</v>
      </c>
      <c r="M18" s="90">
        <v>11065</v>
      </c>
      <c r="N18" s="90"/>
      <c r="O18" s="265">
        <v>493</v>
      </c>
      <c r="P18" s="90">
        <v>9706</v>
      </c>
      <c r="Q18" s="90">
        <v>10781</v>
      </c>
      <c r="R18" s="265">
        <v>21956</v>
      </c>
      <c r="S18" s="90">
        <v>936</v>
      </c>
      <c r="T18" s="90"/>
      <c r="U18" s="271"/>
      <c r="V18" s="259">
        <f>SUM(F18:U18)</f>
        <v>-11218</v>
      </c>
    </row>
    <row r="19" spans="1:22">
      <c r="A19" s="141" t="s">
        <v>38</v>
      </c>
      <c r="B19" s="143" t="s">
        <v>17</v>
      </c>
      <c r="C19" s="106"/>
      <c r="D19" s="108"/>
      <c r="E19" s="50">
        <v>3000</v>
      </c>
      <c r="F19" s="90"/>
      <c r="G19" s="90"/>
      <c r="H19" s="90"/>
      <c r="I19" s="265"/>
      <c r="J19" s="90"/>
      <c r="K19" s="90"/>
      <c r="L19" s="265"/>
      <c r="M19" s="90">
        <v>-4500</v>
      </c>
      <c r="N19" s="90"/>
      <c r="O19" s="265">
        <v>7</v>
      </c>
      <c r="P19" s="90">
        <v>-3705</v>
      </c>
      <c r="Q19" s="90"/>
      <c r="R19" s="265"/>
      <c r="S19" s="90"/>
      <c r="T19" s="90"/>
      <c r="U19" s="271"/>
      <c r="V19" s="259">
        <f t="shared" ref="V19:V24" si="2">SUM(F19:U19)</f>
        <v>-8198</v>
      </c>
    </row>
    <row r="20" spans="1:22" ht="38.25">
      <c r="A20" s="103"/>
      <c r="B20" s="49">
        <v>1000</v>
      </c>
      <c r="C20" s="390">
        <v>71501</v>
      </c>
      <c r="D20" s="392" t="s">
        <v>438</v>
      </c>
      <c r="E20" s="50">
        <v>4000</v>
      </c>
      <c r="F20" s="90"/>
      <c r="G20" s="90"/>
      <c r="H20" s="90"/>
      <c r="I20" s="265"/>
      <c r="J20" s="90"/>
      <c r="K20" s="90"/>
      <c r="L20" s="265"/>
      <c r="M20" s="90"/>
      <c r="N20" s="90"/>
      <c r="O20" s="265"/>
      <c r="P20" s="90"/>
      <c r="Q20" s="90"/>
      <c r="R20" s="265"/>
      <c r="S20" s="90"/>
      <c r="T20" s="90"/>
      <c r="U20" s="271"/>
      <c r="V20" s="259">
        <f t="shared" si="2"/>
        <v>0</v>
      </c>
    </row>
    <row r="21" spans="1:22" ht="25.5">
      <c r="A21" s="103"/>
      <c r="B21" s="49">
        <v>2100</v>
      </c>
      <c r="C21" s="390">
        <v>-3071</v>
      </c>
      <c r="D21" s="393" t="s">
        <v>439</v>
      </c>
      <c r="E21" s="50">
        <v>5000</v>
      </c>
      <c r="F21" s="90">
        <v>1700</v>
      </c>
      <c r="G21" s="90">
        <v>-2011</v>
      </c>
      <c r="H21" s="90">
        <v>45399</v>
      </c>
      <c r="I21" s="265"/>
      <c r="J21" s="90">
        <v>5150</v>
      </c>
      <c r="K21" s="90">
        <v>4064</v>
      </c>
      <c r="L21" s="265"/>
      <c r="M21" s="90">
        <v>-4420</v>
      </c>
      <c r="N21" s="90"/>
      <c r="O21" s="265"/>
      <c r="P21" s="90">
        <v>7654</v>
      </c>
      <c r="Q21" s="90">
        <v>12620</v>
      </c>
      <c r="R21" s="265">
        <v>-29433</v>
      </c>
      <c r="S21" s="90">
        <v>-1821</v>
      </c>
      <c r="T21" s="90"/>
      <c r="U21" s="271"/>
      <c r="V21" s="259">
        <f t="shared" si="2"/>
        <v>38902</v>
      </c>
    </row>
    <row r="22" spans="1:22" ht="76.5">
      <c r="A22" s="103"/>
      <c r="B22" s="49">
        <v>2200</v>
      </c>
      <c r="C22" s="390">
        <v>-864</v>
      </c>
      <c r="D22" s="394" t="s">
        <v>444</v>
      </c>
      <c r="E22" s="50">
        <v>6000</v>
      </c>
      <c r="F22" s="90">
        <v>-120</v>
      </c>
      <c r="G22" s="90"/>
      <c r="H22" s="90">
        <v>5922</v>
      </c>
      <c r="I22" s="265"/>
      <c r="J22" s="90"/>
      <c r="K22" s="90"/>
      <c r="L22" s="265"/>
      <c r="M22" s="90">
        <v>-1420</v>
      </c>
      <c r="N22" s="90"/>
      <c r="O22" s="265"/>
      <c r="P22" s="90">
        <v>-5815</v>
      </c>
      <c r="Q22" s="90"/>
      <c r="R22" s="265">
        <v>1560</v>
      </c>
      <c r="S22" s="90">
        <v>485</v>
      </c>
      <c r="T22" s="90"/>
      <c r="U22" s="271"/>
      <c r="V22" s="259">
        <f t="shared" si="2"/>
        <v>612</v>
      </c>
    </row>
    <row r="23" spans="1:22" ht="38.25">
      <c r="A23" s="103"/>
      <c r="B23" s="49">
        <v>2300</v>
      </c>
      <c r="C23" s="390">
        <v>3042</v>
      </c>
      <c r="D23" s="395" t="s">
        <v>440</v>
      </c>
      <c r="E23" s="50">
        <v>7000</v>
      </c>
      <c r="F23" s="90">
        <v>-44677</v>
      </c>
      <c r="G23" s="90"/>
      <c r="H23" s="90"/>
      <c r="I23" s="265"/>
      <c r="J23" s="90"/>
      <c r="K23" s="90"/>
      <c r="L23" s="265"/>
      <c r="M23" s="90"/>
      <c r="N23" s="90"/>
      <c r="O23" s="265"/>
      <c r="P23" s="90">
        <v>21330</v>
      </c>
      <c r="Q23" s="90"/>
      <c r="R23" s="265"/>
      <c r="S23" s="90"/>
      <c r="T23" s="90"/>
      <c r="U23" s="271"/>
      <c r="V23" s="259">
        <f t="shared" si="2"/>
        <v>-23347</v>
      </c>
    </row>
    <row r="24" spans="1:22" ht="25.5">
      <c r="A24" s="103"/>
      <c r="B24" s="49">
        <v>2500</v>
      </c>
      <c r="C24" s="390">
        <v>3</v>
      </c>
      <c r="D24" s="395" t="s">
        <v>272</v>
      </c>
      <c r="E24" s="50">
        <v>8000</v>
      </c>
      <c r="F24" s="90"/>
      <c r="G24" s="90"/>
      <c r="H24" s="90"/>
      <c r="I24" s="265"/>
      <c r="J24" s="90"/>
      <c r="K24" s="90"/>
      <c r="L24" s="265"/>
      <c r="M24" s="90"/>
      <c r="N24" s="90"/>
      <c r="O24" s="265"/>
      <c r="P24" s="90"/>
      <c r="Q24" s="90"/>
      <c r="R24" s="265"/>
      <c r="S24" s="90"/>
      <c r="T24" s="90"/>
      <c r="U24" s="271"/>
      <c r="V24" s="259">
        <f t="shared" si="2"/>
        <v>0</v>
      </c>
    </row>
    <row r="25" spans="1:22" hidden="1">
      <c r="A25" s="103"/>
      <c r="B25" s="49">
        <v>5100</v>
      </c>
      <c r="C25" s="390"/>
      <c r="D25" s="140"/>
      <c r="E25" s="84">
        <v>9000</v>
      </c>
      <c r="V25" s="261">
        <f t="shared" si="1"/>
        <v>9000</v>
      </c>
    </row>
    <row r="26" spans="1:22" ht="38.25">
      <c r="A26" s="103"/>
      <c r="B26" s="49">
        <v>5200</v>
      </c>
      <c r="C26" s="390">
        <v>1700</v>
      </c>
      <c r="D26" s="397" t="s">
        <v>441</v>
      </c>
      <c r="F26" s="46">
        <f t="shared" ref="F26:O26" si="3">SUM(F17:F24)</f>
        <v>27514</v>
      </c>
      <c r="G26" s="46">
        <f t="shared" si="3"/>
        <v>3816</v>
      </c>
      <c r="H26" s="46">
        <f t="shared" si="3"/>
        <v>-194102</v>
      </c>
      <c r="I26" s="268">
        <f t="shared" ref="I26" si="4">SUM(I17:I24)</f>
        <v>0</v>
      </c>
      <c r="J26" s="46">
        <f t="shared" si="3"/>
        <v>0</v>
      </c>
      <c r="K26" s="46">
        <f t="shared" si="3"/>
        <v>21217</v>
      </c>
      <c r="L26" s="268">
        <f t="shared" ref="L26" si="5">SUM(L17:L24)</f>
        <v>0</v>
      </c>
      <c r="M26" s="46">
        <f t="shared" si="3"/>
        <v>15150</v>
      </c>
      <c r="N26" s="46">
        <f t="shared" ref="N26" si="6">SUM(N17:N24)</f>
        <v>0</v>
      </c>
      <c r="O26" s="268">
        <f t="shared" si="3"/>
        <v>0</v>
      </c>
      <c r="P26" s="46">
        <f>SUM(P17:P24)</f>
        <v>140324</v>
      </c>
      <c r="Q26" s="46">
        <f t="shared" ref="Q26:S26" si="7">SUM(Q17:Q24)</f>
        <v>0</v>
      </c>
      <c r="R26" s="268">
        <f t="shared" si="7"/>
        <v>0</v>
      </c>
      <c r="S26" s="46">
        <f t="shared" si="7"/>
        <v>18404</v>
      </c>
      <c r="T26" s="46">
        <f t="shared" ref="T26:U26" si="8">SUM(T17:T24)</f>
        <v>0</v>
      </c>
      <c r="U26" s="268">
        <f t="shared" si="8"/>
        <v>0</v>
      </c>
      <c r="V26" s="260">
        <f>SUM(F26:U26)</f>
        <v>32323</v>
      </c>
    </row>
    <row r="27" spans="1:22">
      <c r="A27" s="103"/>
      <c r="B27" s="391">
        <v>6400</v>
      </c>
      <c r="C27" s="389">
        <v>-120</v>
      </c>
      <c r="D27" s="396" t="s">
        <v>273</v>
      </c>
    </row>
    <row r="28" spans="1:22">
      <c r="A28" s="103"/>
      <c r="B28" s="49"/>
      <c r="C28" s="390"/>
      <c r="D28" s="140"/>
    </row>
    <row r="29" spans="1:22" ht="25.5">
      <c r="A29" s="103"/>
      <c r="B29" s="49">
        <v>7200</v>
      </c>
      <c r="C29" s="390">
        <v>-44677</v>
      </c>
      <c r="D29" s="398" t="s">
        <v>442</v>
      </c>
    </row>
    <row r="30" spans="1:22">
      <c r="A30" s="27"/>
      <c r="B30" s="279" t="s">
        <v>33</v>
      </c>
      <c r="C30" s="105">
        <f>SUM(C20:C29)</f>
        <v>27514</v>
      </c>
      <c r="D30" s="151"/>
    </row>
    <row r="31" spans="1:22" ht="16.5" customHeight="1">
      <c r="A31" s="141" t="s">
        <v>73</v>
      </c>
      <c r="B31" s="53" t="s">
        <v>18</v>
      </c>
      <c r="C31" s="113"/>
      <c r="D31" s="152"/>
    </row>
    <row r="32" spans="1:22" ht="25.5">
      <c r="A32" s="111"/>
      <c r="B32" s="49">
        <v>1000</v>
      </c>
      <c r="C32" s="248">
        <v>3816</v>
      </c>
      <c r="D32" s="399" t="s">
        <v>443</v>
      </c>
    </row>
    <row r="33" spans="1:4">
      <c r="A33" s="111"/>
      <c r="B33" s="49">
        <v>2100</v>
      </c>
      <c r="C33" s="248">
        <v>-24</v>
      </c>
      <c r="D33" s="400" t="s">
        <v>273</v>
      </c>
    </row>
    <row r="34" spans="1:4" ht="38.25">
      <c r="A34" s="111"/>
      <c r="B34" s="49">
        <v>2200</v>
      </c>
      <c r="C34" s="248">
        <v>2557</v>
      </c>
      <c r="D34" s="401" t="s">
        <v>445</v>
      </c>
    </row>
    <row r="35" spans="1:4" ht="38.25">
      <c r="A35" s="111"/>
      <c r="B35" s="49">
        <v>2300</v>
      </c>
      <c r="C35" s="248">
        <v>-22</v>
      </c>
      <c r="D35" s="402" t="s">
        <v>446</v>
      </c>
    </row>
    <row r="36" spans="1:4" ht="13.5" customHeight="1">
      <c r="A36" s="111"/>
      <c r="B36" s="49">
        <v>2500</v>
      </c>
      <c r="C36" s="106">
        <v>-500</v>
      </c>
      <c r="D36" s="403" t="s">
        <v>447</v>
      </c>
    </row>
    <row r="37" spans="1:4">
      <c r="A37" s="111"/>
      <c r="B37" s="49">
        <v>5200</v>
      </c>
      <c r="C37" s="248">
        <v>-2011</v>
      </c>
      <c r="D37" s="407" t="s">
        <v>448</v>
      </c>
    </row>
    <row r="38" spans="1:4">
      <c r="A38" s="57"/>
      <c r="B38" s="279" t="s">
        <v>33</v>
      </c>
      <c r="C38" s="280">
        <f>SUM(C32:C37)</f>
        <v>3816</v>
      </c>
      <c r="D38" s="153"/>
    </row>
    <row r="39" spans="1:4">
      <c r="A39" s="141" t="s">
        <v>39</v>
      </c>
      <c r="B39" s="143" t="s">
        <v>19</v>
      </c>
      <c r="C39" s="248"/>
      <c r="D39" s="154"/>
    </row>
    <row r="40" spans="1:4" ht="63.75">
      <c r="A40" s="111"/>
      <c r="B40" s="49">
        <v>1000</v>
      </c>
      <c r="C40" s="248">
        <v>-183176</v>
      </c>
      <c r="D40" s="91" t="s">
        <v>424</v>
      </c>
    </row>
    <row r="41" spans="1:4" ht="12.75" hidden="1" customHeight="1">
      <c r="A41" s="111"/>
      <c r="B41" s="49">
        <v>2100</v>
      </c>
      <c r="C41" s="248"/>
      <c r="D41" s="140"/>
    </row>
    <row r="42" spans="1:4" ht="12.75" customHeight="1">
      <c r="A42" s="111"/>
      <c r="B42" s="49">
        <v>2100</v>
      </c>
      <c r="C42" s="248">
        <v>-172</v>
      </c>
      <c r="D42" s="104" t="s">
        <v>429</v>
      </c>
    </row>
    <row r="43" spans="1:4" ht="63.75">
      <c r="A43" s="111"/>
      <c r="B43" s="49">
        <v>2200</v>
      </c>
      <c r="C43" s="248">
        <v>-63846</v>
      </c>
      <c r="D43" s="104" t="s">
        <v>426</v>
      </c>
    </row>
    <row r="44" spans="1:4">
      <c r="A44" s="111"/>
      <c r="B44" s="49">
        <v>2300</v>
      </c>
      <c r="C44" s="248">
        <v>1046</v>
      </c>
      <c r="D44" s="104" t="s">
        <v>430</v>
      </c>
    </row>
    <row r="45" spans="1:4">
      <c r="A45" s="111"/>
      <c r="B45" s="49">
        <v>2500</v>
      </c>
      <c r="C45" s="248">
        <v>725</v>
      </c>
      <c r="D45" s="386" t="s">
        <v>90</v>
      </c>
    </row>
    <row r="46" spans="1:4" ht="25.5">
      <c r="A46" s="111"/>
      <c r="B46" s="49">
        <v>5100</v>
      </c>
      <c r="C46" s="248">
        <v>-2090</v>
      </c>
      <c r="D46" s="104" t="s">
        <v>427</v>
      </c>
    </row>
    <row r="47" spans="1:4" ht="38.25">
      <c r="A47" s="111"/>
      <c r="B47" s="49">
        <v>5200</v>
      </c>
      <c r="C47" s="248">
        <v>47489</v>
      </c>
      <c r="D47" s="104" t="s">
        <v>428</v>
      </c>
    </row>
    <row r="48" spans="1:4" ht="12.75" customHeight="1">
      <c r="A48" s="111"/>
      <c r="B48" s="49">
        <v>6400</v>
      </c>
      <c r="C48" s="248">
        <v>5922</v>
      </c>
      <c r="D48" s="104" t="s">
        <v>425</v>
      </c>
    </row>
    <row r="49" spans="1:21" ht="12.75" hidden="1" customHeight="1">
      <c r="A49" s="111"/>
      <c r="B49" s="49"/>
      <c r="C49" s="248"/>
      <c r="D49" s="140"/>
    </row>
    <row r="50" spans="1:21">
      <c r="A50" s="57"/>
      <c r="B50" s="279" t="s">
        <v>33</v>
      </c>
      <c r="C50" s="281">
        <f>SUM(C40:C49)</f>
        <v>-194102</v>
      </c>
      <c r="D50" s="155"/>
    </row>
    <row r="51" spans="1:21">
      <c r="A51" s="141" t="s">
        <v>47</v>
      </c>
      <c r="B51" s="143" t="s">
        <v>20</v>
      </c>
      <c r="C51" s="248"/>
      <c r="D51" s="154"/>
    </row>
    <row r="52" spans="1:21" ht="13.5" customHeight="1">
      <c r="A52" s="111"/>
      <c r="B52" s="410">
        <v>1100</v>
      </c>
      <c r="C52" s="409">
        <v>260</v>
      </c>
      <c r="D52" s="411" t="s">
        <v>449</v>
      </c>
    </row>
    <row r="53" spans="1:21">
      <c r="A53" s="111"/>
      <c r="B53" s="410">
        <v>2200</v>
      </c>
      <c r="C53" s="409">
        <v>-6556</v>
      </c>
      <c r="D53" s="411" t="s">
        <v>450</v>
      </c>
    </row>
    <row r="54" spans="1:21" s="404" customFormat="1">
      <c r="A54" s="406"/>
      <c r="B54" s="408">
        <v>2300</v>
      </c>
      <c r="C54" s="409">
        <v>1146</v>
      </c>
      <c r="D54" s="411" t="s">
        <v>451</v>
      </c>
      <c r="I54" s="405"/>
      <c r="L54" s="405"/>
      <c r="O54" s="405"/>
      <c r="R54" s="405"/>
      <c r="U54" s="405"/>
    </row>
    <row r="55" spans="1:21">
      <c r="A55" s="111"/>
      <c r="B55" s="408">
        <v>5200</v>
      </c>
      <c r="C55" s="409">
        <v>5150</v>
      </c>
      <c r="D55" s="411" t="s">
        <v>452</v>
      </c>
    </row>
    <row r="56" spans="1:21">
      <c r="A56" s="57"/>
      <c r="B56" s="279" t="s">
        <v>33</v>
      </c>
      <c r="C56" s="281">
        <f>SUM(C51:C55)</f>
        <v>0</v>
      </c>
      <c r="D56" s="155"/>
    </row>
    <row r="57" spans="1:21" ht="25.5">
      <c r="A57" s="141" t="s">
        <v>40</v>
      </c>
      <c r="B57" s="143" t="s">
        <v>21</v>
      </c>
      <c r="C57" s="248"/>
      <c r="D57" s="253"/>
    </row>
    <row r="58" spans="1:21" ht="25.5">
      <c r="A58" s="141"/>
      <c r="B58" s="49">
        <v>1000</v>
      </c>
      <c r="C58" s="248">
        <v>16735</v>
      </c>
      <c r="D58" s="91" t="s">
        <v>433</v>
      </c>
    </row>
    <row r="59" spans="1:21" ht="38.25">
      <c r="A59" s="141"/>
      <c r="B59" s="49">
        <v>2100</v>
      </c>
      <c r="C59" s="248">
        <v>-716</v>
      </c>
      <c r="D59" s="387" t="s">
        <v>434</v>
      </c>
    </row>
    <row r="60" spans="1:21" ht="25.5">
      <c r="A60" s="141"/>
      <c r="B60" s="49">
        <v>2200</v>
      </c>
      <c r="C60" s="248">
        <v>-2420</v>
      </c>
      <c r="D60" s="387" t="s">
        <v>435</v>
      </c>
    </row>
    <row r="61" spans="1:21">
      <c r="A61" s="141"/>
      <c r="B61" s="49">
        <v>2300</v>
      </c>
      <c r="C61" s="248">
        <v>244</v>
      </c>
      <c r="D61" s="388" t="s">
        <v>274</v>
      </c>
    </row>
    <row r="62" spans="1:21" ht="25.5">
      <c r="A62" s="141"/>
      <c r="B62" s="49">
        <v>2500</v>
      </c>
      <c r="C62" s="248">
        <v>3310</v>
      </c>
      <c r="D62" s="104" t="s">
        <v>436</v>
      </c>
    </row>
    <row r="63" spans="1:21" hidden="1">
      <c r="A63" s="141"/>
      <c r="B63" s="49">
        <v>3200</v>
      </c>
      <c r="C63" s="248"/>
      <c r="D63" s="254"/>
    </row>
    <row r="64" spans="1:21" hidden="1">
      <c r="A64" s="141"/>
      <c r="B64" s="49">
        <v>3000</v>
      </c>
      <c r="C64" s="248">
        <v>0</v>
      </c>
      <c r="D64" s="297"/>
    </row>
    <row r="65" spans="1:4" hidden="1">
      <c r="A65" s="141"/>
      <c r="B65" s="49">
        <v>5100</v>
      </c>
      <c r="C65" s="248"/>
      <c r="D65" s="296"/>
    </row>
    <row r="66" spans="1:4" ht="38.25">
      <c r="A66" s="141"/>
      <c r="B66" s="49">
        <v>5200</v>
      </c>
      <c r="C66" s="248">
        <v>4064</v>
      </c>
      <c r="D66" s="388" t="s">
        <v>437</v>
      </c>
    </row>
    <row r="67" spans="1:4" hidden="1">
      <c r="A67" s="141"/>
      <c r="B67" s="49">
        <v>6400</v>
      </c>
      <c r="C67" s="248">
        <v>0</v>
      </c>
      <c r="D67" s="104"/>
    </row>
    <row r="68" spans="1:4">
      <c r="A68" s="282"/>
      <c r="B68" s="279" t="s">
        <v>33</v>
      </c>
      <c r="C68" s="281">
        <f>SUM(C58:C67)</f>
        <v>21217</v>
      </c>
      <c r="D68" s="56"/>
    </row>
    <row r="69" spans="1:4">
      <c r="A69" s="114"/>
      <c r="B69" s="115" t="s">
        <v>25</v>
      </c>
      <c r="C69" s="105">
        <f>C30+C38+C50+C56+C68</f>
        <v>-141555</v>
      </c>
      <c r="D69" s="105"/>
    </row>
    <row r="70" spans="1:4">
      <c r="A70" s="48"/>
      <c r="B70" s="47"/>
      <c r="C70" s="46"/>
      <c r="D70" s="92"/>
    </row>
    <row r="71" spans="1:4">
      <c r="A71" s="96"/>
      <c r="B71" s="101"/>
    </row>
    <row r="72" spans="1:4" hidden="1">
      <c r="A72" s="96"/>
      <c r="B72" s="101" t="s">
        <v>91</v>
      </c>
      <c r="C72" s="76" t="e">
        <f>C69+#REF!+#REF!+#REF!+#REF!+#REF!</f>
        <v>#REF!</v>
      </c>
    </row>
    <row r="73" spans="1:4" hidden="1">
      <c r="A73" s="96"/>
      <c r="B73" s="101"/>
      <c r="C73" s="76" t="e">
        <f>C72-350965</f>
        <v>#REF!</v>
      </c>
      <c r="D73" s="86" t="s">
        <v>94</v>
      </c>
    </row>
    <row r="74" spans="1:4" hidden="1">
      <c r="A74" s="96"/>
      <c r="B74" s="97"/>
    </row>
    <row r="75" spans="1:4" hidden="1">
      <c r="A75" s="96"/>
      <c r="B75" s="101"/>
    </row>
    <row r="76" spans="1:4" hidden="1">
      <c r="A76" s="96"/>
      <c r="B76" s="101" t="s">
        <v>92</v>
      </c>
      <c r="C76" s="76" t="e">
        <f>C17+#REF!+#REF!+#REF!</f>
        <v>#REF!</v>
      </c>
    </row>
    <row r="77" spans="1:4" hidden="1">
      <c r="A77" s="96"/>
      <c r="B77" s="101"/>
      <c r="C77" s="76" t="e">
        <f>C76-894781</f>
        <v>#REF!</v>
      </c>
    </row>
    <row r="78" spans="1:4">
      <c r="A78" s="96"/>
      <c r="B78" s="101"/>
    </row>
    <row r="79" spans="1:4">
      <c r="A79" s="96"/>
      <c r="B79" s="97"/>
    </row>
    <row r="80" spans="1:4">
      <c r="A80" s="96"/>
      <c r="B80" s="97"/>
    </row>
    <row r="81" spans="1:2">
      <c r="A81" s="96"/>
      <c r="B81" s="101"/>
    </row>
    <row r="82" spans="1:2">
      <c r="A82" s="96"/>
      <c r="B82" s="101"/>
    </row>
    <row r="83" spans="1:2">
      <c r="A83" s="96"/>
      <c r="B83" s="101"/>
    </row>
    <row r="84" spans="1:2">
      <c r="A84" s="96"/>
      <c r="B84" s="101"/>
    </row>
    <row r="85" spans="1:2">
      <c r="A85" s="96"/>
      <c r="B85" s="97"/>
    </row>
    <row r="86" spans="1:2">
      <c r="A86" s="96"/>
      <c r="B86" s="101"/>
    </row>
    <row r="87" spans="1:2">
      <c r="A87" s="96"/>
      <c r="B87" s="101"/>
    </row>
    <row r="88" spans="1:2">
      <c r="A88" s="96"/>
      <c r="B88" s="101"/>
    </row>
    <row r="89" spans="1:2">
      <c r="A89" s="96"/>
      <c r="B89" s="101"/>
    </row>
    <row r="90" spans="1:2">
      <c r="A90" s="96"/>
      <c r="B90" s="101"/>
    </row>
    <row r="91" spans="1:2">
      <c r="A91" s="96"/>
      <c r="B91" s="101"/>
    </row>
    <row r="92" spans="1:2">
      <c r="A92" s="96"/>
      <c r="B92" s="101"/>
    </row>
    <row r="93" spans="1:2">
      <c r="A93" s="96"/>
      <c r="B93" s="97"/>
    </row>
    <row r="94" spans="1:2">
      <c r="A94" s="96"/>
      <c r="B94" s="101"/>
    </row>
    <row r="95" spans="1:2">
      <c r="A95" s="96"/>
      <c r="B95" s="101"/>
    </row>
    <row r="96" spans="1:2">
      <c r="A96" s="96"/>
      <c r="B96" s="97"/>
    </row>
    <row r="97" spans="1:2">
      <c r="A97" s="96"/>
      <c r="B97" s="101"/>
    </row>
    <row r="98" spans="1:2">
      <c r="A98" s="96"/>
      <c r="B98" s="101"/>
    </row>
    <row r="99" spans="1:2">
      <c r="A99" s="96"/>
      <c r="B99" s="101"/>
    </row>
    <row r="100" spans="1:2">
      <c r="A100" s="96"/>
      <c r="B100" s="100"/>
    </row>
    <row r="101" spans="1:2">
      <c r="A101" s="96"/>
      <c r="B101" s="98"/>
    </row>
    <row r="102" spans="1:2">
      <c r="A102" s="96"/>
      <c r="B102" s="97"/>
    </row>
    <row r="103" spans="1:2">
      <c r="A103" s="96"/>
      <c r="B103" s="101"/>
    </row>
    <row r="104" spans="1:2">
      <c r="A104" s="96"/>
      <c r="B104" s="101"/>
    </row>
    <row r="105" spans="1:2">
      <c r="A105" s="96"/>
      <c r="B105" s="101"/>
    </row>
    <row r="106" spans="1:2">
      <c r="A106" s="96"/>
      <c r="B106" s="101"/>
    </row>
    <row r="107" spans="1:2">
      <c r="A107" s="96"/>
      <c r="B107" s="97"/>
    </row>
    <row r="108" spans="1:2">
      <c r="A108" s="96"/>
      <c r="B108" s="101"/>
    </row>
    <row r="109" spans="1:2">
      <c r="A109" s="96"/>
      <c r="B109" s="101"/>
    </row>
    <row r="110" spans="1:2">
      <c r="A110" s="96"/>
      <c r="B110" s="101"/>
    </row>
    <row r="111" spans="1:2">
      <c r="A111" s="96"/>
      <c r="B111" s="101"/>
    </row>
    <row r="112" spans="1:2">
      <c r="A112" s="96"/>
      <c r="B112" s="97"/>
    </row>
    <row r="113" spans="1:2">
      <c r="A113" s="96"/>
      <c r="B113" s="97"/>
    </row>
    <row r="114" spans="1:2">
      <c r="A114" s="96"/>
      <c r="B114" s="97"/>
    </row>
    <row r="115" spans="1:2">
      <c r="A115" s="96"/>
      <c r="B115" s="101"/>
    </row>
    <row r="116" spans="1:2">
      <c r="A116" s="96"/>
      <c r="B116" s="101"/>
    </row>
    <row r="117" spans="1:2">
      <c r="A117" s="96"/>
      <c r="B117" s="97"/>
    </row>
    <row r="118" spans="1:2">
      <c r="A118" s="96"/>
      <c r="B118" s="101"/>
    </row>
    <row r="119" spans="1:2">
      <c r="A119" s="96"/>
      <c r="B119" s="101"/>
    </row>
    <row r="120" spans="1:2">
      <c r="A120" s="96"/>
      <c r="B120" s="97"/>
    </row>
    <row r="121" spans="1:2">
      <c r="A121" s="96"/>
      <c r="B121" s="101"/>
    </row>
    <row r="122" spans="1:2">
      <c r="A122" s="96"/>
      <c r="B122" s="101"/>
    </row>
    <row r="123" spans="1:2">
      <c r="A123" s="96"/>
      <c r="B123" s="98"/>
    </row>
    <row r="124" spans="1:2">
      <c r="A124" s="96"/>
      <c r="B124" s="97"/>
    </row>
    <row r="125" spans="1:2">
      <c r="A125" s="96"/>
      <c r="B125" s="97"/>
    </row>
    <row r="126" spans="1:2">
      <c r="A126" s="96"/>
      <c r="B126" s="99"/>
    </row>
    <row r="127" spans="1:2">
      <c r="A127" s="96"/>
      <c r="B127" s="100"/>
    </row>
    <row r="128" spans="1:2">
      <c r="A128" s="96"/>
      <c r="B128" s="98"/>
    </row>
    <row r="129" spans="1:2">
      <c r="A129" s="96"/>
      <c r="B129" s="97"/>
    </row>
    <row r="130" spans="1:2">
      <c r="A130" s="96"/>
      <c r="B130" s="101"/>
    </row>
    <row r="131" spans="1:2">
      <c r="A131" s="96"/>
      <c r="B131" s="101"/>
    </row>
    <row r="132" spans="1:2">
      <c r="A132" s="96"/>
      <c r="B132" s="101"/>
    </row>
    <row r="133" spans="1:2">
      <c r="A133" s="96"/>
      <c r="B133" s="101"/>
    </row>
    <row r="134" spans="1:2">
      <c r="A134" s="96"/>
      <c r="B134" s="101"/>
    </row>
    <row r="135" spans="1:2">
      <c r="A135" s="96"/>
      <c r="B135" s="101"/>
    </row>
    <row r="136" spans="1:2">
      <c r="A136" s="96"/>
      <c r="B136" s="101"/>
    </row>
    <row r="137" spans="1:2">
      <c r="A137" s="96"/>
      <c r="B137" s="101"/>
    </row>
    <row r="138" spans="1:2">
      <c r="A138" s="96"/>
      <c r="B138" s="101"/>
    </row>
    <row r="139" spans="1:2">
      <c r="A139" s="96"/>
      <c r="B139" s="97"/>
    </row>
    <row r="140" spans="1:2">
      <c r="A140" s="96"/>
      <c r="B140" s="101"/>
    </row>
    <row r="141" spans="1:2">
      <c r="A141" s="96"/>
      <c r="B141" s="101"/>
    </row>
    <row r="142" spans="1:2">
      <c r="A142" s="96"/>
      <c r="B142" s="101"/>
    </row>
    <row r="143" spans="1:2">
      <c r="A143" s="96"/>
      <c r="B143" s="97"/>
    </row>
    <row r="144" spans="1:2">
      <c r="A144" s="96"/>
      <c r="B144" s="101"/>
    </row>
    <row r="145" spans="1:2">
      <c r="A145" s="96"/>
      <c r="B145" s="101"/>
    </row>
    <row r="146" spans="1:2">
      <c r="A146" s="96"/>
      <c r="B146" s="97"/>
    </row>
    <row r="147" spans="1:2">
      <c r="A147" s="96"/>
      <c r="B147" s="97"/>
    </row>
    <row r="148" spans="1:2">
      <c r="A148" s="96"/>
      <c r="B148" s="101"/>
    </row>
    <row r="149" spans="1:2">
      <c r="A149" s="96"/>
      <c r="B149" s="101"/>
    </row>
    <row r="150" spans="1:2">
      <c r="A150" s="96"/>
      <c r="B150" s="98"/>
    </row>
    <row r="151" spans="1:2">
      <c r="A151" s="96"/>
      <c r="B151" s="97"/>
    </row>
    <row r="152" spans="1:2">
      <c r="A152" s="96"/>
      <c r="B152" s="101"/>
    </row>
    <row r="153" spans="1:2">
      <c r="A153" s="96"/>
      <c r="B153" s="101"/>
    </row>
    <row r="154" spans="1:2">
      <c r="A154" s="96"/>
      <c r="B154" s="101"/>
    </row>
    <row r="155" spans="1:2">
      <c r="A155" s="96"/>
      <c r="B155" s="101"/>
    </row>
    <row r="156" spans="1:2">
      <c r="A156" s="96"/>
      <c r="B156" s="101"/>
    </row>
    <row r="157" spans="1:2">
      <c r="A157" s="96"/>
      <c r="B157" s="101"/>
    </row>
    <row r="158" spans="1:2">
      <c r="A158" s="96"/>
      <c r="B158" s="101"/>
    </row>
    <row r="159" spans="1:2">
      <c r="A159" s="96"/>
      <c r="B159" s="98"/>
    </row>
    <row r="160" spans="1:2">
      <c r="A160" s="96"/>
      <c r="B160" s="98"/>
    </row>
    <row r="161" spans="1:2">
      <c r="A161" s="96"/>
      <c r="B161" s="98"/>
    </row>
    <row r="162" spans="1:2">
      <c r="A162" s="96"/>
      <c r="B162" s="97"/>
    </row>
    <row r="163" spans="1:2">
      <c r="A163" s="96"/>
      <c r="B163" s="101"/>
    </row>
    <row r="164" spans="1:2">
      <c r="A164" s="96"/>
      <c r="B164" s="101"/>
    </row>
    <row r="165" spans="1:2">
      <c r="A165" s="96"/>
      <c r="B165" s="101"/>
    </row>
    <row r="166" spans="1:2">
      <c r="A166" s="96"/>
      <c r="B166" s="101"/>
    </row>
    <row r="167" spans="1:2">
      <c r="A167" s="96"/>
      <c r="B167" s="101"/>
    </row>
    <row r="168" spans="1:2">
      <c r="A168" s="96"/>
      <c r="B168" s="101"/>
    </row>
    <row r="169" spans="1:2">
      <c r="A169" s="96"/>
      <c r="B169" s="101"/>
    </row>
    <row r="170" spans="1:2">
      <c r="A170" s="96"/>
      <c r="B170" s="101"/>
    </row>
    <row r="171" spans="1:2">
      <c r="A171" s="96"/>
      <c r="B171" s="101"/>
    </row>
    <row r="172" spans="1:2">
      <c r="A172" s="96"/>
      <c r="B172" s="97"/>
    </row>
    <row r="173" spans="1:2">
      <c r="A173" s="96"/>
      <c r="B173" s="98"/>
    </row>
    <row r="174" spans="1:2">
      <c r="A174" s="96"/>
      <c r="B174" s="97"/>
    </row>
    <row r="175" spans="1:2">
      <c r="A175" s="96"/>
      <c r="B175" s="97"/>
    </row>
    <row r="176" spans="1:2">
      <c r="A176" s="96"/>
      <c r="B176" s="97"/>
    </row>
    <row r="177" spans="1:2">
      <c r="A177" s="96"/>
      <c r="B177" s="97"/>
    </row>
    <row r="178" spans="1:2">
      <c r="A178" s="96"/>
      <c r="B178" s="97"/>
    </row>
    <row r="179" spans="1:2">
      <c r="A179" s="96"/>
      <c r="B179" s="98"/>
    </row>
    <row r="180" spans="1:2">
      <c r="A180" s="96"/>
      <c r="B180" s="97"/>
    </row>
    <row r="181" spans="1:2">
      <c r="A181" s="96"/>
      <c r="B181" s="97"/>
    </row>
    <row r="182" spans="1:2">
      <c r="A182" s="96"/>
      <c r="B182" s="97"/>
    </row>
    <row r="183" spans="1:2">
      <c r="A183" s="96"/>
      <c r="B183" s="98"/>
    </row>
    <row r="184" spans="1:2">
      <c r="A184" s="96"/>
      <c r="B184" s="97"/>
    </row>
    <row r="185" spans="1:2">
      <c r="A185" s="96"/>
      <c r="B185" s="101"/>
    </row>
    <row r="186" spans="1:2">
      <c r="A186" s="96"/>
      <c r="B186" s="101"/>
    </row>
    <row r="187" spans="1:2">
      <c r="A187" s="96"/>
      <c r="B187" s="97"/>
    </row>
    <row r="188" spans="1:2">
      <c r="A188" s="96"/>
      <c r="B188" s="101"/>
    </row>
    <row r="189" spans="1:2">
      <c r="A189" s="96"/>
      <c r="B189" s="101"/>
    </row>
    <row r="190" spans="1:2">
      <c r="A190" s="96"/>
      <c r="B190" s="98"/>
    </row>
    <row r="191" spans="1:2">
      <c r="A191" s="96"/>
      <c r="B191" s="97"/>
    </row>
    <row r="192" spans="1:2">
      <c r="A192" s="96"/>
      <c r="B192" s="97"/>
    </row>
    <row r="193" spans="1:2">
      <c r="A193" s="96"/>
      <c r="B193" s="97"/>
    </row>
    <row r="194" spans="1:2">
      <c r="A194" s="96"/>
      <c r="B194" s="100"/>
    </row>
    <row r="195" spans="1:2">
      <c r="A195" s="96"/>
      <c r="B195" s="98"/>
    </row>
    <row r="196" spans="1:2">
      <c r="A196" s="96"/>
      <c r="B196" s="97"/>
    </row>
    <row r="197" spans="1:2">
      <c r="A197" s="96"/>
      <c r="B197" s="101"/>
    </row>
    <row r="198" spans="1:2">
      <c r="A198" s="96"/>
      <c r="B198" s="101"/>
    </row>
    <row r="199" spans="1:2">
      <c r="A199" s="96"/>
      <c r="B199" s="97"/>
    </row>
    <row r="200" spans="1:2">
      <c r="A200" s="96"/>
      <c r="B200" s="101"/>
    </row>
    <row r="201" spans="1:2">
      <c r="A201" s="96"/>
      <c r="B201" s="101"/>
    </row>
    <row r="202" spans="1:2">
      <c r="A202" s="96"/>
      <c r="B202" s="98"/>
    </row>
    <row r="203" spans="1:2">
      <c r="A203" s="96"/>
      <c r="B203" s="97"/>
    </row>
    <row r="204" spans="1:2">
      <c r="A204" s="96"/>
      <c r="B204" s="97"/>
    </row>
    <row r="205" spans="1:2">
      <c r="A205" s="96"/>
      <c r="B205" s="97"/>
    </row>
    <row r="206" spans="1:2">
      <c r="A206" s="96"/>
      <c r="B206" s="97"/>
    </row>
    <row r="207" spans="1:2">
      <c r="A207" s="96"/>
      <c r="B207" s="97"/>
    </row>
    <row r="208" spans="1:2">
      <c r="A208" s="96"/>
      <c r="B208" s="98"/>
    </row>
    <row r="209" spans="1:2">
      <c r="A209" s="96"/>
      <c r="B209" s="97"/>
    </row>
    <row r="210" spans="1:2">
      <c r="A210" s="96"/>
      <c r="B210" s="101"/>
    </row>
    <row r="211" spans="1:2">
      <c r="A211" s="96"/>
      <c r="B211" s="102"/>
    </row>
    <row r="212" spans="1:2">
      <c r="A212" s="96"/>
      <c r="B212" s="102"/>
    </row>
    <row r="213" spans="1:2">
      <c r="A213" s="96"/>
      <c r="B213" s="102"/>
    </row>
    <row r="214" spans="1:2">
      <c r="A214" s="96"/>
      <c r="B214" s="102"/>
    </row>
    <row r="215" spans="1:2">
      <c r="A215" s="96"/>
      <c r="B215" s="102"/>
    </row>
    <row r="216" spans="1:2">
      <c r="A216" s="96"/>
      <c r="B216" s="102"/>
    </row>
    <row r="217" spans="1:2">
      <c r="A217" s="96"/>
      <c r="B217" s="86"/>
    </row>
    <row r="218" spans="1:2">
      <c r="A218" s="96"/>
      <c r="B218" s="86"/>
    </row>
    <row r="219" spans="1:2">
      <c r="A219" s="96"/>
      <c r="B219" s="86"/>
    </row>
    <row r="220" spans="1:2">
      <c r="A220" s="96"/>
      <c r="B220" s="86"/>
    </row>
    <row r="221" spans="1:2">
      <c r="A221" s="96"/>
      <c r="B221" s="86"/>
    </row>
    <row r="222" spans="1:2">
      <c r="A222" s="96"/>
      <c r="B222" s="86"/>
    </row>
    <row r="223" spans="1:2">
      <c r="A223" s="96"/>
      <c r="B223" s="86"/>
    </row>
    <row r="224" spans="1:2">
      <c r="A224" s="96"/>
      <c r="B224" s="86"/>
    </row>
    <row r="225" spans="1:2">
      <c r="A225" s="96"/>
      <c r="B225" s="86"/>
    </row>
    <row r="226" spans="1:2">
      <c r="A226" s="96"/>
      <c r="B226" s="86"/>
    </row>
    <row r="227" spans="1:2">
      <c r="A227" s="96"/>
      <c r="B227" s="86"/>
    </row>
    <row r="228" spans="1:2">
      <c r="A228" s="96"/>
      <c r="B228" s="86"/>
    </row>
    <row r="229" spans="1:2">
      <c r="A229" s="96"/>
      <c r="B229" s="86"/>
    </row>
    <row r="230" spans="1:2">
      <c r="A230" s="96"/>
      <c r="B230" s="86"/>
    </row>
    <row r="231" spans="1:2">
      <c r="A231" s="96"/>
      <c r="B231" s="86"/>
    </row>
    <row r="232" spans="1:2">
      <c r="A232" s="96"/>
      <c r="B232" s="86"/>
    </row>
    <row r="233" spans="1:2">
      <c r="A233" s="96"/>
      <c r="B233" s="86"/>
    </row>
    <row r="234" spans="1:2">
      <c r="A234" s="96"/>
      <c r="B234" s="86"/>
    </row>
    <row r="235" spans="1:2">
      <c r="A235" s="96"/>
      <c r="B235" s="86"/>
    </row>
    <row r="236" spans="1:2">
      <c r="A236" s="96"/>
      <c r="B236" s="86"/>
    </row>
    <row r="237" spans="1:2">
      <c r="A237" s="96"/>
      <c r="B237" s="86"/>
    </row>
    <row r="238" spans="1:2">
      <c r="A238" s="96"/>
      <c r="B238" s="86"/>
    </row>
    <row r="239" spans="1:2">
      <c r="A239" s="96"/>
      <c r="B239" s="86"/>
    </row>
    <row r="240" spans="1:2">
      <c r="A240" s="96"/>
      <c r="B240" s="86"/>
    </row>
    <row r="241" spans="1:2">
      <c r="A241" s="96"/>
      <c r="B241" s="86"/>
    </row>
    <row r="242" spans="1:2">
      <c r="A242" s="96"/>
      <c r="B242" s="86"/>
    </row>
    <row r="243" spans="1:2">
      <c r="A243" s="96"/>
      <c r="B243" s="86"/>
    </row>
    <row r="244" spans="1:2">
      <c r="A244" s="96"/>
      <c r="B244" s="86"/>
    </row>
    <row r="245" spans="1:2">
      <c r="A245" s="96"/>
      <c r="B245" s="86"/>
    </row>
    <row r="246" spans="1:2">
      <c r="A246" s="96"/>
      <c r="B246" s="86"/>
    </row>
    <row r="247" spans="1:2">
      <c r="A247" s="96"/>
      <c r="B247" s="86"/>
    </row>
    <row r="248" spans="1:2">
      <c r="A248" s="96"/>
      <c r="B248" s="86"/>
    </row>
    <row r="249" spans="1:2">
      <c r="A249" s="96"/>
      <c r="B249" s="86"/>
    </row>
    <row r="250" spans="1:2">
      <c r="A250" s="96"/>
      <c r="B250" s="86"/>
    </row>
    <row r="251" spans="1:2">
      <c r="A251" s="96"/>
      <c r="B251" s="86"/>
    </row>
    <row r="252" spans="1:2">
      <c r="A252" s="96"/>
      <c r="B252" s="86"/>
    </row>
    <row r="253" spans="1:2">
      <c r="A253" s="96"/>
      <c r="B253" s="86"/>
    </row>
    <row r="254" spans="1:2">
      <c r="A254" s="96"/>
      <c r="B254" s="86"/>
    </row>
    <row r="255" spans="1:2">
      <c r="A255" s="96"/>
      <c r="B255" s="86"/>
    </row>
    <row r="256" spans="1:2">
      <c r="A256" s="96"/>
      <c r="B256" s="86"/>
    </row>
    <row r="257" spans="1:2">
      <c r="A257" s="96"/>
      <c r="B257" s="86"/>
    </row>
    <row r="258" spans="1:2">
      <c r="A258" s="96"/>
      <c r="B258" s="86"/>
    </row>
    <row r="259" spans="1:2">
      <c r="A259" s="96"/>
      <c r="B259" s="86"/>
    </row>
    <row r="260" spans="1:2">
      <c r="A260" s="96"/>
      <c r="B260" s="86"/>
    </row>
    <row r="261" spans="1:2">
      <c r="A261" s="96"/>
      <c r="B261" s="86"/>
    </row>
    <row r="262" spans="1:2">
      <c r="A262" s="96"/>
      <c r="B262" s="86"/>
    </row>
    <row r="263" spans="1:2">
      <c r="A263" s="96"/>
      <c r="B263" s="86"/>
    </row>
    <row r="264" spans="1:2">
      <c r="A264" s="96"/>
      <c r="B264" s="86"/>
    </row>
    <row r="265" spans="1:2">
      <c r="A265" s="96"/>
      <c r="B265" s="86"/>
    </row>
    <row r="266" spans="1:2">
      <c r="A266" s="96"/>
      <c r="B266" s="86"/>
    </row>
    <row r="267" spans="1:2">
      <c r="A267" s="96"/>
      <c r="B267" s="86"/>
    </row>
    <row r="268" spans="1:2">
      <c r="A268" s="96"/>
      <c r="B268" s="86"/>
    </row>
    <row r="269" spans="1:2">
      <c r="A269" s="96"/>
      <c r="B269" s="86"/>
    </row>
    <row r="270" spans="1:2">
      <c r="A270" s="96"/>
      <c r="B270" s="86"/>
    </row>
    <row r="271" spans="1:2">
      <c r="A271" s="96"/>
      <c r="B271" s="86"/>
    </row>
    <row r="272" spans="1:2">
      <c r="A272" s="96"/>
      <c r="B272" s="86"/>
    </row>
    <row r="273" spans="1:2">
      <c r="A273" s="96"/>
      <c r="B273" s="86"/>
    </row>
    <row r="274" spans="1:2">
      <c r="A274" s="96"/>
      <c r="B274" s="86"/>
    </row>
    <row r="275" spans="1:2">
      <c r="A275" s="96"/>
      <c r="B275" s="86"/>
    </row>
    <row r="276" spans="1:2">
      <c r="A276" s="96"/>
      <c r="B276" s="86"/>
    </row>
    <row r="277" spans="1:2">
      <c r="A277" s="96"/>
      <c r="B277" s="86"/>
    </row>
    <row r="278" spans="1:2">
      <c r="A278" s="96"/>
      <c r="B278" s="86"/>
    </row>
    <row r="279" spans="1:2">
      <c r="A279" s="96"/>
      <c r="B279" s="86"/>
    </row>
    <row r="280" spans="1:2">
      <c r="A280" s="96"/>
      <c r="B280" s="86"/>
    </row>
    <row r="281" spans="1:2">
      <c r="A281" s="96"/>
      <c r="B281" s="86"/>
    </row>
    <row r="282" spans="1:2">
      <c r="A282" s="96"/>
      <c r="B282" s="86"/>
    </row>
    <row r="283" spans="1:2">
      <c r="A283" s="96"/>
      <c r="B283" s="86"/>
    </row>
    <row r="284" spans="1:2">
      <c r="A284" s="96"/>
      <c r="B284" s="86"/>
    </row>
    <row r="285" spans="1:2">
      <c r="A285" s="96"/>
      <c r="B285" s="86"/>
    </row>
    <row r="286" spans="1:2">
      <c r="A286" s="96"/>
      <c r="B286" s="86"/>
    </row>
    <row r="287" spans="1:2">
      <c r="A287" s="96"/>
      <c r="B287" s="86"/>
    </row>
    <row r="288" spans="1:2">
      <c r="A288" s="96"/>
      <c r="B288" s="86"/>
    </row>
    <row r="289" spans="1:2">
      <c r="A289" s="96"/>
      <c r="B289" s="86"/>
    </row>
    <row r="290" spans="1:2">
      <c r="A290" s="96"/>
      <c r="B290" s="86"/>
    </row>
    <row r="291" spans="1:2">
      <c r="A291" s="96"/>
      <c r="B291" s="86"/>
    </row>
    <row r="292" spans="1:2">
      <c r="A292" s="96"/>
      <c r="B292" s="86"/>
    </row>
    <row r="293" spans="1:2">
      <c r="A293" s="96"/>
      <c r="B293" s="86"/>
    </row>
    <row r="294" spans="1:2">
      <c r="A294" s="96"/>
      <c r="B294" s="86"/>
    </row>
    <row r="295" spans="1:2">
      <c r="A295" s="96"/>
      <c r="B295" s="86"/>
    </row>
    <row r="296" spans="1:2">
      <c r="A296" s="96"/>
      <c r="B296" s="86"/>
    </row>
    <row r="297" spans="1:2">
      <c r="A297" s="96"/>
      <c r="B297" s="86"/>
    </row>
    <row r="298" spans="1:2">
      <c r="A298" s="96"/>
      <c r="B298" s="86"/>
    </row>
    <row r="299" spans="1:2">
      <c r="A299" s="96"/>
      <c r="B299" s="86"/>
    </row>
    <row r="300" spans="1:2">
      <c r="A300" s="96"/>
      <c r="B300" s="86"/>
    </row>
    <row r="301" spans="1:2">
      <c r="A301" s="96"/>
      <c r="B301" s="86"/>
    </row>
    <row r="302" spans="1:2">
      <c r="A302" s="96"/>
      <c r="B302" s="86"/>
    </row>
    <row r="303" spans="1:2">
      <c r="A303" s="96"/>
      <c r="B303" s="86"/>
    </row>
    <row r="304" spans="1:2">
      <c r="A304" s="96"/>
      <c r="B304" s="86"/>
    </row>
    <row r="305" spans="1:2">
      <c r="A305" s="96"/>
      <c r="B305" s="86"/>
    </row>
    <row r="306" spans="1:2">
      <c r="A306" s="96"/>
      <c r="B306" s="86"/>
    </row>
    <row r="307" spans="1:2">
      <c r="A307" s="96"/>
      <c r="B307" s="86"/>
    </row>
    <row r="308" spans="1:2">
      <c r="A308" s="96"/>
      <c r="B308" s="86"/>
    </row>
    <row r="309" spans="1:2">
      <c r="A309" s="96"/>
      <c r="B309" s="86"/>
    </row>
    <row r="310" spans="1:2">
      <c r="A310" s="96"/>
      <c r="B310" s="86"/>
    </row>
    <row r="311" spans="1:2">
      <c r="A311" s="96"/>
      <c r="B311" s="86"/>
    </row>
    <row r="312" spans="1:2">
      <c r="A312" s="96"/>
      <c r="B312" s="86"/>
    </row>
    <row r="313" spans="1:2">
      <c r="A313" s="96"/>
      <c r="B313" s="86"/>
    </row>
    <row r="314" spans="1:2">
      <c r="A314" s="96"/>
      <c r="B314" s="86"/>
    </row>
    <row r="315" spans="1:2">
      <c r="A315" s="96"/>
      <c r="B315" s="86"/>
    </row>
    <row r="316" spans="1:2">
      <c r="A316" s="96"/>
      <c r="B316" s="86"/>
    </row>
    <row r="317" spans="1:2">
      <c r="A317" s="96"/>
      <c r="B317" s="86"/>
    </row>
    <row r="318" spans="1:2">
      <c r="A318" s="96"/>
      <c r="B318" s="86"/>
    </row>
    <row r="319" spans="1:2">
      <c r="A319" s="96"/>
      <c r="B319" s="86"/>
    </row>
    <row r="320" spans="1:2">
      <c r="A320" s="96"/>
      <c r="B320" s="86"/>
    </row>
    <row r="321" spans="1:2">
      <c r="A321" s="96"/>
      <c r="B321" s="86"/>
    </row>
    <row r="322" spans="1:2">
      <c r="A322" s="96"/>
      <c r="B322" s="86"/>
    </row>
    <row r="323" spans="1:2">
      <c r="A323" s="96"/>
      <c r="B323" s="86"/>
    </row>
    <row r="324" spans="1:2">
      <c r="A324" s="96"/>
      <c r="B324" s="86"/>
    </row>
    <row r="325" spans="1:2">
      <c r="A325" s="96"/>
      <c r="B325" s="86"/>
    </row>
    <row r="326" spans="1:2">
      <c r="A326" s="96"/>
      <c r="B326" s="86"/>
    </row>
    <row r="327" spans="1:2">
      <c r="A327" s="96"/>
      <c r="B327" s="86"/>
    </row>
    <row r="328" spans="1:2">
      <c r="A328" s="96"/>
      <c r="B328" s="86"/>
    </row>
    <row r="329" spans="1:2">
      <c r="A329" s="96"/>
      <c r="B329" s="86"/>
    </row>
    <row r="330" spans="1:2">
      <c r="A330" s="96"/>
      <c r="B330" s="86"/>
    </row>
    <row r="331" spans="1:2">
      <c r="A331" s="96"/>
      <c r="B331" s="86"/>
    </row>
    <row r="332" spans="1:2">
      <c r="A332" s="96"/>
      <c r="B332" s="86"/>
    </row>
    <row r="333" spans="1:2">
      <c r="A333" s="96"/>
      <c r="B333" s="86"/>
    </row>
    <row r="334" spans="1:2">
      <c r="A334" s="96"/>
      <c r="B334" s="86"/>
    </row>
    <row r="335" spans="1:2">
      <c r="A335" s="96"/>
      <c r="B335" s="86"/>
    </row>
    <row r="336" spans="1:2">
      <c r="A336" s="96"/>
      <c r="B336" s="86"/>
    </row>
    <row r="337" spans="1:2">
      <c r="A337" s="96"/>
      <c r="B337" s="86"/>
    </row>
    <row r="338" spans="1:2">
      <c r="A338" s="96"/>
      <c r="B338" s="86"/>
    </row>
    <row r="339" spans="1:2">
      <c r="A339" s="96"/>
      <c r="B339" s="86"/>
    </row>
    <row r="340" spans="1:2">
      <c r="A340" s="96"/>
      <c r="B340" s="86"/>
    </row>
    <row r="341" spans="1:2">
      <c r="A341" s="96"/>
      <c r="B341" s="86"/>
    </row>
    <row r="342" spans="1:2">
      <c r="A342" s="96"/>
      <c r="B342" s="86"/>
    </row>
    <row r="343" spans="1:2">
      <c r="A343" s="96"/>
      <c r="B343" s="86"/>
    </row>
    <row r="344" spans="1:2">
      <c r="A344" s="96"/>
      <c r="B344" s="86"/>
    </row>
    <row r="345" spans="1:2">
      <c r="A345" s="96"/>
      <c r="B345" s="86"/>
    </row>
    <row r="346" spans="1:2">
      <c r="A346" s="96"/>
      <c r="B346" s="86"/>
    </row>
    <row r="347" spans="1:2">
      <c r="A347" s="96"/>
      <c r="B347" s="86"/>
    </row>
    <row r="348" spans="1:2">
      <c r="A348" s="96"/>
      <c r="B348" s="86"/>
    </row>
    <row r="349" spans="1:2">
      <c r="A349" s="96"/>
      <c r="B349" s="86"/>
    </row>
    <row r="350" spans="1:2">
      <c r="A350" s="96"/>
      <c r="B350" s="86"/>
    </row>
    <row r="351" spans="1:2">
      <c r="A351" s="96"/>
      <c r="B351" s="86"/>
    </row>
    <row r="352" spans="1:2">
      <c r="A352" s="96"/>
      <c r="B352" s="86"/>
    </row>
    <row r="353" spans="1:2">
      <c r="A353" s="96"/>
      <c r="B353" s="86"/>
    </row>
    <row r="354" spans="1:2">
      <c r="A354" s="96"/>
      <c r="B354" s="86"/>
    </row>
    <row r="355" spans="1:2">
      <c r="A355" s="96"/>
      <c r="B355" s="86"/>
    </row>
    <row r="356" spans="1:2">
      <c r="A356" s="96"/>
      <c r="B356" s="86"/>
    </row>
    <row r="357" spans="1:2">
      <c r="A357" s="96"/>
      <c r="B357" s="86"/>
    </row>
    <row r="358" spans="1:2">
      <c r="A358" s="96"/>
      <c r="B358" s="86"/>
    </row>
    <row r="359" spans="1:2">
      <c r="A359" s="96"/>
      <c r="B359" s="86"/>
    </row>
    <row r="360" spans="1:2">
      <c r="A360" s="96"/>
      <c r="B360" s="86"/>
    </row>
    <row r="361" spans="1:2">
      <c r="A361" s="96"/>
      <c r="B361" s="86"/>
    </row>
    <row r="362" spans="1:2">
      <c r="A362" s="96"/>
      <c r="B362" s="86"/>
    </row>
    <row r="363" spans="1:2">
      <c r="A363" s="96"/>
      <c r="B363" s="86"/>
    </row>
    <row r="364" spans="1:2">
      <c r="A364" s="96"/>
      <c r="B364" s="86"/>
    </row>
    <row r="365" spans="1:2">
      <c r="A365" s="96"/>
      <c r="B365" s="86"/>
    </row>
    <row r="366" spans="1:2">
      <c r="A366" s="96"/>
      <c r="B366" s="86"/>
    </row>
    <row r="367" spans="1:2">
      <c r="A367" s="96"/>
      <c r="B367" s="86"/>
    </row>
    <row r="368" spans="1:2">
      <c r="A368" s="96"/>
      <c r="B368" s="86"/>
    </row>
    <row r="369" spans="1:2">
      <c r="A369" s="96"/>
      <c r="B369" s="86"/>
    </row>
    <row r="370" spans="1:2">
      <c r="A370" s="96"/>
      <c r="B370" s="86"/>
    </row>
    <row r="371" spans="1:2">
      <c r="A371" s="96"/>
      <c r="B371" s="86"/>
    </row>
    <row r="372" spans="1:2">
      <c r="A372" s="96"/>
      <c r="B372" s="86"/>
    </row>
    <row r="373" spans="1:2">
      <c r="A373" s="96"/>
      <c r="B373" s="86"/>
    </row>
    <row r="374" spans="1:2">
      <c r="A374" s="96"/>
      <c r="B374" s="86"/>
    </row>
    <row r="375" spans="1:2">
      <c r="A375" s="96"/>
      <c r="B375" s="86"/>
    </row>
    <row r="376" spans="1:2">
      <c r="A376" s="96"/>
      <c r="B376" s="86"/>
    </row>
  </sheetData>
  <sheetProtection password="CF7A" sheet="1" objects="1" scenarios="1"/>
  <dataValidations count="1">
    <dataValidation type="list" allowBlank="1" showInputMessage="1" showErrorMessage="1" sqref="IO65092 WVA982596 WLE982596 WBI982596 VRM982596 VHQ982596 UXU982596 UNY982596 UEC982596 TUG982596 TKK982596 TAO982596 SQS982596 SGW982596 RXA982596 RNE982596 RDI982596 QTM982596 QJQ982596 PZU982596 PPY982596 PGC982596 OWG982596 OMK982596 OCO982596 NSS982596 NIW982596 MZA982596 MPE982596 MFI982596 LVM982596 LLQ982596 LBU982596 KRY982596 KIC982596 JYG982596 JOK982596 JEO982596 IUS982596 IKW982596 IBA982596 HRE982596 HHI982596 GXM982596 GNQ982596 GDU982596 FTY982596 FKC982596 FAG982596 EQK982596 EGO982596 DWS982596 DMW982596 DDA982596 CTE982596 CJI982596 BZM982596 BPQ982596 BFU982596 AVY982596 AMC982596 ACG982596 SK982596 IO982596 C982596 WVA917060 WLE917060 WBI917060 VRM917060 VHQ917060 UXU917060 UNY917060 UEC917060 TUG917060 TKK917060 TAO917060 SQS917060 SGW917060 RXA917060 RNE917060 RDI917060 QTM917060 QJQ917060 PZU917060 PPY917060 PGC917060 OWG917060 OMK917060 OCO917060 NSS917060 NIW917060 MZA917060 MPE917060 MFI917060 LVM917060 LLQ917060 LBU917060 KRY917060 KIC917060 JYG917060 JOK917060 JEO917060 IUS917060 IKW917060 IBA917060 HRE917060 HHI917060 GXM917060 GNQ917060 GDU917060 FTY917060 FKC917060 FAG917060 EQK917060 EGO917060 DWS917060 DMW917060 DDA917060 CTE917060 CJI917060 BZM917060 BPQ917060 BFU917060 AVY917060 AMC917060 ACG917060 SK917060 IO917060 C917060 WVA851524 WLE851524 WBI851524 VRM851524 VHQ851524 UXU851524 UNY851524 UEC851524 TUG851524 TKK851524 TAO851524 SQS851524 SGW851524 RXA851524 RNE851524 RDI851524 QTM851524 QJQ851524 PZU851524 PPY851524 PGC851524 OWG851524 OMK851524 OCO851524 NSS851524 NIW851524 MZA851524 MPE851524 MFI851524 LVM851524 LLQ851524 LBU851524 KRY851524 KIC851524 JYG851524 JOK851524 JEO851524 IUS851524 IKW851524 IBA851524 HRE851524 HHI851524 GXM851524 GNQ851524 GDU851524 FTY851524 FKC851524 FAG851524 EQK851524 EGO851524 DWS851524 DMW851524 DDA851524 CTE851524 CJI851524 BZM851524 BPQ851524 BFU851524 AVY851524 AMC851524 ACG851524 SK851524 IO851524 C851524 WVA785988 WLE785988 WBI785988 VRM785988 VHQ785988 UXU785988 UNY785988 UEC785988 TUG785988 TKK785988 TAO785988 SQS785988 SGW785988 RXA785988 RNE785988 RDI785988 QTM785988 QJQ785988 PZU785988 PPY785988 PGC785988 OWG785988 OMK785988 OCO785988 NSS785988 NIW785988 MZA785988 MPE785988 MFI785988 LVM785988 LLQ785988 LBU785988 KRY785988 KIC785988 JYG785988 JOK785988 JEO785988 IUS785988 IKW785988 IBA785988 HRE785988 HHI785988 GXM785988 GNQ785988 GDU785988 FTY785988 FKC785988 FAG785988 EQK785988 EGO785988 DWS785988 DMW785988 DDA785988 CTE785988 CJI785988 BZM785988 BPQ785988 BFU785988 AVY785988 AMC785988 ACG785988 SK785988 IO785988 C785988 WVA720452 WLE720452 WBI720452 VRM720452 VHQ720452 UXU720452 UNY720452 UEC720452 TUG720452 TKK720452 TAO720452 SQS720452 SGW720452 RXA720452 RNE720452 RDI720452 QTM720452 QJQ720452 PZU720452 PPY720452 PGC720452 OWG720452 OMK720452 OCO720452 NSS720452 NIW720452 MZA720452 MPE720452 MFI720452 LVM720452 LLQ720452 LBU720452 KRY720452 KIC720452 JYG720452 JOK720452 JEO720452 IUS720452 IKW720452 IBA720452 HRE720452 HHI720452 GXM720452 GNQ720452 GDU720452 FTY720452 FKC720452 FAG720452 EQK720452 EGO720452 DWS720452 DMW720452 DDA720452 CTE720452 CJI720452 BZM720452 BPQ720452 BFU720452 AVY720452 AMC720452 ACG720452 SK720452 IO720452 C720452 WVA654916 WLE654916 WBI654916 VRM654916 VHQ654916 UXU654916 UNY654916 UEC654916 TUG654916 TKK654916 TAO654916 SQS654916 SGW654916 RXA654916 RNE654916 RDI654916 QTM654916 QJQ654916 PZU654916 PPY654916 PGC654916 OWG654916 OMK654916 OCO654916 NSS654916 NIW654916 MZA654916 MPE654916 MFI654916 LVM654916 LLQ654916 LBU654916 KRY654916 KIC654916 JYG654916 JOK654916 JEO654916 IUS654916 IKW654916 IBA654916 HRE654916 HHI654916 GXM654916 GNQ654916 GDU654916 FTY654916 FKC654916 FAG654916 EQK654916 EGO654916 DWS654916 DMW654916 DDA654916 CTE654916 CJI654916 BZM654916 BPQ654916 BFU654916 AVY654916 AMC654916 ACG654916 SK654916 IO654916 C654916 WVA589380 WLE589380 WBI589380 VRM589380 VHQ589380 UXU589380 UNY589380 UEC589380 TUG589380 TKK589380 TAO589380 SQS589380 SGW589380 RXA589380 RNE589380 RDI589380 QTM589380 QJQ589380 PZU589380 PPY589380 PGC589380 OWG589380 OMK589380 OCO589380 NSS589380 NIW589380 MZA589380 MPE589380 MFI589380 LVM589380 LLQ589380 LBU589380 KRY589380 KIC589380 JYG589380 JOK589380 JEO589380 IUS589380 IKW589380 IBA589380 HRE589380 HHI589380 GXM589380 GNQ589380 GDU589380 FTY589380 FKC589380 FAG589380 EQK589380 EGO589380 DWS589380 DMW589380 DDA589380 CTE589380 CJI589380 BZM589380 BPQ589380 BFU589380 AVY589380 AMC589380 ACG589380 SK589380 IO589380 C589380 WVA523844 WLE523844 WBI523844 VRM523844 VHQ523844 UXU523844 UNY523844 UEC523844 TUG523844 TKK523844 TAO523844 SQS523844 SGW523844 RXA523844 RNE523844 RDI523844 QTM523844 QJQ523844 PZU523844 PPY523844 PGC523844 OWG523844 OMK523844 OCO523844 NSS523844 NIW523844 MZA523844 MPE523844 MFI523844 LVM523844 LLQ523844 LBU523844 KRY523844 KIC523844 JYG523844 JOK523844 JEO523844 IUS523844 IKW523844 IBA523844 HRE523844 HHI523844 GXM523844 GNQ523844 GDU523844 FTY523844 FKC523844 FAG523844 EQK523844 EGO523844 DWS523844 DMW523844 DDA523844 CTE523844 CJI523844 BZM523844 BPQ523844 BFU523844 AVY523844 AMC523844 ACG523844 SK523844 IO523844 C523844 WVA458308 WLE458308 WBI458308 VRM458308 VHQ458308 UXU458308 UNY458308 UEC458308 TUG458308 TKK458308 TAO458308 SQS458308 SGW458308 RXA458308 RNE458308 RDI458308 QTM458308 QJQ458308 PZU458308 PPY458308 PGC458308 OWG458308 OMK458308 OCO458308 NSS458308 NIW458308 MZA458308 MPE458308 MFI458308 LVM458308 LLQ458308 LBU458308 KRY458308 KIC458308 JYG458308 JOK458308 JEO458308 IUS458308 IKW458308 IBA458308 HRE458308 HHI458308 GXM458308 GNQ458308 GDU458308 FTY458308 FKC458308 FAG458308 EQK458308 EGO458308 DWS458308 DMW458308 DDA458308 CTE458308 CJI458308 BZM458308 BPQ458308 BFU458308 AVY458308 AMC458308 ACG458308 SK458308 IO458308 C458308 WVA392772 WLE392772 WBI392772 VRM392772 VHQ392772 UXU392772 UNY392772 UEC392772 TUG392772 TKK392772 TAO392772 SQS392772 SGW392772 RXA392772 RNE392772 RDI392772 QTM392772 QJQ392772 PZU392772 PPY392772 PGC392772 OWG392772 OMK392772 OCO392772 NSS392772 NIW392772 MZA392772 MPE392772 MFI392772 LVM392772 LLQ392772 LBU392772 KRY392772 KIC392772 JYG392772 JOK392772 JEO392772 IUS392772 IKW392772 IBA392772 HRE392772 HHI392772 GXM392772 GNQ392772 GDU392772 FTY392772 FKC392772 FAG392772 EQK392772 EGO392772 DWS392772 DMW392772 DDA392772 CTE392772 CJI392772 BZM392772 BPQ392772 BFU392772 AVY392772 AMC392772 ACG392772 SK392772 IO392772 C392772 WVA327236 WLE327236 WBI327236 VRM327236 VHQ327236 UXU327236 UNY327236 UEC327236 TUG327236 TKK327236 TAO327236 SQS327236 SGW327236 RXA327236 RNE327236 RDI327236 QTM327236 QJQ327236 PZU327236 PPY327236 PGC327236 OWG327236 OMK327236 OCO327236 NSS327236 NIW327236 MZA327236 MPE327236 MFI327236 LVM327236 LLQ327236 LBU327236 KRY327236 KIC327236 JYG327236 JOK327236 JEO327236 IUS327236 IKW327236 IBA327236 HRE327236 HHI327236 GXM327236 GNQ327236 GDU327236 FTY327236 FKC327236 FAG327236 EQK327236 EGO327236 DWS327236 DMW327236 DDA327236 CTE327236 CJI327236 BZM327236 BPQ327236 BFU327236 AVY327236 AMC327236 ACG327236 SK327236 IO327236 C327236 WVA261700 WLE261700 WBI261700 VRM261700 VHQ261700 UXU261700 UNY261700 UEC261700 TUG261700 TKK261700 TAO261700 SQS261700 SGW261700 RXA261700 RNE261700 RDI261700 QTM261700 QJQ261700 PZU261700 PPY261700 PGC261700 OWG261700 OMK261700 OCO261700 NSS261700 NIW261700 MZA261700 MPE261700 MFI261700 LVM261700 LLQ261700 LBU261700 KRY261700 KIC261700 JYG261700 JOK261700 JEO261700 IUS261700 IKW261700 IBA261700 HRE261700 HHI261700 GXM261700 GNQ261700 GDU261700 FTY261700 FKC261700 FAG261700 EQK261700 EGO261700 DWS261700 DMW261700 DDA261700 CTE261700 CJI261700 BZM261700 BPQ261700 BFU261700 AVY261700 AMC261700 ACG261700 SK261700 IO261700 C261700 WVA196164 WLE196164 WBI196164 VRM196164 VHQ196164 UXU196164 UNY196164 UEC196164 TUG196164 TKK196164 TAO196164 SQS196164 SGW196164 RXA196164 RNE196164 RDI196164 QTM196164 QJQ196164 PZU196164 PPY196164 PGC196164 OWG196164 OMK196164 OCO196164 NSS196164 NIW196164 MZA196164 MPE196164 MFI196164 LVM196164 LLQ196164 LBU196164 KRY196164 KIC196164 JYG196164 JOK196164 JEO196164 IUS196164 IKW196164 IBA196164 HRE196164 HHI196164 GXM196164 GNQ196164 GDU196164 FTY196164 FKC196164 FAG196164 EQK196164 EGO196164 DWS196164 DMW196164 DDA196164 CTE196164 CJI196164 BZM196164 BPQ196164 BFU196164 AVY196164 AMC196164 ACG196164 SK196164 IO196164 C196164 WVA130628 WLE130628 WBI130628 VRM130628 VHQ130628 UXU130628 UNY130628 UEC130628 TUG130628 TKK130628 TAO130628 SQS130628 SGW130628 RXA130628 RNE130628 RDI130628 QTM130628 QJQ130628 PZU130628 PPY130628 PGC130628 OWG130628 OMK130628 OCO130628 NSS130628 NIW130628 MZA130628 MPE130628 MFI130628 LVM130628 LLQ130628 LBU130628 KRY130628 KIC130628 JYG130628 JOK130628 JEO130628 IUS130628 IKW130628 IBA130628 HRE130628 HHI130628 GXM130628 GNQ130628 GDU130628 FTY130628 FKC130628 FAG130628 EQK130628 EGO130628 DWS130628 DMW130628 DDA130628 CTE130628 CJI130628 BZM130628 BPQ130628 BFU130628 AVY130628 AMC130628 ACG130628 SK130628 IO130628 C130628 WVA65092 WLE65092 WBI65092 VRM65092 VHQ65092 UXU65092 UNY65092 UEC65092 TUG65092 TKK65092 TAO65092 SQS65092 SGW65092 RXA65092 RNE65092 RDI65092 QTM65092 QJQ65092 PZU65092 PPY65092 PGC65092 OWG65092 OMK65092 OCO65092 NSS65092 NIW65092 MZA65092 MPE65092 MFI65092 LVM65092 LLQ65092 LBU65092 KRY65092 KIC65092 JYG65092 JOK65092 JEO65092 IUS65092 IKW65092 IBA65092 HRE65092 HHI65092 GXM65092 GNQ65092 GDU65092 FTY65092 FKC65092 FAG65092 EQK65092 EGO65092 DWS65092 DMW65092 DDA65092 CTE65092 CJI65092 BZM65092 BPQ65092 BFU65092 AVY65092 AMC65092 ACG65092 SK65092 C65092">
      <formula1>#REF!</formula1>
    </dataValidation>
  </dataValidations>
  <pageMargins left="0.35433070866141736" right="0.15748031496062992" top="0.39370078740157483" bottom="0.39370078740157483"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4"/>
  <sheetViews>
    <sheetView zoomScaleNormal="100" workbookViewId="0">
      <selection activeCell="G34" sqref="G34"/>
    </sheetView>
  </sheetViews>
  <sheetFormatPr defaultRowHeight="12.75"/>
  <cols>
    <col min="1" max="1" width="8.85546875" style="1" customWidth="1"/>
    <col min="2" max="2" width="34.5703125" style="5" customWidth="1"/>
    <col min="3" max="3" width="11.7109375" style="5" customWidth="1"/>
    <col min="4" max="4" width="74.140625" style="7" customWidth="1"/>
    <col min="5" max="10" width="9.140625" style="5"/>
    <col min="11" max="11" width="9.140625" style="5" hidden="1" customWidth="1"/>
    <col min="12" max="256" width="9.140625" style="5"/>
    <col min="257" max="257" width="9.140625" style="5" customWidth="1"/>
    <col min="258" max="258" width="32.85546875" style="5" customWidth="1"/>
    <col min="259" max="259" width="20.140625" style="5" customWidth="1"/>
    <col min="260" max="260" width="52.85546875" style="5" customWidth="1"/>
    <col min="261" max="266" width="9.140625" style="5"/>
    <col min="267" max="267" width="0" style="5" hidden="1" customWidth="1"/>
    <col min="268" max="512" width="9.140625" style="5"/>
    <col min="513" max="513" width="9.140625" style="5" customWidth="1"/>
    <col min="514" max="514" width="32.85546875" style="5" customWidth="1"/>
    <col min="515" max="515" width="20.140625" style="5" customWidth="1"/>
    <col min="516" max="516" width="52.85546875" style="5" customWidth="1"/>
    <col min="517" max="522" width="9.140625" style="5"/>
    <col min="523" max="523" width="0" style="5" hidden="1" customWidth="1"/>
    <col min="524" max="768" width="9.140625" style="5"/>
    <col min="769" max="769" width="9.140625" style="5" customWidth="1"/>
    <col min="770" max="770" width="32.85546875" style="5" customWidth="1"/>
    <col min="771" max="771" width="20.140625" style="5" customWidth="1"/>
    <col min="772" max="772" width="52.85546875" style="5" customWidth="1"/>
    <col min="773" max="778" width="9.140625" style="5"/>
    <col min="779" max="779" width="0" style="5" hidden="1" customWidth="1"/>
    <col min="780" max="1024" width="9.140625" style="5"/>
    <col min="1025" max="1025" width="9.140625" style="5" customWidth="1"/>
    <col min="1026" max="1026" width="32.85546875" style="5" customWidth="1"/>
    <col min="1027" max="1027" width="20.140625" style="5" customWidth="1"/>
    <col min="1028" max="1028" width="52.85546875" style="5" customWidth="1"/>
    <col min="1029" max="1034" width="9.140625" style="5"/>
    <col min="1035" max="1035" width="0" style="5" hidden="1" customWidth="1"/>
    <col min="1036" max="1280" width="9.140625" style="5"/>
    <col min="1281" max="1281" width="9.140625" style="5" customWidth="1"/>
    <col min="1282" max="1282" width="32.85546875" style="5" customWidth="1"/>
    <col min="1283" max="1283" width="20.140625" style="5" customWidth="1"/>
    <col min="1284" max="1284" width="52.85546875" style="5" customWidth="1"/>
    <col min="1285" max="1290" width="9.140625" style="5"/>
    <col min="1291" max="1291" width="0" style="5" hidden="1" customWidth="1"/>
    <col min="1292" max="1536" width="9.140625" style="5"/>
    <col min="1537" max="1537" width="9.140625" style="5" customWidth="1"/>
    <col min="1538" max="1538" width="32.85546875" style="5" customWidth="1"/>
    <col min="1539" max="1539" width="20.140625" style="5" customWidth="1"/>
    <col min="1540" max="1540" width="52.85546875" style="5" customWidth="1"/>
    <col min="1541" max="1546" width="9.140625" style="5"/>
    <col min="1547" max="1547" width="0" style="5" hidden="1" customWidth="1"/>
    <col min="1548" max="1792" width="9.140625" style="5"/>
    <col min="1793" max="1793" width="9.140625" style="5" customWidth="1"/>
    <col min="1794" max="1794" width="32.85546875" style="5" customWidth="1"/>
    <col min="1795" max="1795" width="20.140625" style="5" customWidth="1"/>
    <col min="1796" max="1796" width="52.85546875" style="5" customWidth="1"/>
    <col min="1797" max="1802" width="9.140625" style="5"/>
    <col min="1803" max="1803" width="0" style="5" hidden="1" customWidth="1"/>
    <col min="1804" max="2048" width="9.140625" style="5"/>
    <col min="2049" max="2049" width="9.140625" style="5" customWidth="1"/>
    <col min="2050" max="2050" width="32.85546875" style="5" customWidth="1"/>
    <col min="2051" max="2051" width="20.140625" style="5" customWidth="1"/>
    <col min="2052" max="2052" width="52.85546875" style="5" customWidth="1"/>
    <col min="2053" max="2058" width="9.140625" style="5"/>
    <col min="2059" max="2059" width="0" style="5" hidden="1" customWidth="1"/>
    <col min="2060" max="2304" width="9.140625" style="5"/>
    <col min="2305" max="2305" width="9.140625" style="5" customWidth="1"/>
    <col min="2306" max="2306" width="32.85546875" style="5" customWidth="1"/>
    <col min="2307" max="2307" width="20.140625" style="5" customWidth="1"/>
    <col min="2308" max="2308" width="52.85546875" style="5" customWidth="1"/>
    <col min="2309" max="2314" width="9.140625" style="5"/>
    <col min="2315" max="2315" width="0" style="5" hidden="1" customWidth="1"/>
    <col min="2316" max="2560" width="9.140625" style="5"/>
    <col min="2561" max="2561" width="9.140625" style="5" customWidth="1"/>
    <col min="2562" max="2562" width="32.85546875" style="5" customWidth="1"/>
    <col min="2563" max="2563" width="20.140625" style="5" customWidth="1"/>
    <col min="2564" max="2564" width="52.85546875" style="5" customWidth="1"/>
    <col min="2565" max="2570" width="9.140625" style="5"/>
    <col min="2571" max="2571" width="0" style="5" hidden="1" customWidth="1"/>
    <col min="2572" max="2816" width="9.140625" style="5"/>
    <col min="2817" max="2817" width="9.140625" style="5" customWidth="1"/>
    <col min="2818" max="2818" width="32.85546875" style="5" customWidth="1"/>
    <col min="2819" max="2819" width="20.140625" style="5" customWidth="1"/>
    <col min="2820" max="2820" width="52.85546875" style="5" customWidth="1"/>
    <col min="2821" max="2826" width="9.140625" style="5"/>
    <col min="2827" max="2827" width="0" style="5" hidden="1" customWidth="1"/>
    <col min="2828" max="3072" width="9.140625" style="5"/>
    <col min="3073" max="3073" width="9.140625" style="5" customWidth="1"/>
    <col min="3074" max="3074" width="32.85546875" style="5" customWidth="1"/>
    <col min="3075" max="3075" width="20.140625" style="5" customWidth="1"/>
    <col min="3076" max="3076" width="52.85546875" style="5" customWidth="1"/>
    <col min="3077" max="3082" width="9.140625" style="5"/>
    <col min="3083" max="3083" width="0" style="5" hidden="1" customWidth="1"/>
    <col min="3084" max="3328" width="9.140625" style="5"/>
    <col min="3329" max="3329" width="9.140625" style="5" customWidth="1"/>
    <col min="3330" max="3330" width="32.85546875" style="5" customWidth="1"/>
    <col min="3331" max="3331" width="20.140625" style="5" customWidth="1"/>
    <col min="3332" max="3332" width="52.85546875" style="5" customWidth="1"/>
    <col min="3333" max="3338" width="9.140625" style="5"/>
    <col min="3339" max="3339" width="0" style="5" hidden="1" customWidth="1"/>
    <col min="3340" max="3584" width="9.140625" style="5"/>
    <col min="3585" max="3585" width="9.140625" style="5" customWidth="1"/>
    <col min="3586" max="3586" width="32.85546875" style="5" customWidth="1"/>
    <col min="3587" max="3587" width="20.140625" style="5" customWidth="1"/>
    <col min="3588" max="3588" width="52.85546875" style="5" customWidth="1"/>
    <col min="3589" max="3594" width="9.140625" style="5"/>
    <col min="3595" max="3595" width="0" style="5" hidden="1" customWidth="1"/>
    <col min="3596" max="3840" width="9.140625" style="5"/>
    <col min="3841" max="3841" width="9.140625" style="5" customWidth="1"/>
    <col min="3842" max="3842" width="32.85546875" style="5" customWidth="1"/>
    <col min="3843" max="3843" width="20.140625" style="5" customWidth="1"/>
    <col min="3844" max="3844" width="52.85546875" style="5" customWidth="1"/>
    <col min="3845" max="3850" width="9.140625" style="5"/>
    <col min="3851" max="3851" width="0" style="5" hidden="1" customWidth="1"/>
    <col min="3852" max="4096" width="9.140625" style="5"/>
    <col min="4097" max="4097" width="9.140625" style="5" customWidth="1"/>
    <col min="4098" max="4098" width="32.85546875" style="5" customWidth="1"/>
    <col min="4099" max="4099" width="20.140625" style="5" customWidth="1"/>
    <col min="4100" max="4100" width="52.85546875" style="5" customWidth="1"/>
    <col min="4101" max="4106" width="9.140625" style="5"/>
    <col min="4107" max="4107" width="0" style="5" hidden="1" customWidth="1"/>
    <col min="4108" max="4352" width="9.140625" style="5"/>
    <col min="4353" max="4353" width="9.140625" style="5" customWidth="1"/>
    <col min="4354" max="4354" width="32.85546875" style="5" customWidth="1"/>
    <col min="4355" max="4355" width="20.140625" style="5" customWidth="1"/>
    <col min="4356" max="4356" width="52.85546875" style="5" customWidth="1"/>
    <col min="4357" max="4362" width="9.140625" style="5"/>
    <col min="4363" max="4363" width="0" style="5" hidden="1" customWidth="1"/>
    <col min="4364" max="4608" width="9.140625" style="5"/>
    <col min="4609" max="4609" width="9.140625" style="5" customWidth="1"/>
    <col min="4610" max="4610" width="32.85546875" style="5" customWidth="1"/>
    <col min="4611" max="4611" width="20.140625" style="5" customWidth="1"/>
    <col min="4612" max="4612" width="52.85546875" style="5" customWidth="1"/>
    <col min="4613" max="4618" width="9.140625" style="5"/>
    <col min="4619" max="4619" width="0" style="5" hidden="1" customWidth="1"/>
    <col min="4620" max="4864" width="9.140625" style="5"/>
    <col min="4865" max="4865" width="9.140625" style="5" customWidth="1"/>
    <col min="4866" max="4866" width="32.85546875" style="5" customWidth="1"/>
    <col min="4867" max="4867" width="20.140625" style="5" customWidth="1"/>
    <col min="4868" max="4868" width="52.85546875" style="5" customWidth="1"/>
    <col min="4869" max="4874" width="9.140625" style="5"/>
    <col min="4875" max="4875" width="0" style="5" hidden="1" customWidth="1"/>
    <col min="4876" max="5120" width="9.140625" style="5"/>
    <col min="5121" max="5121" width="9.140625" style="5" customWidth="1"/>
    <col min="5122" max="5122" width="32.85546875" style="5" customWidth="1"/>
    <col min="5123" max="5123" width="20.140625" style="5" customWidth="1"/>
    <col min="5124" max="5124" width="52.85546875" style="5" customWidth="1"/>
    <col min="5125" max="5130" width="9.140625" style="5"/>
    <col min="5131" max="5131" width="0" style="5" hidden="1" customWidth="1"/>
    <col min="5132" max="5376" width="9.140625" style="5"/>
    <col min="5377" max="5377" width="9.140625" style="5" customWidth="1"/>
    <col min="5378" max="5378" width="32.85546875" style="5" customWidth="1"/>
    <col min="5379" max="5379" width="20.140625" style="5" customWidth="1"/>
    <col min="5380" max="5380" width="52.85546875" style="5" customWidth="1"/>
    <col min="5381" max="5386" width="9.140625" style="5"/>
    <col min="5387" max="5387" width="0" style="5" hidden="1" customWidth="1"/>
    <col min="5388" max="5632" width="9.140625" style="5"/>
    <col min="5633" max="5633" width="9.140625" style="5" customWidth="1"/>
    <col min="5634" max="5634" width="32.85546875" style="5" customWidth="1"/>
    <col min="5635" max="5635" width="20.140625" style="5" customWidth="1"/>
    <col min="5636" max="5636" width="52.85546875" style="5" customWidth="1"/>
    <col min="5637" max="5642" width="9.140625" style="5"/>
    <col min="5643" max="5643" width="0" style="5" hidden="1" customWidth="1"/>
    <col min="5644" max="5888" width="9.140625" style="5"/>
    <col min="5889" max="5889" width="9.140625" style="5" customWidth="1"/>
    <col min="5890" max="5890" width="32.85546875" style="5" customWidth="1"/>
    <col min="5891" max="5891" width="20.140625" style="5" customWidth="1"/>
    <col min="5892" max="5892" width="52.85546875" style="5" customWidth="1"/>
    <col min="5893" max="5898" width="9.140625" style="5"/>
    <col min="5899" max="5899" width="0" style="5" hidden="1" customWidth="1"/>
    <col min="5900" max="6144" width="9.140625" style="5"/>
    <col min="6145" max="6145" width="9.140625" style="5" customWidth="1"/>
    <col min="6146" max="6146" width="32.85546875" style="5" customWidth="1"/>
    <col min="6147" max="6147" width="20.140625" style="5" customWidth="1"/>
    <col min="6148" max="6148" width="52.85546875" style="5" customWidth="1"/>
    <col min="6149" max="6154" width="9.140625" style="5"/>
    <col min="6155" max="6155" width="0" style="5" hidden="1" customWidth="1"/>
    <col min="6156" max="6400" width="9.140625" style="5"/>
    <col min="6401" max="6401" width="9.140625" style="5" customWidth="1"/>
    <col min="6402" max="6402" width="32.85546875" style="5" customWidth="1"/>
    <col min="6403" max="6403" width="20.140625" style="5" customWidth="1"/>
    <col min="6404" max="6404" width="52.85546875" style="5" customWidth="1"/>
    <col min="6405" max="6410" width="9.140625" style="5"/>
    <col min="6411" max="6411" width="0" style="5" hidden="1" customWidth="1"/>
    <col min="6412" max="6656" width="9.140625" style="5"/>
    <col min="6657" max="6657" width="9.140625" style="5" customWidth="1"/>
    <col min="6658" max="6658" width="32.85546875" style="5" customWidth="1"/>
    <col min="6659" max="6659" width="20.140625" style="5" customWidth="1"/>
    <col min="6660" max="6660" width="52.85546875" style="5" customWidth="1"/>
    <col min="6661" max="6666" width="9.140625" style="5"/>
    <col min="6667" max="6667" width="0" style="5" hidden="1" customWidth="1"/>
    <col min="6668" max="6912" width="9.140625" style="5"/>
    <col min="6913" max="6913" width="9.140625" style="5" customWidth="1"/>
    <col min="6914" max="6914" width="32.85546875" style="5" customWidth="1"/>
    <col min="6915" max="6915" width="20.140625" style="5" customWidth="1"/>
    <col min="6916" max="6916" width="52.85546875" style="5" customWidth="1"/>
    <col min="6917" max="6922" width="9.140625" style="5"/>
    <col min="6923" max="6923" width="0" style="5" hidden="1" customWidth="1"/>
    <col min="6924" max="7168" width="9.140625" style="5"/>
    <col min="7169" max="7169" width="9.140625" style="5" customWidth="1"/>
    <col min="7170" max="7170" width="32.85546875" style="5" customWidth="1"/>
    <col min="7171" max="7171" width="20.140625" style="5" customWidth="1"/>
    <col min="7172" max="7172" width="52.85546875" style="5" customWidth="1"/>
    <col min="7173" max="7178" width="9.140625" style="5"/>
    <col min="7179" max="7179" width="0" style="5" hidden="1" customWidth="1"/>
    <col min="7180" max="7424" width="9.140625" style="5"/>
    <col min="7425" max="7425" width="9.140625" style="5" customWidth="1"/>
    <col min="7426" max="7426" width="32.85546875" style="5" customWidth="1"/>
    <col min="7427" max="7427" width="20.140625" style="5" customWidth="1"/>
    <col min="7428" max="7428" width="52.85546875" style="5" customWidth="1"/>
    <col min="7429" max="7434" width="9.140625" style="5"/>
    <col min="7435" max="7435" width="0" style="5" hidden="1" customWidth="1"/>
    <col min="7436" max="7680" width="9.140625" style="5"/>
    <col min="7681" max="7681" width="9.140625" style="5" customWidth="1"/>
    <col min="7682" max="7682" width="32.85546875" style="5" customWidth="1"/>
    <col min="7683" max="7683" width="20.140625" style="5" customWidth="1"/>
    <col min="7684" max="7684" width="52.85546875" style="5" customWidth="1"/>
    <col min="7685" max="7690" width="9.140625" style="5"/>
    <col min="7691" max="7691" width="0" style="5" hidden="1" customWidth="1"/>
    <col min="7692" max="7936" width="9.140625" style="5"/>
    <col min="7937" max="7937" width="9.140625" style="5" customWidth="1"/>
    <col min="7938" max="7938" width="32.85546875" style="5" customWidth="1"/>
    <col min="7939" max="7939" width="20.140625" style="5" customWidth="1"/>
    <col min="7940" max="7940" width="52.85546875" style="5" customWidth="1"/>
    <col min="7941" max="7946" width="9.140625" style="5"/>
    <col min="7947" max="7947" width="0" style="5" hidden="1" customWidth="1"/>
    <col min="7948" max="8192" width="9.140625" style="5"/>
    <col min="8193" max="8193" width="9.140625" style="5" customWidth="1"/>
    <col min="8194" max="8194" width="32.85546875" style="5" customWidth="1"/>
    <col min="8195" max="8195" width="20.140625" style="5" customWidth="1"/>
    <col min="8196" max="8196" width="52.85546875" style="5" customWidth="1"/>
    <col min="8197" max="8202" width="9.140625" style="5"/>
    <col min="8203" max="8203" width="0" style="5" hidden="1" customWidth="1"/>
    <col min="8204" max="8448" width="9.140625" style="5"/>
    <col min="8449" max="8449" width="9.140625" style="5" customWidth="1"/>
    <col min="8450" max="8450" width="32.85546875" style="5" customWidth="1"/>
    <col min="8451" max="8451" width="20.140625" style="5" customWidth="1"/>
    <col min="8452" max="8452" width="52.85546875" style="5" customWidth="1"/>
    <col min="8453" max="8458" width="9.140625" style="5"/>
    <col min="8459" max="8459" width="0" style="5" hidden="1" customWidth="1"/>
    <col min="8460" max="8704" width="9.140625" style="5"/>
    <col min="8705" max="8705" width="9.140625" style="5" customWidth="1"/>
    <col min="8706" max="8706" width="32.85546875" style="5" customWidth="1"/>
    <col min="8707" max="8707" width="20.140625" style="5" customWidth="1"/>
    <col min="8708" max="8708" width="52.85546875" style="5" customWidth="1"/>
    <col min="8709" max="8714" width="9.140625" style="5"/>
    <col min="8715" max="8715" width="0" style="5" hidden="1" customWidth="1"/>
    <col min="8716" max="8960" width="9.140625" style="5"/>
    <col min="8961" max="8961" width="9.140625" style="5" customWidth="1"/>
    <col min="8962" max="8962" width="32.85546875" style="5" customWidth="1"/>
    <col min="8963" max="8963" width="20.140625" style="5" customWidth="1"/>
    <col min="8964" max="8964" width="52.85546875" style="5" customWidth="1"/>
    <col min="8965" max="8970" width="9.140625" style="5"/>
    <col min="8971" max="8971" width="0" style="5" hidden="1" customWidth="1"/>
    <col min="8972" max="9216" width="9.140625" style="5"/>
    <col min="9217" max="9217" width="9.140625" style="5" customWidth="1"/>
    <col min="9218" max="9218" width="32.85546875" style="5" customWidth="1"/>
    <col min="9219" max="9219" width="20.140625" style="5" customWidth="1"/>
    <col min="9220" max="9220" width="52.85546875" style="5" customWidth="1"/>
    <col min="9221" max="9226" width="9.140625" style="5"/>
    <col min="9227" max="9227" width="0" style="5" hidden="1" customWidth="1"/>
    <col min="9228" max="9472" width="9.140625" style="5"/>
    <col min="9473" max="9473" width="9.140625" style="5" customWidth="1"/>
    <col min="9474" max="9474" width="32.85546875" style="5" customWidth="1"/>
    <col min="9475" max="9475" width="20.140625" style="5" customWidth="1"/>
    <col min="9476" max="9476" width="52.85546875" style="5" customWidth="1"/>
    <col min="9477" max="9482" width="9.140625" style="5"/>
    <col min="9483" max="9483" width="0" style="5" hidden="1" customWidth="1"/>
    <col min="9484" max="9728" width="9.140625" style="5"/>
    <col min="9729" max="9729" width="9.140625" style="5" customWidth="1"/>
    <col min="9730" max="9730" width="32.85546875" style="5" customWidth="1"/>
    <col min="9731" max="9731" width="20.140625" style="5" customWidth="1"/>
    <col min="9732" max="9732" width="52.85546875" style="5" customWidth="1"/>
    <col min="9733" max="9738" width="9.140625" style="5"/>
    <col min="9739" max="9739" width="0" style="5" hidden="1" customWidth="1"/>
    <col min="9740" max="9984" width="9.140625" style="5"/>
    <col min="9985" max="9985" width="9.140625" style="5" customWidth="1"/>
    <col min="9986" max="9986" width="32.85546875" style="5" customWidth="1"/>
    <col min="9987" max="9987" width="20.140625" style="5" customWidth="1"/>
    <col min="9988" max="9988" width="52.85546875" style="5" customWidth="1"/>
    <col min="9989" max="9994" width="9.140625" style="5"/>
    <col min="9995" max="9995" width="0" style="5" hidden="1" customWidth="1"/>
    <col min="9996" max="10240" width="9.140625" style="5"/>
    <col min="10241" max="10241" width="9.140625" style="5" customWidth="1"/>
    <col min="10242" max="10242" width="32.85546875" style="5" customWidth="1"/>
    <col min="10243" max="10243" width="20.140625" style="5" customWidth="1"/>
    <col min="10244" max="10244" width="52.85546875" style="5" customWidth="1"/>
    <col min="10245" max="10250" width="9.140625" style="5"/>
    <col min="10251" max="10251" width="0" style="5" hidden="1" customWidth="1"/>
    <col min="10252" max="10496" width="9.140625" style="5"/>
    <col min="10497" max="10497" width="9.140625" style="5" customWidth="1"/>
    <col min="10498" max="10498" width="32.85546875" style="5" customWidth="1"/>
    <col min="10499" max="10499" width="20.140625" style="5" customWidth="1"/>
    <col min="10500" max="10500" width="52.85546875" style="5" customWidth="1"/>
    <col min="10501" max="10506" width="9.140625" style="5"/>
    <col min="10507" max="10507" width="0" style="5" hidden="1" customWidth="1"/>
    <col min="10508" max="10752" width="9.140625" style="5"/>
    <col min="10753" max="10753" width="9.140625" style="5" customWidth="1"/>
    <col min="10754" max="10754" width="32.85546875" style="5" customWidth="1"/>
    <col min="10755" max="10755" width="20.140625" style="5" customWidth="1"/>
    <col min="10756" max="10756" width="52.85546875" style="5" customWidth="1"/>
    <col min="10757" max="10762" width="9.140625" style="5"/>
    <col min="10763" max="10763" width="0" style="5" hidden="1" customWidth="1"/>
    <col min="10764" max="11008" width="9.140625" style="5"/>
    <col min="11009" max="11009" width="9.140625" style="5" customWidth="1"/>
    <col min="11010" max="11010" width="32.85546875" style="5" customWidth="1"/>
    <col min="11011" max="11011" width="20.140625" style="5" customWidth="1"/>
    <col min="11012" max="11012" width="52.85546875" style="5" customWidth="1"/>
    <col min="11013" max="11018" width="9.140625" style="5"/>
    <col min="11019" max="11019" width="0" style="5" hidden="1" customWidth="1"/>
    <col min="11020" max="11264" width="9.140625" style="5"/>
    <col min="11265" max="11265" width="9.140625" style="5" customWidth="1"/>
    <col min="11266" max="11266" width="32.85546875" style="5" customWidth="1"/>
    <col min="11267" max="11267" width="20.140625" style="5" customWidth="1"/>
    <col min="11268" max="11268" width="52.85546875" style="5" customWidth="1"/>
    <col min="11269" max="11274" width="9.140625" style="5"/>
    <col min="11275" max="11275" width="0" style="5" hidden="1" customWidth="1"/>
    <col min="11276" max="11520" width="9.140625" style="5"/>
    <col min="11521" max="11521" width="9.140625" style="5" customWidth="1"/>
    <col min="11522" max="11522" width="32.85546875" style="5" customWidth="1"/>
    <col min="11523" max="11523" width="20.140625" style="5" customWidth="1"/>
    <col min="11524" max="11524" width="52.85546875" style="5" customWidth="1"/>
    <col min="11525" max="11530" width="9.140625" style="5"/>
    <col min="11531" max="11531" width="0" style="5" hidden="1" customWidth="1"/>
    <col min="11532" max="11776" width="9.140625" style="5"/>
    <col min="11777" max="11777" width="9.140625" style="5" customWidth="1"/>
    <col min="11778" max="11778" width="32.85546875" style="5" customWidth="1"/>
    <col min="11779" max="11779" width="20.140625" style="5" customWidth="1"/>
    <col min="11780" max="11780" width="52.85546875" style="5" customWidth="1"/>
    <col min="11781" max="11786" width="9.140625" style="5"/>
    <col min="11787" max="11787" width="0" style="5" hidden="1" customWidth="1"/>
    <col min="11788" max="12032" width="9.140625" style="5"/>
    <col min="12033" max="12033" width="9.140625" style="5" customWidth="1"/>
    <col min="12034" max="12034" width="32.85546875" style="5" customWidth="1"/>
    <col min="12035" max="12035" width="20.140625" style="5" customWidth="1"/>
    <col min="12036" max="12036" width="52.85546875" style="5" customWidth="1"/>
    <col min="12037" max="12042" width="9.140625" style="5"/>
    <col min="12043" max="12043" width="0" style="5" hidden="1" customWidth="1"/>
    <col min="12044" max="12288" width="9.140625" style="5"/>
    <col min="12289" max="12289" width="9.140625" style="5" customWidth="1"/>
    <col min="12290" max="12290" width="32.85546875" style="5" customWidth="1"/>
    <col min="12291" max="12291" width="20.140625" style="5" customWidth="1"/>
    <col min="12292" max="12292" width="52.85546875" style="5" customWidth="1"/>
    <col min="12293" max="12298" width="9.140625" style="5"/>
    <col min="12299" max="12299" width="0" style="5" hidden="1" customWidth="1"/>
    <col min="12300" max="12544" width="9.140625" style="5"/>
    <col min="12545" max="12545" width="9.140625" style="5" customWidth="1"/>
    <col min="12546" max="12546" width="32.85546875" style="5" customWidth="1"/>
    <col min="12547" max="12547" width="20.140625" style="5" customWidth="1"/>
    <col min="12548" max="12548" width="52.85546875" style="5" customWidth="1"/>
    <col min="12549" max="12554" width="9.140625" style="5"/>
    <col min="12555" max="12555" width="0" style="5" hidden="1" customWidth="1"/>
    <col min="12556" max="12800" width="9.140625" style="5"/>
    <col min="12801" max="12801" width="9.140625" style="5" customWidth="1"/>
    <col min="12802" max="12802" width="32.85546875" style="5" customWidth="1"/>
    <col min="12803" max="12803" width="20.140625" style="5" customWidth="1"/>
    <col min="12804" max="12804" width="52.85546875" style="5" customWidth="1"/>
    <col min="12805" max="12810" width="9.140625" style="5"/>
    <col min="12811" max="12811" width="0" style="5" hidden="1" customWidth="1"/>
    <col min="12812" max="13056" width="9.140625" style="5"/>
    <col min="13057" max="13057" width="9.140625" style="5" customWidth="1"/>
    <col min="13058" max="13058" width="32.85546875" style="5" customWidth="1"/>
    <col min="13059" max="13059" width="20.140625" style="5" customWidth="1"/>
    <col min="13060" max="13060" width="52.85546875" style="5" customWidth="1"/>
    <col min="13061" max="13066" width="9.140625" style="5"/>
    <col min="13067" max="13067" width="0" style="5" hidden="1" customWidth="1"/>
    <col min="13068" max="13312" width="9.140625" style="5"/>
    <col min="13313" max="13313" width="9.140625" style="5" customWidth="1"/>
    <col min="13314" max="13314" width="32.85546875" style="5" customWidth="1"/>
    <col min="13315" max="13315" width="20.140625" style="5" customWidth="1"/>
    <col min="13316" max="13316" width="52.85546875" style="5" customWidth="1"/>
    <col min="13317" max="13322" width="9.140625" style="5"/>
    <col min="13323" max="13323" width="0" style="5" hidden="1" customWidth="1"/>
    <col min="13324" max="13568" width="9.140625" style="5"/>
    <col min="13569" max="13569" width="9.140625" style="5" customWidth="1"/>
    <col min="13570" max="13570" width="32.85546875" style="5" customWidth="1"/>
    <col min="13571" max="13571" width="20.140625" style="5" customWidth="1"/>
    <col min="13572" max="13572" width="52.85546875" style="5" customWidth="1"/>
    <col min="13573" max="13578" width="9.140625" style="5"/>
    <col min="13579" max="13579" width="0" style="5" hidden="1" customWidth="1"/>
    <col min="13580" max="13824" width="9.140625" style="5"/>
    <col min="13825" max="13825" width="9.140625" style="5" customWidth="1"/>
    <col min="13826" max="13826" width="32.85546875" style="5" customWidth="1"/>
    <col min="13827" max="13827" width="20.140625" style="5" customWidth="1"/>
    <col min="13828" max="13828" width="52.85546875" style="5" customWidth="1"/>
    <col min="13829" max="13834" width="9.140625" style="5"/>
    <col min="13835" max="13835" width="0" style="5" hidden="1" customWidth="1"/>
    <col min="13836" max="14080" width="9.140625" style="5"/>
    <col min="14081" max="14081" width="9.140625" style="5" customWidth="1"/>
    <col min="14082" max="14082" width="32.85546875" style="5" customWidth="1"/>
    <col min="14083" max="14083" width="20.140625" style="5" customWidth="1"/>
    <col min="14084" max="14084" width="52.85546875" style="5" customWidth="1"/>
    <col min="14085" max="14090" width="9.140625" style="5"/>
    <col min="14091" max="14091" width="0" style="5" hidden="1" customWidth="1"/>
    <col min="14092" max="14336" width="9.140625" style="5"/>
    <col min="14337" max="14337" width="9.140625" style="5" customWidth="1"/>
    <col min="14338" max="14338" width="32.85546875" style="5" customWidth="1"/>
    <col min="14339" max="14339" width="20.140625" style="5" customWidth="1"/>
    <col min="14340" max="14340" width="52.85546875" style="5" customWidth="1"/>
    <col min="14341" max="14346" width="9.140625" style="5"/>
    <col min="14347" max="14347" width="0" style="5" hidden="1" customWidth="1"/>
    <col min="14348" max="14592" width="9.140625" style="5"/>
    <col min="14593" max="14593" width="9.140625" style="5" customWidth="1"/>
    <col min="14594" max="14594" width="32.85546875" style="5" customWidth="1"/>
    <col min="14595" max="14595" width="20.140625" style="5" customWidth="1"/>
    <col min="14596" max="14596" width="52.85546875" style="5" customWidth="1"/>
    <col min="14597" max="14602" width="9.140625" style="5"/>
    <col min="14603" max="14603" width="0" style="5" hidden="1" customWidth="1"/>
    <col min="14604" max="14848" width="9.140625" style="5"/>
    <col min="14849" max="14849" width="9.140625" style="5" customWidth="1"/>
    <col min="14850" max="14850" width="32.85546875" style="5" customWidth="1"/>
    <col min="14851" max="14851" width="20.140625" style="5" customWidth="1"/>
    <col min="14852" max="14852" width="52.85546875" style="5" customWidth="1"/>
    <col min="14853" max="14858" width="9.140625" style="5"/>
    <col min="14859" max="14859" width="0" style="5" hidden="1" customWidth="1"/>
    <col min="14860" max="15104" width="9.140625" style="5"/>
    <col min="15105" max="15105" width="9.140625" style="5" customWidth="1"/>
    <col min="15106" max="15106" width="32.85546875" style="5" customWidth="1"/>
    <col min="15107" max="15107" width="20.140625" style="5" customWidth="1"/>
    <col min="15108" max="15108" width="52.85546875" style="5" customWidth="1"/>
    <col min="15109" max="15114" width="9.140625" style="5"/>
    <col min="15115" max="15115" width="0" style="5" hidden="1" customWidth="1"/>
    <col min="15116" max="15360" width="9.140625" style="5"/>
    <col min="15361" max="15361" width="9.140625" style="5" customWidth="1"/>
    <col min="15362" max="15362" width="32.85546875" style="5" customWidth="1"/>
    <col min="15363" max="15363" width="20.140625" style="5" customWidth="1"/>
    <col min="15364" max="15364" width="52.85546875" style="5" customWidth="1"/>
    <col min="15365" max="15370" width="9.140625" style="5"/>
    <col min="15371" max="15371" width="0" style="5" hidden="1" customWidth="1"/>
    <col min="15372" max="15616" width="9.140625" style="5"/>
    <col min="15617" max="15617" width="9.140625" style="5" customWidth="1"/>
    <col min="15618" max="15618" width="32.85546875" style="5" customWidth="1"/>
    <col min="15619" max="15619" width="20.140625" style="5" customWidth="1"/>
    <col min="15620" max="15620" width="52.85546875" style="5" customWidth="1"/>
    <col min="15621" max="15626" width="9.140625" style="5"/>
    <col min="15627" max="15627" width="0" style="5" hidden="1" customWidth="1"/>
    <col min="15628" max="15872" width="9.140625" style="5"/>
    <col min="15873" max="15873" width="9.140625" style="5" customWidth="1"/>
    <col min="15874" max="15874" width="32.85546875" style="5" customWidth="1"/>
    <col min="15875" max="15875" width="20.140625" style="5" customWidth="1"/>
    <col min="15876" max="15876" width="52.85546875" style="5" customWidth="1"/>
    <col min="15877" max="15882" width="9.140625" style="5"/>
    <col min="15883" max="15883" width="0" style="5" hidden="1" customWidth="1"/>
    <col min="15884" max="16128" width="9.140625" style="5"/>
    <col min="16129" max="16129" width="9.140625" style="5" customWidth="1"/>
    <col min="16130" max="16130" width="32.85546875" style="5" customWidth="1"/>
    <col min="16131" max="16131" width="20.140625" style="5" customWidth="1"/>
    <col min="16132" max="16132" width="52.85546875" style="5" customWidth="1"/>
    <col min="16133" max="16138" width="9.140625" style="5"/>
    <col min="16139" max="16139" width="0" style="5" hidden="1" customWidth="1"/>
    <col min="16140" max="16384" width="9.140625" style="5"/>
  </cols>
  <sheetData>
    <row r="1" spans="1:11" ht="15.75">
      <c r="B1" s="2" t="s">
        <v>0</v>
      </c>
      <c r="C1" s="3"/>
      <c r="D1" s="4"/>
    </row>
    <row r="2" spans="1:11" ht="14.25">
      <c r="B2" s="6" t="s">
        <v>293</v>
      </c>
      <c r="K2" s="5" t="s">
        <v>1</v>
      </c>
    </row>
    <row r="3" spans="1:11" ht="14.25">
      <c r="B3" s="6"/>
    </row>
    <row r="4" spans="1:11" s="9" customFormat="1" ht="25.5" customHeight="1">
      <c r="A4" s="8"/>
      <c r="B4" s="34" t="s">
        <v>2</v>
      </c>
      <c r="C4" s="34" t="s">
        <v>3</v>
      </c>
      <c r="D4" s="34" t="s">
        <v>4</v>
      </c>
      <c r="K4" s="9" t="s">
        <v>5</v>
      </c>
    </row>
    <row r="5" spans="1:11" s="9" customFormat="1" ht="25.5" hidden="1" customHeight="1">
      <c r="A5" s="51" t="s">
        <v>48</v>
      </c>
      <c r="B5" s="52" t="s">
        <v>49</v>
      </c>
      <c r="C5" s="10"/>
      <c r="D5" s="11"/>
    </row>
    <row r="6" spans="1:11" ht="38.25">
      <c r="A6" s="30" t="s">
        <v>34</v>
      </c>
      <c r="B6" s="31" t="s">
        <v>35</v>
      </c>
      <c r="C6" s="88">
        <v>1311</v>
      </c>
      <c r="D6" s="89" t="s">
        <v>375</v>
      </c>
    </row>
    <row r="7" spans="1:11" s="7" customFormat="1" ht="51">
      <c r="A7" s="30" t="s">
        <v>36</v>
      </c>
      <c r="B7" s="31" t="s">
        <v>37</v>
      </c>
      <c r="C7" s="90">
        <v>1114</v>
      </c>
      <c r="D7" s="91" t="s">
        <v>378</v>
      </c>
      <c r="K7" s="7" t="s">
        <v>10</v>
      </c>
    </row>
    <row r="8" spans="1:11" ht="18.75" customHeight="1">
      <c r="A8" s="14"/>
      <c r="B8" s="14" t="s">
        <v>15</v>
      </c>
      <c r="C8" s="15">
        <f>SUM(C5:C7)</f>
        <v>2425</v>
      </c>
      <c r="D8" s="372" t="s">
        <v>376</v>
      </c>
    </row>
    <row r="9" spans="1:11" ht="27" customHeight="1">
      <c r="A9" s="33"/>
      <c r="B9" s="26" t="s">
        <v>16</v>
      </c>
      <c r="C9" s="34" t="s">
        <v>3</v>
      </c>
      <c r="D9" s="34" t="s">
        <v>4</v>
      </c>
    </row>
    <row r="10" spans="1:11" hidden="1">
      <c r="A10" s="30" t="s">
        <v>38</v>
      </c>
      <c r="B10" s="32" t="s">
        <v>17</v>
      </c>
      <c r="C10" s="13">
        <v>0</v>
      </c>
      <c r="D10" s="13"/>
    </row>
    <row r="11" spans="1:11">
      <c r="A11" s="30" t="s">
        <v>39</v>
      </c>
      <c r="B11" s="32" t="s">
        <v>19</v>
      </c>
      <c r="C11" s="92">
        <v>59</v>
      </c>
      <c r="D11" s="91" t="s">
        <v>377</v>
      </c>
    </row>
    <row r="12" spans="1:11" ht="21.75" hidden="1">
      <c r="A12" s="30" t="s">
        <v>40</v>
      </c>
      <c r="B12" s="32" t="s">
        <v>41</v>
      </c>
      <c r="C12" s="92"/>
      <c r="D12" s="92"/>
    </row>
    <row r="13" spans="1:11" hidden="1">
      <c r="A13" s="30" t="s">
        <v>42</v>
      </c>
      <c r="B13" s="32" t="s">
        <v>22</v>
      </c>
      <c r="C13" s="92"/>
      <c r="D13" s="91"/>
    </row>
    <row r="14" spans="1:11" ht="25.5">
      <c r="A14" s="30" t="s">
        <v>43</v>
      </c>
      <c r="B14" s="32" t="s">
        <v>23</v>
      </c>
      <c r="C14" s="92">
        <v>575</v>
      </c>
      <c r="D14" s="91" t="s">
        <v>415</v>
      </c>
    </row>
    <row r="15" spans="1:11" ht="25.5">
      <c r="A15" s="30" t="s">
        <v>44</v>
      </c>
      <c r="B15" s="32" t="s">
        <v>24</v>
      </c>
      <c r="C15" s="90">
        <v>1711</v>
      </c>
      <c r="D15" s="91" t="s">
        <v>379</v>
      </c>
    </row>
    <row r="16" spans="1:11">
      <c r="A16" s="14"/>
      <c r="B16" s="14" t="s">
        <v>25</v>
      </c>
      <c r="C16" s="15">
        <f>SUM(C10:C15)</f>
        <v>2345</v>
      </c>
      <c r="D16" s="16"/>
    </row>
    <row r="17" spans="1:2">
      <c r="A17" s="17"/>
      <c r="B17" s="19"/>
    </row>
    <row r="18" spans="1:2">
      <c r="A18" s="17"/>
      <c r="B18" s="20"/>
    </row>
    <row r="19" spans="1:2">
      <c r="A19" s="17"/>
      <c r="B19" s="19"/>
    </row>
    <row r="20" spans="1:2">
      <c r="A20" s="17"/>
      <c r="B20" s="19"/>
    </row>
    <row r="21" spans="1:2">
      <c r="A21" s="17"/>
      <c r="B21" s="19"/>
    </row>
    <row r="22" spans="1:2">
      <c r="A22" s="17"/>
      <c r="B22" s="21"/>
    </row>
    <row r="23" spans="1:2">
      <c r="A23" s="17"/>
      <c r="B23" s="20"/>
    </row>
    <row r="24" spans="1:2">
      <c r="A24" s="17"/>
      <c r="B24" s="19"/>
    </row>
    <row r="25" spans="1:2">
      <c r="A25" s="17"/>
      <c r="B25" s="18"/>
    </row>
    <row r="26" spans="1:2">
      <c r="A26" s="17"/>
      <c r="B26" s="18"/>
    </row>
    <row r="27" spans="1:2">
      <c r="A27" s="17"/>
      <c r="B27" s="18"/>
    </row>
    <row r="28" spans="1:2">
      <c r="A28" s="17"/>
      <c r="B28" s="18"/>
    </row>
    <row r="29" spans="1:2">
      <c r="A29" s="17"/>
      <c r="B29" s="19"/>
    </row>
    <row r="30" spans="1:2">
      <c r="A30" s="17"/>
      <c r="B30" s="18"/>
    </row>
    <row r="31" spans="1:2">
      <c r="A31" s="17"/>
      <c r="B31" s="18"/>
    </row>
    <row r="32" spans="1:2">
      <c r="A32" s="17"/>
      <c r="B32" s="18"/>
    </row>
    <row r="33" spans="1:2">
      <c r="A33" s="17"/>
      <c r="B33" s="19"/>
    </row>
    <row r="34" spans="1:2">
      <c r="A34" s="17"/>
      <c r="B34" s="19"/>
    </row>
    <row r="35" spans="1:2">
      <c r="A35" s="17"/>
      <c r="B35" s="18"/>
    </row>
    <row r="36" spans="1:2">
      <c r="A36" s="17"/>
      <c r="B36" s="18"/>
    </row>
    <row r="37" spans="1:2">
      <c r="A37" s="17"/>
      <c r="B37" s="18"/>
    </row>
    <row r="38" spans="1:2">
      <c r="A38" s="17"/>
      <c r="B38" s="19"/>
    </row>
    <row r="39" spans="1:2">
      <c r="A39" s="17"/>
      <c r="B39" s="19"/>
    </row>
    <row r="40" spans="1:2">
      <c r="A40" s="17"/>
      <c r="B40" s="18"/>
    </row>
    <row r="41" spans="1:2">
      <c r="A41" s="17"/>
      <c r="B41" s="18"/>
    </row>
    <row r="42" spans="1:2">
      <c r="A42" s="17"/>
      <c r="B42" s="18"/>
    </row>
    <row r="43" spans="1:2">
      <c r="A43" s="17"/>
      <c r="B43" s="19"/>
    </row>
    <row r="44" spans="1:2">
      <c r="A44" s="17"/>
      <c r="B44" s="18"/>
    </row>
    <row r="45" spans="1:2">
      <c r="A45" s="17"/>
      <c r="B45" s="18"/>
    </row>
    <row r="46" spans="1:2">
      <c r="A46" s="17"/>
      <c r="B46" s="18"/>
    </row>
    <row r="47" spans="1:2">
      <c r="A47" s="17"/>
      <c r="B47" s="18"/>
    </row>
    <row r="48" spans="1:2">
      <c r="A48" s="17"/>
      <c r="B48" s="18"/>
    </row>
    <row r="49" spans="1:2">
      <c r="A49" s="17"/>
      <c r="B49" s="19"/>
    </row>
    <row r="50" spans="1:2">
      <c r="A50" s="17"/>
      <c r="B50" s="18"/>
    </row>
    <row r="51" spans="1:2">
      <c r="A51" s="17"/>
      <c r="B51" s="18"/>
    </row>
    <row r="52" spans="1:2">
      <c r="A52" s="17"/>
      <c r="B52" s="18"/>
    </row>
    <row r="53" spans="1:2">
      <c r="A53" s="17"/>
      <c r="B53" s="18"/>
    </row>
    <row r="54" spans="1:2">
      <c r="A54" s="17"/>
      <c r="B54" s="18"/>
    </row>
    <row r="55" spans="1:2">
      <c r="A55" s="17"/>
      <c r="B55" s="18"/>
    </row>
    <row r="56" spans="1:2">
      <c r="A56" s="17"/>
      <c r="B56" s="18"/>
    </row>
    <row r="57" spans="1:2">
      <c r="A57" s="17"/>
      <c r="B57" s="18"/>
    </row>
    <row r="58" spans="1:2">
      <c r="A58" s="17"/>
      <c r="B58" s="20"/>
    </row>
    <row r="59" spans="1:2">
      <c r="A59" s="17"/>
      <c r="B59" s="19"/>
    </row>
    <row r="60" spans="1:2">
      <c r="A60" s="17"/>
      <c r="B60" s="18"/>
    </row>
    <row r="61" spans="1:2">
      <c r="A61" s="17"/>
      <c r="B61" s="18"/>
    </row>
    <row r="62" spans="1:2">
      <c r="A62" s="17"/>
      <c r="B62" s="18"/>
    </row>
    <row r="63" spans="1:2">
      <c r="A63" s="17"/>
      <c r="B63" s="19"/>
    </row>
    <row r="64" spans="1:2">
      <c r="A64" s="17"/>
      <c r="B64" s="18"/>
    </row>
    <row r="65" spans="1:2">
      <c r="A65" s="17"/>
      <c r="B65" s="18"/>
    </row>
    <row r="66" spans="1:2">
      <c r="A66" s="17"/>
      <c r="B66" s="18"/>
    </row>
    <row r="67" spans="1:2">
      <c r="A67" s="17"/>
      <c r="B67" s="18"/>
    </row>
    <row r="68" spans="1:2">
      <c r="A68" s="17"/>
      <c r="B68" s="19"/>
    </row>
    <row r="69" spans="1:2">
      <c r="A69" s="17"/>
      <c r="B69" s="18"/>
    </row>
    <row r="70" spans="1:2">
      <c r="A70" s="17"/>
      <c r="B70" s="18"/>
    </row>
    <row r="71" spans="1:2">
      <c r="A71" s="17"/>
      <c r="B71" s="18"/>
    </row>
    <row r="72" spans="1:2">
      <c r="A72" s="17"/>
      <c r="B72" s="22"/>
    </row>
    <row r="73" spans="1:2">
      <c r="A73" s="17"/>
      <c r="B73" s="19"/>
    </row>
    <row r="74" spans="1:2">
      <c r="A74" s="17"/>
      <c r="B74" s="18"/>
    </row>
    <row r="75" spans="1:2">
      <c r="A75" s="17"/>
      <c r="B75" s="18"/>
    </row>
    <row r="76" spans="1:2">
      <c r="A76" s="17"/>
      <c r="B76" s="19"/>
    </row>
    <row r="77" spans="1:2">
      <c r="A77" s="17"/>
      <c r="B77" s="21"/>
    </row>
    <row r="78" spans="1:2">
      <c r="A78" s="17"/>
      <c r="B78" s="22"/>
    </row>
    <row r="79" spans="1:2">
      <c r="A79" s="17"/>
      <c r="B79" s="19"/>
    </row>
    <row r="80" spans="1:2">
      <c r="A80" s="17"/>
      <c r="B80" s="18"/>
    </row>
    <row r="81" spans="1:2">
      <c r="A81" s="17"/>
      <c r="B81" s="23"/>
    </row>
    <row r="82" spans="1:2">
      <c r="A82" s="17"/>
      <c r="B82" s="23"/>
    </row>
    <row r="83" spans="1:2">
      <c r="A83" s="17"/>
      <c r="B83" s="23"/>
    </row>
    <row r="84" spans="1:2">
      <c r="A84" s="17"/>
      <c r="B84" s="24"/>
    </row>
    <row r="85" spans="1:2">
      <c r="A85" s="17"/>
      <c r="B85" s="24"/>
    </row>
    <row r="86" spans="1:2">
      <c r="A86" s="17"/>
      <c r="B86" s="23"/>
    </row>
    <row r="87" spans="1:2">
      <c r="A87" s="17"/>
      <c r="B87" s="18"/>
    </row>
    <row r="88" spans="1:2">
      <c r="A88" s="17"/>
      <c r="B88" s="23"/>
    </row>
    <row r="89" spans="1:2">
      <c r="A89" s="17"/>
      <c r="B89" s="23"/>
    </row>
    <row r="90" spans="1:2">
      <c r="A90" s="17"/>
      <c r="B90" s="23"/>
    </row>
    <row r="91" spans="1:2">
      <c r="A91" s="17"/>
      <c r="B91" s="23"/>
    </row>
    <row r="92" spans="1:2">
      <c r="A92" s="17"/>
      <c r="B92" s="18"/>
    </row>
    <row r="93" spans="1:2">
      <c r="A93" s="17"/>
      <c r="B93" s="23"/>
    </row>
    <row r="94" spans="1:2">
      <c r="A94" s="17"/>
      <c r="B94" s="23"/>
    </row>
    <row r="95" spans="1:2">
      <c r="A95" s="17"/>
      <c r="B95" s="23"/>
    </row>
    <row r="96" spans="1:2">
      <c r="A96" s="17"/>
      <c r="B96" s="23"/>
    </row>
    <row r="97" spans="1:2">
      <c r="A97" s="17"/>
      <c r="B97" s="18"/>
    </row>
    <row r="98" spans="1:2">
      <c r="A98" s="17"/>
      <c r="B98" s="18"/>
    </row>
    <row r="99" spans="1:2">
      <c r="A99" s="17"/>
      <c r="B99" s="23"/>
    </row>
    <row r="100" spans="1:2">
      <c r="A100" s="17"/>
      <c r="B100" s="23"/>
    </row>
    <row r="101" spans="1:2">
      <c r="A101" s="17"/>
      <c r="B101" s="23"/>
    </row>
    <row r="102" spans="1:2">
      <c r="A102" s="17"/>
      <c r="B102" s="23"/>
    </row>
    <row r="103" spans="1:2">
      <c r="A103" s="17"/>
      <c r="B103" s="18"/>
    </row>
    <row r="104" spans="1:2">
      <c r="A104" s="17"/>
      <c r="B104" s="23"/>
    </row>
    <row r="105" spans="1:2">
      <c r="A105" s="17"/>
      <c r="B105" s="23"/>
    </row>
    <row r="106" spans="1:2">
      <c r="A106" s="17"/>
      <c r="B106" s="23"/>
    </row>
    <row r="107" spans="1:2">
      <c r="A107" s="17"/>
      <c r="B107" s="23"/>
    </row>
    <row r="108" spans="1:2">
      <c r="A108" s="17"/>
      <c r="B108" s="23"/>
    </row>
    <row r="109" spans="1:2">
      <c r="A109" s="17"/>
      <c r="B109" s="23"/>
    </row>
    <row r="110" spans="1:2">
      <c r="A110" s="17"/>
      <c r="B110" s="23"/>
    </row>
    <row r="111" spans="1:2">
      <c r="A111" s="17"/>
      <c r="B111" s="18"/>
    </row>
    <row r="112" spans="1:2">
      <c r="A112" s="17"/>
      <c r="B112" s="23"/>
    </row>
    <row r="113" spans="1:2">
      <c r="A113" s="17"/>
      <c r="B113" s="23"/>
    </row>
    <row r="114" spans="1:2">
      <c r="A114" s="17"/>
      <c r="B114" s="18"/>
    </row>
    <row r="115" spans="1:2">
      <c r="A115" s="17"/>
      <c r="B115" s="23"/>
    </row>
    <row r="116" spans="1:2">
      <c r="A116" s="17"/>
      <c r="B116" s="23"/>
    </row>
    <row r="117" spans="1:2">
      <c r="A117" s="17"/>
      <c r="B117" s="23"/>
    </row>
    <row r="118" spans="1:2">
      <c r="A118" s="17"/>
      <c r="B118" s="22"/>
    </row>
    <row r="119" spans="1:2">
      <c r="A119" s="17"/>
      <c r="B119" s="19"/>
    </row>
    <row r="120" spans="1:2">
      <c r="A120" s="17"/>
      <c r="B120" s="18"/>
    </row>
    <row r="121" spans="1:2">
      <c r="A121" s="17"/>
      <c r="B121" s="23"/>
    </row>
    <row r="122" spans="1:2">
      <c r="A122" s="17"/>
      <c r="B122" s="23"/>
    </row>
    <row r="123" spans="1:2">
      <c r="A123" s="17"/>
      <c r="B123" s="23"/>
    </row>
    <row r="124" spans="1:2">
      <c r="A124" s="17"/>
      <c r="B124" s="23"/>
    </row>
    <row r="125" spans="1:2">
      <c r="A125" s="17"/>
      <c r="B125" s="18"/>
    </row>
    <row r="126" spans="1:2">
      <c r="A126" s="17"/>
      <c r="B126" s="23"/>
    </row>
    <row r="127" spans="1:2">
      <c r="A127" s="17"/>
      <c r="B127" s="23"/>
    </row>
    <row r="128" spans="1:2">
      <c r="A128" s="17"/>
      <c r="B128" s="23"/>
    </row>
    <row r="129" spans="1:2">
      <c r="A129" s="17"/>
      <c r="B129" s="23"/>
    </row>
    <row r="130" spans="1:2">
      <c r="A130" s="17"/>
      <c r="B130" s="18"/>
    </row>
    <row r="131" spans="1:2">
      <c r="A131" s="17"/>
      <c r="B131" s="18"/>
    </row>
    <row r="132" spans="1:2">
      <c r="A132" s="17"/>
      <c r="B132" s="18"/>
    </row>
    <row r="133" spans="1:2">
      <c r="A133" s="17"/>
      <c r="B133" s="23"/>
    </row>
    <row r="134" spans="1:2">
      <c r="A134" s="17"/>
      <c r="B134" s="23"/>
    </row>
    <row r="135" spans="1:2">
      <c r="A135" s="17"/>
      <c r="B135" s="18"/>
    </row>
    <row r="136" spans="1:2">
      <c r="A136" s="17"/>
      <c r="B136" s="23"/>
    </row>
    <row r="137" spans="1:2">
      <c r="A137" s="17"/>
      <c r="B137" s="23"/>
    </row>
    <row r="138" spans="1:2">
      <c r="A138" s="17"/>
      <c r="B138" s="18"/>
    </row>
    <row r="139" spans="1:2">
      <c r="A139" s="17"/>
      <c r="B139" s="23"/>
    </row>
    <row r="140" spans="1:2">
      <c r="A140" s="17"/>
      <c r="B140" s="23"/>
    </row>
    <row r="141" spans="1:2">
      <c r="A141" s="17"/>
      <c r="B141" s="19"/>
    </row>
    <row r="142" spans="1:2">
      <c r="A142" s="17"/>
      <c r="B142" s="18"/>
    </row>
    <row r="143" spans="1:2">
      <c r="A143" s="17"/>
      <c r="B143" s="18"/>
    </row>
    <row r="144" spans="1:2">
      <c r="A144" s="17"/>
      <c r="B144" s="21"/>
    </row>
    <row r="145" spans="1:2">
      <c r="A145" s="17"/>
      <c r="B145" s="22"/>
    </row>
    <row r="146" spans="1:2">
      <c r="A146" s="17"/>
      <c r="B146" s="19"/>
    </row>
    <row r="147" spans="1:2">
      <c r="A147" s="17"/>
      <c r="B147" s="18"/>
    </row>
    <row r="148" spans="1:2">
      <c r="A148" s="17"/>
      <c r="B148" s="23"/>
    </row>
    <row r="149" spans="1:2">
      <c r="A149" s="17"/>
      <c r="B149" s="23"/>
    </row>
    <row r="150" spans="1:2">
      <c r="A150" s="17"/>
      <c r="B150" s="23"/>
    </row>
    <row r="151" spans="1:2">
      <c r="A151" s="17"/>
      <c r="B151" s="23"/>
    </row>
    <row r="152" spans="1:2">
      <c r="A152" s="17"/>
      <c r="B152" s="23"/>
    </row>
    <row r="153" spans="1:2">
      <c r="A153" s="17"/>
      <c r="B153" s="23"/>
    </row>
    <row r="154" spans="1:2">
      <c r="A154" s="17"/>
      <c r="B154" s="23"/>
    </row>
    <row r="155" spans="1:2">
      <c r="A155" s="17"/>
      <c r="B155" s="23"/>
    </row>
    <row r="156" spans="1:2">
      <c r="A156" s="17"/>
      <c r="B156" s="23"/>
    </row>
    <row r="157" spans="1:2">
      <c r="A157" s="17"/>
      <c r="B157" s="18"/>
    </row>
    <row r="158" spans="1:2">
      <c r="A158" s="17"/>
      <c r="B158" s="23"/>
    </row>
    <row r="159" spans="1:2">
      <c r="A159" s="17"/>
      <c r="B159" s="23"/>
    </row>
    <row r="160" spans="1:2">
      <c r="A160" s="17"/>
      <c r="B160" s="23"/>
    </row>
    <row r="161" spans="1:2">
      <c r="A161" s="17"/>
      <c r="B161" s="18"/>
    </row>
    <row r="162" spans="1:2">
      <c r="A162" s="17"/>
      <c r="B162" s="23"/>
    </row>
    <row r="163" spans="1:2">
      <c r="A163" s="17"/>
      <c r="B163" s="23"/>
    </row>
    <row r="164" spans="1:2">
      <c r="A164" s="17"/>
      <c r="B164" s="18"/>
    </row>
    <row r="165" spans="1:2">
      <c r="A165" s="17"/>
      <c r="B165" s="18"/>
    </row>
    <row r="166" spans="1:2">
      <c r="A166" s="17"/>
      <c r="B166" s="23"/>
    </row>
    <row r="167" spans="1:2">
      <c r="A167" s="17"/>
      <c r="B167" s="23"/>
    </row>
    <row r="168" spans="1:2">
      <c r="A168" s="17"/>
      <c r="B168" s="19"/>
    </row>
    <row r="169" spans="1:2">
      <c r="A169" s="17"/>
      <c r="B169" s="18"/>
    </row>
    <row r="170" spans="1:2">
      <c r="A170" s="17"/>
      <c r="B170" s="23"/>
    </row>
    <row r="171" spans="1:2">
      <c r="A171" s="17"/>
      <c r="B171" s="23"/>
    </row>
    <row r="172" spans="1:2">
      <c r="A172" s="17"/>
      <c r="B172" s="23"/>
    </row>
    <row r="173" spans="1:2">
      <c r="A173" s="17"/>
      <c r="B173" s="23"/>
    </row>
    <row r="174" spans="1:2">
      <c r="A174" s="17"/>
      <c r="B174" s="23"/>
    </row>
    <row r="175" spans="1:2">
      <c r="A175" s="17"/>
      <c r="B175" s="23"/>
    </row>
    <row r="176" spans="1:2">
      <c r="A176" s="17"/>
      <c r="B176" s="23"/>
    </row>
    <row r="177" spans="1:2">
      <c r="A177" s="17"/>
      <c r="B177" s="19"/>
    </row>
    <row r="178" spans="1:2">
      <c r="A178" s="17"/>
      <c r="B178" s="19"/>
    </row>
    <row r="179" spans="1:2">
      <c r="A179" s="17"/>
      <c r="B179" s="19"/>
    </row>
    <row r="180" spans="1:2">
      <c r="A180" s="17"/>
      <c r="B180" s="18"/>
    </row>
    <row r="181" spans="1:2">
      <c r="A181" s="17"/>
      <c r="B181" s="23"/>
    </row>
    <row r="182" spans="1:2">
      <c r="A182" s="17"/>
      <c r="B182" s="23"/>
    </row>
    <row r="183" spans="1:2">
      <c r="A183" s="17"/>
      <c r="B183" s="23"/>
    </row>
    <row r="184" spans="1:2">
      <c r="A184" s="17"/>
      <c r="B184" s="23"/>
    </row>
    <row r="185" spans="1:2">
      <c r="A185" s="17"/>
      <c r="B185" s="23"/>
    </row>
    <row r="186" spans="1:2">
      <c r="A186" s="17"/>
      <c r="B186" s="23"/>
    </row>
    <row r="187" spans="1:2">
      <c r="A187" s="17"/>
      <c r="B187" s="23"/>
    </row>
    <row r="188" spans="1:2">
      <c r="A188" s="17"/>
      <c r="B188" s="23"/>
    </row>
    <row r="189" spans="1:2">
      <c r="A189" s="17"/>
      <c r="B189" s="23"/>
    </row>
    <row r="190" spans="1:2">
      <c r="A190" s="17"/>
      <c r="B190" s="18"/>
    </row>
    <row r="191" spans="1:2">
      <c r="A191" s="17"/>
      <c r="B191" s="19"/>
    </row>
    <row r="192" spans="1:2">
      <c r="A192" s="17"/>
      <c r="B192" s="18"/>
    </row>
    <row r="193" spans="1:2">
      <c r="A193" s="17"/>
      <c r="B193" s="18"/>
    </row>
    <row r="194" spans="1:2">
      <c r="A194" s="17"/>
      <c r="B194" s="18"/>
    </row>
    <row r="195" spans="1:2">
      <c r="A195" s="17"/>
      <c r="B195" s="18"/>
    </row>
    <row r="196" spans="1:2">
      <c r="A196" s="17"/>
      <c r="B196" s="18"/>
    </row>
    <row r="197" spans="1:2">
      <c r="A197" s="17"/>
      <c r="B197" s="19"/>
    </row>
    <row r="198" spans="1:2">
      <c r="A198" s="17"/>
      <c r="B198" s="18"/>
    </row>
    <row r="199" spans="1:2">
      <c r="A199" s="17"/>
      <c r="B199" s="18"/>
    </row>
    <row r="200" spans="1:2">
      <c r="A200" s="17"/>
      <c r="B200" s="18"/>
    </row>
    <row r="201" spans="1:2">
      <c r="A201" s="17"/>
      <c r="B201" s="19"/>
    </row>
    <row r="202" spans="1:2">
      <c r="A202" s="17"/>
      <c r="B202" s="18"/>
    </row>
    <row r="203" spans="1:2">
      <c r="A203" s="17"/>
      <c r="B203" s="23"/>
    </row>
    <row r="204" spans="1:2">
      <c r="A204" s="17"/>
      <c r="B204" s="23"/>
    </row>
    <row r="205" spans="1:2">
      <c r="A205" s="17"/>
      <c r="B205" s="18"/>
    </row>
    <row r="206" spans="1:2">
      <c r="A206" s="17"/>
      <c r="B206" s="23"/>
    </row>
    <row r="207" spans="1:2">
      <c r="A207" s="17"/>
      <c r="B207" s="23"/>
    </row>
    <row r="208" spans="1:2">
      <c r="A208" s="17"/>
      <c r="B208" s="19"/>
    </row>
    <row r="209" spans="1:2">
      <c r="A209" s="17"/>
      <c r="B209" s="18"/>
    </row>
    <row r="210" spans="1:2">
      <c r="A210" s="17"/>
      <c r="B210" s="18"/>
    </row>
    <row r="211" spans="1:2">
      <c r="A211" s="17"/>
      <c r="B211" s="18"/>
    </row>
    <row r="212" spans="1:2">
      <c r="A212" s="17"/>
      <c r="B212" s="22"/>
    </row>
    <row r="213" spans="1:2">
      <c r="A213" s="17"/>
      <c r="B213" s="19"/>
    </row>
    <row r="214" spans="1:2">
      <c r="A214" s="17"/>
      <c r="B214" s="18"/>
    </row>
    <row r="215" spans="1:2">
      <c r="A215" s="17"/>
      <c r="B215" s="23"/>
    </row>
    <row r="216" spans="1:2">
      <c r="A216" s="17"/>
      <c r="B216" s="23"/>
    </row>
    <row r="217" spans="1:2">
      <c r="A217" s="17"/>
      <c r="B217" s="18"/>
    </row>
    <row r="218" spans="1:2">
      <c r="A218" s="17"/>
      <c r="B218" s="23"/>
    </row>
    <row r="219" spans="1:2">
      <c r="A219" s="17"/>
      <c r="B219" s="23"/>
    </row>
    <row r="220" spans="1:2">
      <c r="A220" s="17"/>
      <c r="B220" s="19"/>
    </row>
    <row r="221" spans="1:2">
      <c r="A221" s="17"/>
      <c r="B221" s="18"/>
    </row>
    <row r="222" spans="1:2">
      <c r="A222" s="17"/>
      <c r="B222" s="18"/>
    </row>
    <row r="223" spans="1:2">
      <c r="A223" s="17"/>
      <c r="B223" s="18"/>
    </row>
    <row r="224" spans="1:2">
      <c r="A224" s="17"/>
      <c r="B224" s="18"/>
    </row>
    <row r="225" spans="1:2">
      <c r="A225" s="17"/>
      <c r="B225" s="18"/>
    </row>
    <row r="226" spans="1:2">
      <c r="A226" s="17"/>
      <c r="B226" s="19"/>
    </row>
    <row r="227" spans="1:2">
      <c r="A227" s="17"/>
      <c r="B227" s="18"/>
    </row>
    <row r="228" spans="1:2">
      <c r="A228" s="17"/>
      <c r="B228" s="23"/>
    </row>
    <row r="229" spans="1:2">
      <c r="A229" s="17"/>
      <c r="B229" s="25"/>
    </row>
    <row r="230" spans="1:2">
      <c r="A230" s="17"/>
      <c r="B230" s="25"/>
    </row>
    <row r="231" spans="1:2">
      <c r="A231" s="17"/>
      <c r="B231" s="25"/>
    </row>
    <row r="232" spans="1:2">
      <c r="A232" s="17"/>
      <c r="B232" s="25"/>
    </row>
    <row r="233" spans="1:2">
      <c r="A233" s="17"/>
      <c r="B233" s="25"/>
    </row>
    <row r="234" spans="1:2">
      <c r="A234" s="17"/>
      <c r="B234" s="25"/>
    </row>
    <row r="235" spans="1:2">
      <c r="A235" s="17"/>
      <c r="B235" s="7"/>
    </row>
    <row r="236" spans="1:2">
      <c r="A236" s="17"/>
      <c r="B236" s="7"/>
    </row>
    <row r="237" spans="1:2">
      <c r="A237" s="17"/>
      <c r="B237" s="7"/>
    </row>
    <row r="238" spans="1:2">
      <c r="A238" s="17"/>
      <c r="B238" s="7"/>
    </row>
    <row r="239" spans="1:2">
      <c r="A239" s="17"/>
      <c r="B239" s="7"/>
    </row>
    <row r="240" spans="1:2">
      <c r="A240" s="17"/>
      <c r="B240" s="7"/>
    </row>
    <row r="241" spans="1:2">
      <c r="A241" s="17"/>
      <c r="B241" s="7"/>
    </row>
    <row r="242" spans="1:2">
      <c r="A242" s="17"/>
      <c r="B242" s="7"/>
    </row>
    <row r="243" spans="1:2">
      <c r="A243" s="17"/>
      <c r="B243" s="7"/>
    </row>
    <row r="244" spans="1:2">
      <c r="A244" s="17"/>
      <c r="B244" s="7"/>
    </row>
    <row r="245" spans="1:2">
      <c r="A245" s="17"/>
      <c r="B245" s="7"/>
    </row>
    <row r="246" spans="1:2">
      <c r="A246" s="17"/>
      <c r="B246" s="7"/>
    </row>
    <row r="247" spans="1:2">
      <c r="A247" s="17"/>
      <c r="B247" s="7"/>
    </row>
    <row r="248" spans="1:2">
      <c r="A248" s="17"/>
      <c r="B248" s="7"/>
    </row>
    <row r="249" spans="1:2">
      <c r="A249" s="17"/>
      <c r="B249" s="7"/>
    </row>
    <row r="250" spans="1:2">
      <c r="A250" s="17"/>
      <c r="B250" s="7"/>
    </row>
    <row r="251" spans="1:2">
      <c r="A251" s="17"/>
      <c r="B251" s="7"/>
    </row>
    <row r="252" spans="1:2">
      <c r="A252" s="17"/>
      <c r="B252" s="7"/>
    </row>
    <row r="253" spans="1:2">
      <c r="A253" s="17"/>
      <c r="B253" s="7"/>
    </row>
    <row r="254" spans="1:2">
      <c r="A254" s="17"/>
      <c r="B254" s="7"/>
    </row>
    <row r="255" spans="1:2">
      <c r="A255" s="17"/>
      <c r="B255" s="7"/>
    </row>
    <row r="256" spans="1:2">
      <c r="A256" s="17"/>
      <c r="B256" s="7"/>
    </row>
    <row r="257" spans="1:2">
      <c r="A257" s="17"/>
      <c r="B257" s="7"/>
    </row>
    <row r="258" spans="1:2">
      <c r="A258" s="17"/>
      <c r="B258" s="7"/>
    </row>
    <row r="259" spans="1:2">
      <c r="A259" s="17"/>
      <c r="B259" s="7"/>
    </row>
    <row r="260" spans="1:2">
      <c r="A260" s="17"/>
      <c r="B260" s="7"/>
    </row>
    <row r="261" spans="1:2">
      <c r="A261" s="17"/>
      <c r="B261" s="7"/>
    </row>
    <row r="262" spans="1:2">
      <c r="A262" s="17"/>
      <c r="B262" s="7"/>
    </row>
    <row r="263" spans="1:2">
      <c r="A263" s="17"/>
      <c r="B263" s="7"/>
    </row>
    <row r="264" spans="1:2">
      <c r="A264" s="17"/>
      <c r="B264" s="7"/>
    </row>
    <row r="265" spans="1:2">
      <c r="A265" s="17"/>
      <c r="B265" s="7"/>
    </row>
    <row r="266" spans="1:2">
      <c r="A266" s="17"/>
      <c r="B266" s="7"/>
    </row>
    <row r="267" spans="1:2">
      <c r="A267" s="17"/>
      <c r="B267" s="7"/>
    </row>
    <row r="268" spans="1:2">
      <c r="A268" s="17"/>
      <c r="B268" s="7"/>
    </row>
    <row r="269" spans="1:2">
      <c r="A269" s="17"/>
      <c r="B269" s="7"/>
    </row>
    <row r="270" spans="1:2">
      <c r="A270" s="17"/>
      <c r="B270" s="7"/>
    </row>
    <row r="271" spans="1:2">
      <c r="A271" s="17"/>
      <c r="B271" s="7"/>
    </row>
    <row r="272" spans="1:2">
      <c r="A272" s="17"/>
      <c r="B272" s="7"/>
    </row>
    <row r="273" spans="1:2">
      <c r="A273" s="17"/>
      <c r="B273" s="7"/>
    </row>
    <row r="274" spans="1:2">
      <c r="A274" s="17"/>
      <c r="B274" s="7"/>
    </row>
    <row r="275" spans="1:2">
      <c r="A275" s="17"/>
      <c r="B275" s="7"/>
    </row>
    <row r="276" spans="1:2">
      <c r="A276" s="17"/>
      <c r="B276" s="7"/>
    </row>
    <row r="277" spans="1:2">
      <c r="A277" s="17"/>
      <c r="B277" s="7"/>
    </row>
    <row r="278" spans="1:2">
      <c r="A278" s="17"/>
      <c r="B278" s="7"/>
    </row>
    <row r="279" spans="1:2">
      <c r="A279" s="17"/>
      <c r="B279" s="7"/>
    </row>
    <row r="280" spans="1:2">
      <c r="A280" s="17"/>
      <c r="B280" s="7"/>
    </row>
    <row r="281" spans="1:2">
      <c r="A281" s="17"/>
      <c r="B281" s="7"/>
    </row>
    <row r="282" spans="1:2">
      <c r="A282" s="17"/>
      <c r="B282" s="7"/>
    </row>
    <row r="283" spans="1:2">
      <c r="A283" s="17"/>
      <c r="B283" s="7"/>
    </row>
    <row r="284" spans="1:2">
      <c r="A284" s="17"/>
      <c r="B284" s="7"/>
    </row>
    <row r="285" spans="1:2">
      <c r="A285" s="17"/>
      <c r="B285" s="7"/>
    </row>
    <row r="286" spans="1:2">
      <c r="A286" s="17"/>
      <c r="B286" s="7"/>
    </row>
    <row r="287" spans="1:2">
      <c r="A287" s="17"/>
      <c r="B287" s="7"/>
    </row>
    <row r="288" spans="1:2">
      <c r="A288" s="17"/>
      <c r="B288" s="7"/>
    </row>
    <row r="289" spans="1:2">
      <c r="A289" s="17"/>
      <c r="B289" s="7"/>
    </row>
    <row r="290" spans="1:2">
      <c r="A290" s="17"/>
      <c r="B290" s="7"/>
    </row>
    <row r="291" spans="1:2">
      <c r="A291" s="17"/>
      <c r="B291" s="7"/>
    </row>
    <row r="292" spans="1:2">
      <c r="A292" s="17"/>
      <c r="B292" s="7"/>
    </row>
    <row r="293" spans="1:2">
      <c r="A293" s="17"/>
      <c r="B293" s="7"/>
    </row>
    <row r="294" spans="1:2">
      <c r="A294" s="17"/>
      <c r="B294" s="7"/>
    </row>
    <row r="295" spans="1:2">
      <c r="A295" s="17"/>
      <c r="B295" s="7"/>
    </row>
    <row r="296" spans="1:2">
      <c r="A296" s="17"/>
      <c r="B296" s="7"/>
    </row>
    <row r="297" spans="1:2">
      <c r="A297" s="17"/>
      <c r="B297" s="7"/>
    </row>
    <row r="298" spans="1:2">
      <c r="A298" s="17"/>
      <c r="B298" s="7"/>
    </row>
    <row r="299" spans="1:2">
      <c r="A299" s="17"/>
      <c r="B299" s="7"/>
    </row>
    <row r="300" spans="1:2">
      <c r="A300" s="17"/>
      <c r="B300" s="7"/>
    </row>
    <row r="301" spans="1:2">
      <c r="A301" s="17"/>
      <c r="B301" s="7"/>
    </row>
    <row r="302" spans="1:2">
      <c r="A302" s="17"/>
      <c r="B302" s="7"/>
    </row>
    <row r="303" spans="1:2">
      <c r="A303" s="17"/>
      <c r="B303" s="7"/>
    </row>
    <row r="304" spans="1:2">
      <c r="A304" s="17"/>
      <c r="B304" s="7"/>
    </row>
    <row r="305" spans="1:2">
      <c r="A305" s="17"/>
      <c r="B305" s="7"/>
    </row>
    <row r="306" spans="1:2">
      <c r="A306" s="17"/>
      <c r="B306" s="7"/>
    </row>
    <row r="307" spans="1:2">
      <c r="A307" s="17"/>
      <c r="B307" s="7"/>
    </row>
    <row r="308" spans="1:2">
      <c r="A308" s="17"/>
      <c r="B308" s="7"/>
    </row>
    <row r="309" spans="1:2">
      <c r="A309" s="17"/>
      <c r="B309" s="7"/>
    </row>
    <row r="310" spans="1:2">
      <c r="A310" s="17"/>
      <c r="B310" s="7"/>
    </row>
    <row r="311" spans="1:2">
      <c r="A311" s="17"/>
      <c r="B311" s="7"/>
    </row>
    <row r="312" spans="1:2">
      <c r="A312" s="17"/>
      <c r="B312" s="7"/>
    </row>
    <row r="313" spans="1:2">
      <c r="A313" s="17"/>
      <c r="B313" s="7"/>
    </row>
    <row r="314" spans="1:2">
      <c r="A314" s="17"/>
      <c r="B314" s="7"/>
    </row>
    <row r="315" spans="1:2">
      <c r="A315" s="17"/>
      <c r="B315" s="7"/>
    </row>
    <row r="316" spans="1:2">
      <c r="A316" s="17"/>
      <c r="B316" s="7"/>
    </row>
    <row r="317" spans="1:2">
      <c r="A317" s="17"/>
      <c r="B317" s="7"/>
    </row>
    <row r="318" spans="1:2">
      <c r="A318" s="17"/>
      <c r="B318" s="7"/>
    </row>
    <row r="319" spans="1:2">
      <c r="A319" s="17"/>
      <c r="B319" s="7"/>
    </row>
    <row r="320" spans="1:2">
      <c r="A320" s="17"/>
      <c r="B320" s="7"/>
    </row>
    <row r="321" spans="1:2">
      <c r="A321" s="17"/>
      <c r="B321" s="7"/>
    </row>
    <row r="322" spans="1:2">
      <c r="A322" s="17"/>
      <c r="B322" s="7"/>
    </row>
    <row r="323" spans="1:2">
      <c r="A323" s="17"/>
      <c r="B323" s="7"/>
    </row>
    <row r="324" spans="1:2">
      <c r="A324" s="17"/>
      <c r="B324" s="7"/>
    </row>
    <row r="325" spans="1:2">
      <c r="A325" s="17"/>
      <c r="B325" s="7"/>
    </row>
    <row r="326" spans="1:2">
      <c r="A326" s="17"/>
      <c r="B326" s="7"/>
    </row>
    <row r="327" spans="1:2">
      <c r="A327" s="17"/>
      <c r="B327" s="7"/>
    </row>
    <row r="328" spans="1:2">
      <c r="A328" s="17"/>
      <c r="B328" s="7"/>
    </row>
    <row r="329" spans="1:2">
      <c r="A329" s="17"/>
      <c r="B329" s="7"/>
    </row>
    <row r="330" spans="1:2">
      <c r="A330" s="17"/>
      <c r="B330" s="7"/>
    </row>
    <row r="331" spans="1:2">
      <c r="A331" s="17"/>
      <c r="B331" s="7"/>
    </row>
    <row r="332" spans="1:2">
      <c r="A332" s="17"/>
      <c r="B332" s="7"/>
    </row>
    <row r="333" spans="1:2">
      <c r="A333" s="17"/>
      <c r="B333" s="7"/>
    </row>
    <row r="334" spans="1:2">
      <c r="A334" s="17"/>
      <c r="B334" s="7"/>
    </row>
    <row r="335" spans="1:2">
      <c r="A335" s="17"/>
      <c r="B335" s="7"/>
    </row>
    <row r="336" spans="1:2">
      <c r="A336" s="17"/>
      <c r="B336" s="7"/>
    </row>
    <row r="337" spans="1:2">
      <c r="A337" s="17"/>
      <c r="B337" s="7"/>
    </row>
    <row r="338" spans="1:2">
      <c r="A338" s="17"/>
      <c r="B338" s="7"/>
    </row>
    <row r="339" spans="1:2">
      <c r="A339" s="17"/>
      <c r="B339" s="7"/>
    </row>
    <row r="340" spans="1:2">
      <c r="A340" s="17"/>
      <c r="B340" s="7"/>
    </row>
    <row r="341" spans="1:2">
      <c r="A341" s="17"/>
      <c r="B341" s="7"/>
    </row>
    <row r="342" spans="1:2">
      <c r="A342" s="17"/>
      <c r="B342" s="7"/>
    </row>
    <row r="343" spans="1:2">
      <c r="A343" s="17"/>
      <c r="B343" s="7"/>
    </row>
    <row r="344" spans="1:2">
      <c r="A344" s="17"/>
      <c r="B344" s="7"/>
    </row>
    <row r="345" spans="1:2">
      <c r="A345" s="17"/>
      <c r="B345" s="7"/>
    </row>
    <row r="346" spans="1:2">
      <c r="A346" s="17"/>
      <c r="B346" s="7"/>
    </row>
    <row r="347" spans="1:2">
      <c r="A347" s="17"/>
      <c r="B347" s="7"/>
    </row>
    <row r="348" spans="1:2">
      <c r="A348" s="17"/>
      <c r="B348" s="7"/>
    </row>
    <row r="349" spans="1:2">
      <c r="A349" s="17"/>
      <c r="B349" s="7"/>
    </row>
    <row r="350" spans="1:2">
      <c r="A350" s="17"/>
      <c r="B350" s="7"/>
    </row>
    <row r="351" spans="1:2">
      <c r="A351" s="17"/>
      <c r="B351" s="7"/>
    </row>
    <row r="352" spans="1:2">
      <c r="A352" s="17"/>
      <c r="B352" s="7"/>
    </row>
    <row r="353" spans="1:2">
      <c r="A353" s="17"/>
      <c r="B353" s="7"/>
    </row>
    <row r="354" spans="1:2">
      <c r="A354" s="17"/>
      <c r="B354" s="7"/>
    </row>
    <row r="355" spans="1:2">
      <c r="A355" s="17"/>
      <c r="B355" s="7"/>
    </row>
    <row r="356" spans="1:2">
      <c r="A356" s="17"/>
      <c r="B356" s="7"/>
    </row>
    <row r="357" spans="1:2">
      <c r="A357" s="17"/>
      <c r="B357" s="7"/>
    </row>
    <row r="358" spans="1:2">
      <c r="A358" s="17"/>
      <c r="B358" s="7"/>
    </row>
    <row r="359" spans="1:2">
      <c r="A359" s="17"/>
      <c r="B359" s="7"/>
    </row>
    <row r="360" spans="1:2">
      <c r="A360" s="17"/>
      <c r="B360" s="7"/>
    </row>
    <row r="361" spans="1:2">
      <c r="A361" s="17"/>
      <c r="B361" s="7"/>
    </row>
    <row r="362" spans="1:2">
      <c r="A362" s="17"/>
      <c r="B362" s="7"/>
    </row>
    <row r="363" spans="1:2">
      <c r="A363" s="17"/>
      <c r="B363" s="7"/>
    </row>
    <row r="364" spans="1:2">
      <c r="A364" s="17"/>
      <c r="B364" s="7"/>
    </row>
    <row r="365" spans="1:2">
      <c r="A365" s="17"/>
      <c r="B365" s="7"/>
    </row>
    <row r="366" spans="1:2">
      <c r="A366" s="17"/>
      <c r="B366" s="7"/>
    </row>
    <row r="367" spans="1:2">
      <c r="A367" s="17"/>
      <c r="B367" s="7"/>
    </row>
    <row r="368" spans="1:2">
      <c r="A368" s="17"/>
      <c r="B368" s="7"/>
    </row>
    <row r="369" spans="1:2">
      <c r="A369" s="17"/>
      <c r="B369" s="7"/>
    </row>
    <row r="370" spans="1:2">
      <c r="A370" s="17"/>
      <c r="B370" s="7"/>
    </row>
    <row r="371" spans="1:2">
      <c r="A371" s="17"/>
      <c r="B371" s="7"/>
    </row>
    <row r="372" spans="1:2">
      <c r="A372" s="17"/>
      <c r="B372" s="7"/>
    </row>
    <row r="373" spans="1:2">
      <c r="A373" s="17"/>
      <c r="B373" s="7"/>
    </row>
    <row r="374" spans="1:2">
      <c r="A374" s="17"/>
      <c r="B374" s="7"/>
    </row>
    <row r="375" spans="1:2">
      <c r="A375" s="17"/>
      <c r="B375" s="7"/>
    </row>
    <row r="376" spans="1:2">
      <c r="A376" s="17"/>
      <c r="B376" s="7"/>
    </row>
    <row r="377" spans="1:2">
      <c r="A377" s="17"/>
      <c r="B377" s="7"/>
    </row>
    <row r="378" spans="1:2">
      <c r="A378" s="17"/>
      <c r="B378" s="7"/>
    </row>
    <row r="379" spans="1:2">
      <c r="A379" s="17"/>
      <c r="B379" s="7"/>
    </row>
    <row r="380" spans="1:2">
      <c r="A380" s="17"/>
      <c r="B380" s="7"/>
    </row>
    <row r="381" spans="1:2">
      <c r="A381" s="17"/>
      <c r="B381" s="7"/>
    </row>
    <row r="382" spans="1:2">
      <c r="A382" s="17"/>
      <c r="B382" s="7"/>
    </row>
    <row r="383" spans="1:2">
      <c r="A383" s="17"/>
      <c r="B383" s="7"/>
    </row>
    <row r="384" spans="1:2">
      <c r="A384" s="17"/>
      <c r="B384" s="7"/>
    </row>
    <row r="385" spans="1:2">
      <c r="A385" s="17"/>
      <c r="B385" s="7"/>
    </row>
    <row r="386" spans="1:2">
      <c r="A386" s="17"/>
      <c r="B386" s="7"/>
    </row>
    <row r="387" spans="1:2">
      <c r="A387" s="17"/>
      <c r="B387" s="7"/>
    </row>
    <row r="388" spans="1:2">
      <c r="A388" s="17"/>
      <c r="B388" s="7"/>
    </row>
    <row r="389" spans="1:2">
      <c r="A389" s="17"/>
      <c r="B389" s="7"/>
    </row>
    <row r="390" spans="1:2">
      <c r="A390" s="17"/>
      <c r="B390" s="7"/>
    </row>
    <row r="391" spans="1:2">
      <c r="A391" s="17"/>
      <c r="B391" s="7"/>
    </row>
    <row r="392" spans="1:2">
      <c r="A392" s="17"/>
      <c r="B392" s="7"/>
    </row>
    <row r="393" spans="1:2">
      <c r="A393" s="17"/>
      <c r="B393" s="7"/>
    </row>
    <row r="394" spans="1:2">
      <c r="A394" s="17"/>
      <c r="B394" s="7"/>
    </row>
  </sheetData>
  <sheetProtection password="CF7A" sheet="1" objects="1" scenarios="1"/>
  <dataValidations count="1">
    <dataValidation type="list" allowBlank="1" showInputMessage="1" showErrorMessage="1" sqref="C65110 IY65110 SU65110 ACQ65110 AMM65110 AWI65110 BGE65110 BQA65110 BZW65110 CJS65110 CTO65110 DDK65110 DNG65110 DXC65110 EGY65110 EQU65110 FAQ65110 FKM65110 FUI65110 GEE65110 GOA65110 GXW65110 HHS65110 HRO65110 IBK65110 ILG65110 IVC65110 JEY65110 JOU65110 JYQ65110 KIM65110 KSI65110 LCE65110 LMA65110 LVW65110 MFS65110 MPO65110 MZK65110 NJG65110 NTC65110 OCY65110 OMU65110 OWQ65110 PGM65110 PQI65110 QAE65110 QKA65110 QTW65110 RDS65110 RNO65110 RXK65110 SHG65110 SRC65110 TAY65110 TKU65110 TUQ65110 UEM65110 UOI65110 UYE65110 VIA65110 VRW65110 WBS65110 WLO65110 WVK65110 C130646 IY130646 SU130646 ACQ130646 AMM130646 AWI130646 BGE130646 BQA130646 BZW130646 CJS130646 CTO130646 DDK130646 DNG130646 DXC130646 EGY130646 EQU130646 FAQ130646 FKM130646 FUI130646 GEE130646 GOA130646 GXW130646 HHS130646 HRO130646 IBK130646 ILG130646 IVC130646 JEY130646 JOU130646 JYQ130646 KIM130646 KSI130646 LCE130646 LMA130646 LVW130646 MFS130646 MPO130646 MZK130646 NJG130646 NTC130646 OCY130646 OMU130646 OWQ130646 PGM130646 PQI130646 QAE130646 QKA130646 QTW130646 RDS130646 RNO130646 RXK130646 SHG130646 SRC130646 TAY130646 TKU130646 TUQ130646 UEM130646 UOI130646 UYE130646 VIA130646 VRW130646 WBS130646 WLO130646 WVK130646 C196182 IY196182 SU196182 ACQ196182 AMM196182 AWI196182 BGE196182 BQA196182 BZW196182 CJS196182 CTO196182 DDK196182 DNG196182 DXC196182 EGY196182 EQU196182 FAQ196182 FKM196182 FUI196182 GEE196182 GOA196182 GXW196182 HHS196182 HRO196182 IBK196182 ILG196182 IVC196182 JEY196182 JOU196182 JYQ196182 KIM196182 KSI196182 LCE196182 LMA196182 LVW196182 MFS196182 MPO196182 MZK196182 NJG196182 NTC196182 OCY196182 OMU196182 OWQ196182 PGM196182 PQI196182 QAE196182 QKA196182 QTW196182 RDS196182 RNO196182 RXK196182 SHG196182 SRC196182 TAY196182 TKU196182 TUQ196182 UEM196182 UOI196182 UYE196182 VIA196182 VRW196182 WBS196182 WLO196182 WVK196182 C261718 IY261718 SU261718 ACQ261718 AMM261718 AWI261718 BGE261718 BQA261718 BZW261718 CJS261718 CTO261718 DDK261718 DNG261718 DXC261718 EGY261718 EQU261718 FAQ261718 FKM261718 FUI261718 GEE261718 GOA261718 GXW261718 HHS261718 HRO261718 IBK261718 ILG261718 IVC261718 JEY261718 JOU261718 JYQ261718 KIM261718 KSI261718 LCE261718 LMA261718 LVW261718 MFS261718 MPO261718 MZK261718 NJG261718 NTC261718 OCY261718 OMU261718 OWQ261718 PGM261718 PQI261718 QAE261718 QKA261718 QTW261718 RDS261718 RNO261718 RXK261718 SHG261718 SRC261718 TAY261718 TKU261718 TUQ261718 UEM261718 UOI261718 UYE261718 VIA261718 VRW261718 WBS261718 WLO261718 WVK261718 C327254 IY327254 SU327254 ACQ327254 AMM327254 AWI327254 BGE327254 BQA327254 BZW327254 CJS327254 CTO327254 DDK327254 DNG327254 DXC327254 EGY327254 EQU327254 FAQ327254 FKM327254 FUI327254 GEE327254 GOA327254 GXW327254 HHS327254 HRO327254 IBK327254 ILG327254 IVC327254 JEY327254 JOU327254 JYQ327254 KIM327254 KSI327254 LCE327254 LMA327254 LVW327254 MFS327254 MPO327254 MZK327254 NJG327254 NTC327254 OCY327254 OMU327254 OWQ327254 PGM327254 PQI327254 QAE327254 QKA327254 QTW327254 RDS327254 RNO327254 RXK327254 SHG327254 SRC327254 TAY327254 TKU327254 TUQ327254 UEM327254 UOI327254 UYE327254 VIA327254 VRW327254 WBS327254 WLO327254 WVK327254 C392790 IY392790 SU392790 ACQ392790 AMM392790 AWI392790 BGE392790 BQA392790 BZW392790 CJS392790 CTO392790 DDK392790 DNG392790 DXC392790 EGY392790 EQU392790 FAQ392790 FKM392790 FUI392790 GEE392790 GOA392790 GXW392790 HHS392790 HRO392790 IBK392790 ILG392790 IVC392790 JEY392790 JOU392790 JYQ392790 KIM392790 KSI392790 LCE392790 LMA392790 LVW392790 MFS392790 MPO392790 MZK392790 NJG392790 NTC392790 OCY392790 OMU392790 OWQ392790 PGM392790 PQI392790 QAE392790 QKA392790 QTW392790 RDS392790 RNO392790 RXK392790 SHG392790 SRC392790 TAY392790 TKU392790 TUQ392790 UEM392790 UOI392790 UYE392790 VIA392790 VRW392790 WBS392790 WLO392790 WVK392790 C458326 IY458326 SU458326 ACQ458326 AMM458326 AWI458326 BGE458326 BQA458326 BZW458326 CJS458326 CTO458326 DDK458326 DNG458326 DXC458326 EGY458326 EQU458326 FAQ458326 FKM458326 FUI458326 GEE458326 GOA458326 GXW458326 HHS458326 HRO458326 IBK458326 ILG458326 IVC458326 JEY458326 JOU458326 JYQ458326 KIM458326 KSI458326 LCE458326 LMA458326 LVW458326 MFS458326 MPO458326 MZK458326 NJG458326 NTC458326 OCY458326 OMU458326 OWQ458326 PGM458326 PQI458326 QAE458326 QKA458326 QTW458326 RDS458326 RNO458326 RXK458326 SHG458326 SRC458326 TAY458326 TKU458326 TUQ458326 UEM458326 UOI458326 UYE458326 VIA458326 VRW458326 WBS458326 WLO458326 WVK458326 C523862 IY523862 SU523862 ACQ523862 AMM523862 AWI523862 BGE523862 BQA523862 BZW523862 CJS523862 CTO523862 DDK523862 DNG523862 DXC523862 EGY523862 EQU523862 FAQ523862 FKM523862 FUI523862 GEE523862 GOA523862 GXW523862 HHS523862 HRO523862 IBK523862 ILG523862 IVC523862 JEY523862 JOU523862 JYQ523862 KIM523862 KSI523862 LCE523862 LMA523862 LVW523862 MFS523862 MPO523862 MZK523862 NJG523862 NTC523862 OCY523862 OMU523862 OWQ523862 PGM523862 PQI523862 QAE523862 QKA523862 QTW523862 RDS523862 RNO523862 RXK523862 SHG523862 SRC523862 TAY523862 TKU523862 TUQ523862 UEM523862 UOI523862 UYE523862 VIA523862 VRW523862 WBS523862 WLO523862 WVK523862 C589398 IY589398 SU589398 ACQ589398 AMM589398 AWI589398 BGE589398 BQA589398 BZW589398 CJS589398 CTO589398 DDK589398 DNG589398 DXC589398 EGY589398 EQU589398 FAQ589398 FKM589398 FUI589398 GEE589398 GOA589398 GXW589398 HHS589398 HRO589398 IBK589398 ILG589398 IVC589398 JEY589398 JOU589398 JYQ589398 KIM589398 KSI589398 LCE589398 LMA589398 LVW589398 MFS589398 MPO589398 MZK589398 NJG589398 NTC589398 OCY589398 OMU589398 OWQ589398 PGM589398 PQI589398 QAE589398 QKA589398 QTW589398 RDS589398 RNO589398 RXK589398 SHG589398 SRC589398 TAY589398 TKU589398 TUQ589398 UEM589398 UOI589398 UYE589398 VIA589398 VRW589398 WBS589398 WLO589398 WVK589398 C654934 IY654934 SU654934 ACQ654934 AMM654934 AWI654934 BGE654934 BQA654934 BZW654934 CJS654934 CTO654934 DDK654934 DNG654934 DXC654934 EGY654934 EQU654934 FAQ654934 FKM654934 FUI654934 GEE654934 GOA654934 GXW654934 HHS654934 HRO654934 IBK654934 ILG654934 IVC654934 JEY654934 JOU654934 JYQ654934 KIM654934 KSI654934 LCE654934 LMA654934 LVW654934 MFS654934 MPO654934 MZK654934 NJG654934 NTC654934 OCY654934 OMU654934 OWQ654934 PGM654934 PQI654934 QAE654934 QKA654934 QTW654934 RDS654934 RNO654934 RXK654934 SHG654934 SRC654934 TAY654934 TKU654934 TUQ654934 UEM654934 UOI654934 UYE654934 VIA654934 VRW654934 WBS654934 WLO654934 WVK654934 C720470 IY720470 SU720470 ACQ720470 AMM720470 AWI720470 BGE720470 BQA720470 BZW720470 CJS720470 CTO720470 DDK720470 DNG720470 DXC720470 EGY720470 EQU720470 FAQ720470 FKM720470 FUI720470 GEE720470 GOA720470 GXW720470 HHS720470 HRO720470 IBK720470 ILG720470 IVC720470 JEY720470 JOU720470 JYQ720470 KIM720470 KSI720470 LCE720470 LMA720470 LVW720470 MFS720470 MPO720470 MZK720470 NJG720470 NTC720470 OCY720470 OMU720470 OWQ720470 PGM720470 PQI720470 QAE720470 QKA720470 QTW720470 RDS720470 RNO720470 RXK720470 SHG720470 SRC720470 TAY720470 TKU720470 TUQ720470 UEM720470 UOI720470 UYE720470 VIA720470 VRW720470 WBS720470 WLO720470 WVK720470 C786006 IY786006 SU786006 ACQ786006 AMM786006 AWI786006 BGE786006 BQA786006 BZW786006 CJS786006 CTO786006 DDK786006 DNG786006 DXC786006 EGY786006 EQU786006 FAQ786006 FKM786006 FUI786006 GEE786006 GOA786006 GXW786006 HHS786006 HRO786006 IBK786006 ILG786006 IVC786006 JEY786006 JOU786006 JYQ786006 KIM786006 KSI786006 LCE786006 LMA786006 LVW786006 MFS786006 MPO786006 MZK786006 NJG786006 NTC786006 OCY786006 OMU786006 OWQ786006 PGM786006 PQI786006 QAE786006 QKA786006 QTW786006 RDS786006 RNO786006 RXK786006 SHG786006 SRC786006 TAY786006 TKU786006 TUQ786006 UEM786006 UOI786006 UYE786006 VIA786006 VRW786006 WBS786006 WLO786006 WVK786006 C851542 IY851542 SU851542 ACQ851542 AMM851542 AWI851542 BGE851542 BQA851542 BZW851542 CJS851542 CTO851542 DDK851542 DNG851542 DXC851542 EGY851542 EQU851542 FAQ851542 FKM851542 FUI851542 GEE851542 GOA851542 GXW851542 HHS851542 HRO851542 IBK851542 ILG851542 IVC851542 JEY851542 JOU851542 JYQ851542 KIM851542 KSI851542 LCE851542 LMA851542 LVW851542 MFS851542 MPO851542 MZK851542 NJG851542 NTC851542 OCY851542 OMU851542 OWQ851542 PGM851542 PQI851542 QAE851542 QKA851542 QTW851542 RDS851542 RNO851542 RXK851542 SHG851542 SRC851542 TAY851542 TKU851542 TUQ851542 UEM851542 UOI851542 UYE851542 VIA851542 VRW851542 WBS851542 WLO851542 WVK851542 C917078 IY917078 SU917078 ACQ917078 AMM917078 AWI917078 BGE917078 BQA917078 BZW917078 CJS917078 CTO917078 DDK917078 DNG917078 DXC917078 EGY917078 EQU917078 FAQ917078 FKM917078 FUI917078 GEE917078 GOA917078 GXW917078 HHS917078 HRO917078 IBK917078 ILG917078 IVC917078 JEY917078 JOU917078 JYQ917078 KIM917078 KSI917078 LCE917078 LMA917078 LVW917078 MFS917078 MPO917078 MZK917078 NJG917078 NTC917078 OCY917078 OMU917078 OWQ917078 PGM917078 PQI917078 QAE917078 QKA917078 QTW917078 RDS917078 RNO917078 RXK917078 SHG917078 SRC917078 TAY917078 TKU917078 TUQ917078 UEM917078 UOI917078 UYE917078 VIA917078 VRW917078 WBS917078 WLO917078 WVK917078 C982614 IY982614 SU982614 ACQ982614 AMM982614 AWI982614 BGE982614 BQA982614 BZW982614 CJS982614 CTO982614 DDK982614 DNG982614 DXC982614 EGY982614 EQU982614 FAQ982614 FKM982614 FUI982614 GEE982614 GOA982614 GXW982614 HHS982614 HRO982614 IBK982614 ILG982614 IVC982614 JEY982614 JOU982614 JYQ982614 KIM982614 KSI982614 LCE982614 LMA982614 LVW982614 MFS982614 MPO982614 MZK982614 NJG982614 NTC982614 OCY982614 OMU982614 OWQ982614 PGM982614 PQI982614 QAE982614 QKA982614 QTW982614 RDS982614 RNO982614 RXK982614 SHG982614 SRC982614 TAY982614 TKU982614 TUQ982614 UEM982614 UOI982614 UYE982614 VIA982614 VRW982614 WBS982614 WLO982614 WVK982614">
      <formula1>$K$2:$K$7</formula1>
    </dataValidation>
  </dataValidation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3"/>
  <sheetViews>
    <sheetView topLeftCell="A10" zoomScaleNormal="100" workbookViewId="0">
      <selection activeCell="Y12" sqref="Y12"/>
    </sheetView>
  </sheetViews>
  <sheetFormatPr defaultColWidth="7.42578125" defaultRowHeight="15"/>
  <cols>
    <col min="1" max="1" width="7.42578125" style="158" customWidth="1"/>
    <col min="2" max="2" width="53.7109375" style="158" customWidth="1"/>
    <col min="3" max="3" width="12.28515625" style="159" customWidth="1"/>
    <col min="4" max="4" width="12.85546875" style="159" hidden="1" customWidth="1"/>
    <col min="5" max="5" width="11.140625" style="159" hidden="1" customWidth="1"/>
    <col min="6" max="6" width="31.28515625" style="160" hidden="1" customWidth="1"/>
    <col min="7" max="7" width="14" style="159" hidden="1" customWidth="1"/>
    <col min="8" max="8" width="15.5703125" style="159" hidden="1" customWidth="1"/>
    <col min="9" max="9" width="14.28515625" style="159" hidden="1" customWidth="1"/>
    <col min="10" max="10" width="10" style="159" hidden="1" customWidth="1"/>
    <col min="11" max="11" width="19.7109375" style="161" customWidth="1"/>
    <col min="12" max="12" width="12.85546875" style="158" hidden="1" customWidth="1"/>
    <col min="13" max="13" width="12.7109375" style="158" hidden="1" customWidth="1"/>
    <col min="14" max="14" width="0" style="158" hidden="1" customWidth="1"/>
    <col min="15" max="15" width="11.42578125" style="158" hidden="1" customWidth="1"/>
    <col min="16" max="16" width="9.42578125" style="158" hidden="1" customWidth="1"/>
    <col min="17" max="17" width="0" style="158" hidden="1" customWidth="1"/>
    <col min="18" max="18" width="9.42578125" style="158" hidden="1" customWidth="1"/>
    <col min="19" max="21" width="0" style="158" hidden="1" customWidth="1"/>
    <col min="22" max="22" width="59.7109375" style="158" customWidth="1"/>
    <col min="23" max="24" width="11.5703125" style="158" bestFit="1" customWidth="1"/>
    <col min="25" max="255" width="9.140625" style="158" customWidth="1"/>
    <col min="256" max="16384" width="7.42578125" style="158"/>
  </cols>
  <sheetData>
    <row r="1" spans="1:256">
      <c r="A1" s="157" t="s">
        <v>183</v>
      </c>
    </row>
    <row r="2" spans="1:256" ht="71.25">
      <c r="A2" s="162" t="s">
        <v>29</v>
      </c>
      <c r="B2" s="162" t="s">
        <v>184</v>
      </c>
      <c r="C2" s="163" t="s">
        <v>185</v>
      </c>
      <c r="D2" s="163" t="s">
        <v>186</v>
      </c>
      <c r="E2" s="163" t="s">
        <v>187</v>
      </c>
      <c r="F2" s="222"/>
      <c r="G2" s="223"/>
      <c r="H2" s="222" t="s">
        <v>188</v>
      </c>
      <c r="I2" s="222" t="s">
        <v>189</v>
      </c>
      <c r="J2" s="223" t="s">
        <v>190</v>
      </c>
      <c r="K2" s="162" t="s">
        <v>191</v>
      </c>
      <c r="L2" s="224"/>
      <c r="M2" s="225" t="s">
        <v>192</v>
      </c>
      <c r="N2" s="224"/>
      <c r="O2" s="224"/>
      <c r="P2" s="224"/>
      <c r="Q2" s="224"/>
      <c r="R2" s="224"/>
      <c r="S2" s="224"/>
      <c r="T2" s="224"/>
      <c r="U2" s="224"/>
      <c r="V2" s="22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c r="GY2" s="164"/>
      <c r="GZ2" s="164"/>
      <c r="HA2" s="164"/>
      <c r="HB2" s="164"/>
      <c r="HC2" s="164"/>
      <c r="HD2" s="164"/>
      <c r="HE2" s="164"/>
      <c r="HF2" s="164"/>
      <c r="HG2" s="164"/>
      <c r="HH2" s="164"/>
      <c r="HI2" s="164"/>
      <c r="HJ2" s="164"/>
      <c r="HK2" s="164"/>
      <c r="HL2" s="164"/>
      <c r="HM2" s="164"/>
      <c r="HN2" s="164"/>
      <c r="HO2" s="164"/>
      <c r="HP2" s="164"/>
      <c r="HQ2" s="164"/>
      <c r="HR2" s="164"/>
      <c r="HS2" s="164"/>
      <c r="HT2" s="164"/>
      <c r="HU2" s="164"/>
      <c r="HV2" s="164"/>
      <c r="HW2" s="164"/>
      <c r="HX2" s="164"/>
      <c r="HY2" s="164"/>
      <c r="HZ2" s="164"/>
      <c r="IA2" s="164"/>
      <c r="IB2" s="164"/>
      <c r="IC2" s="164"/>
      <c r="ID2" s="164"/>
      <c r="IE2" s="164"/>
      <c r="IF2" s="164"/>
      <c r="IG2" s="164"/>
      <c r="IH2" s="164"/>
      <c r="II2" s="164"/>
      <c r="IJ2" s="164"/>
      <c r="IK2" s="164"/>
      <c r="IL2" s="164"/>
      <c r="IM2" s="164"/>
      <c r="IN2" s="164"/>
      <c r="IO2" s="164"/>
      <c r="IP2" s="164"/>
      <c r="IQ2" s="164"/>
      <c r="IR2" s="164"/>
      <c r="IS2" s="164"/>
      <c r="IT2" s="164"/>
      <c r="IU2" s="164"/>
      <c r="IV2" s="164"/>
    </row>
    <row r="3" spans="1:256" ht="45">
      <c r="A3" s="165">
        <v>1</v>
      </c>
      <c r="B3" s="166" t="s">
        <v>193</v>
      </c>
      <c r="C3" s="167">
        <v>121245</v>
      </c>
      <c r="D3" s="168">
        <v>89611</v>
      </c>
      <c r="E3" s="168">
        <v>31634</v>
      </c>
      <c r="F3" s="198"/>
      <c r="G3" s="197"/>
      <c r="H3" s="197">
        <v>174350.68</v>
      </c>
      <c r="I3" s="197">
        <v>4634.3</v>
      </c>
      <c r="J3" s="197">
        <v>0</v>
      </c>
      <c r="K3" s="169">
        <v>178958</v>
      </c>
      <c r="L3" s="226"/>
      <c r="M3" s="226">
        <v>105425</v>
      </c>
      <c r="N3" s="226">
        <f>K3-M3</f>
        <v>73533</v>
      </c>
      <c r="O3" s="226"/>
      <c r="P3" s="226"/>
      <c r="Q3" s="226"/>
      <c r="R3" s="226">
        <v>339</v>
      </c>
      <c r="S3" s="226">
        <v>569</v>
      </c>
      <c r="T3" s="226"/>
      <c r="U3" s="226"/>
      <c r="V3" s="226"/>
      <c r="X3" s="170"/>
    </row>
    <row r="4" spans="1:256" ht="105">
      <c r="A4" s="165">
        <v>2</v>
      </c>
      <c r="B4" s="171" t="s">
        <v>194</v>
      </c>
      <c r="C4" s="167">
        <v>4674798</v>
      </c>
      <c r="D4" s="168">
        <v>4207318</v>
      </c>
      <c r="E4" s="168">
        <v>467480</v>
      </c>
      <c r="F4" s="198" t="s">
        <v>195</v>
      </c>
      <c r="G4" s="197"/>
      <c r="H4" s="197">
        <v>99222</v>
      </c>
      <c r="I4" s="197"/>
      <c r="J4" s="197"/>
      <c r="K4" s="172">
        <f>99222+388512+734529</f>
        <v>1222263</v>
      </c>
      <c r="L4" s="226"/>
      <c r="M4" s="226"/>
      <c r="N4" s="226"/>
      <c r="O4" s="226"/>
      <c r="P4" s="226"/>
      <c r="Q4" s="226"/>
      <c r="R4" s="226">
        <f>S4-S3</f>
        <v>17629.599999999999</v>
      </c>
      <c r="S4" s="226">
        <f>S5-S10</f>
        <v>18198.599999999999</v>
      </c>
      <c r="T4" s="226"/>
      <c r="U4" s="226"/>
      <c r="V4" s="227" t="s">
        <v>196</v>
      </c>
      <c r="W4" s="173">
        <f>1715719+37987+1076289</f>
        <v>2829995</v>
      </c>
    </row>
    <row r="5" spans="1:256" ht="29.25" customHeight="1">
      <c r="A5" s="165">
        <v>3</v>
      </c>
      <c r="B5" s="171" t="s">
        <v>197</v>
      </c>
      <c r="C5" s="167">
        <v>45835</v>
      </c>
      <c r="D5" s="174">
        <v>27000</v>
      </c>
      <c r="E5" s="168">
        <v>18835</v>
      </c>
      <c r="F5" s="198"/>
      <c r="G5" s="197"/>
      <c r="H5" s="197">
        <v>44335.35</v>
      </c>
      <c r="I5" s="197">
        <v>653.4</v>
      </c>
      <c r="J5" s="197"/>
      <c r="K5" s="169">
        <f>39589</f>
        <v>39589</v>
      </c>
      <c r="L5" s="226" t="s">
        <v>198</v>
      </c>
      <c r="M5" s="226"/>
      <c r="N5" s="226">
        <v>45835</v>
      </c>
      <c r="O5" s="226">
        <f>H5+I5-N5</f>
        <v>-846.25</v>
      </c>
      <c r="P5" s="226"/>
      <c r="Q5" s="226"/>
      <c r="R5" s="226">
        <v>44000</v>
      </c>
      <c r="S5" s="228">
        <f>R6-R5</f>
        <v>18198.599999999999</v>
      </c>
      <c r="T5" s="226"/>
      <c r="U5" s="226"/>
      <c r="V5" s="229" t="s">
        <v>199</v>
      </c>
      <c r="X5" s="170"/>
    </row>
    <row r="6" spans="1:256" ht="30">
      <c r="A6" s="165">
        <v>4</v>
      </c>
      <c r="B6" s="171" t="s">
        <v>200</v>
      </c>
      <c r="C6" s="167">
        <v>38600</v>
      </c>
      <c r="D6" s="168">
        <v>27000</v>
      </c>
      <c r="E6" s="168">
        <v>11600</v>
      </c>
      <c r="F6" s="198" t="s">
        <v>201</v>
      </c>
      <c r="G6" s="197">
        <v>3388</v>
      </c>
      <c r="H6" s="197">
        <v>57812.35</v>
      </c>
      <c r="I6" s="197">
        <v>998.25</v>
      </c>
      <c r="J6" s="197">
        <v>0</v>
      </c>
      <c r="K6" s="169">
        <v>58880</v>
      </c>
      <c r="L6" s="226">
        <v>5400</v>
      </c>
      <c r="M6" s="226">
        <v>35000</v>
      </c>
      <c r="N6" s="226">
        <f>K6-M6</f>
        <v>23880</v>
      </c>
      <c r="O6" s="230">
        <f>K6-L6-G6</f>
        <v>50092</v>
      </c>
      <c r="P6" s="230">
        <f>K6-27000</f>
        <v>31880</v>
      </c>
      <c r="Q6" s="226">
        <v>5469.81</v>
      </c>
      <c r="R6" s="226">
        <f>H6+I6+G6</f>
        <v>62198.6</v>
      </c>
      <c r="S6" s="226"/>
      <c r="T6" s="226"/>
      <c r="U6" s="226"/>
      <c r="V6" s="226"/>
      <c r="X6" s="170"/>
    </row>
    <row r="7" spans="1:256" ht="30">
      <c r="A7" s="165">
        <v>5</v>
      </c>
      <c r="B7" s="171" t="s">
        <v>202</v>
      </c>
      <c r="C7" s="167">
        <v>140000</v>
      </c>
      <c r="D7" s="168">
        <v>27000</v>
      </c>
      <c r="E7" s="168">
        <v>113000</v>
      </c>
      <c r="F7" s="198" t="s">
        <v>203</v>
      </c>
      <c r="G7" s="197">
        <v>5693.05</v>
      </c>
      <c r="H7" s="197">
        <v>135670.14000000001</v>
      </c>
      <c r="I7" s="197">
        <v>3037.1</v>
      </c>
      <c r="J7" s="197">
        <f>SUM(G7:I7)</f>
        <v>144400.29</v>
      </c>
      <c r="K7" s="169">
        <v>133307</v>
      </c>
      <c r="L7" s="226">
        <v>5400</v>
      </c>
      <c r="M7" s="230">
        <v>107438.02</v>
      </c>
      <c r="N7" s="230">
        <f>K7-M7</f>
        <v>25868.979999999996</v>
      </c>
      <c r="O7" s="226">
        <f>G7+H7+I7-27000</f>
        <v>117400.29000000001</v>
      </c>
      <c r="P7" s="230">
        <f>K7-L7</f>
        <v>127907</v>
      </c>
      <c r="Q7" s="226"/>
      <c r="R7" s="230">
        <f>G7+H7+I7-27000</f>
        <v>117400.29000000001</v>
      </c>
      <c r="S7" s="226">
        <f>H7+I7+G7</f>
        <v>144400.29</v>
      </c>
      <c r="T7" s="226">
        <f>S7-S9</f>
        <v>-1292.7099999999919</v>
      </c>
      <c r="U7" s="226">
        <f>T7+S5-R3-S3+O5</f>
        <v>15151.640000000007</v>
      </c>
      <c r="V7" s="226"/>
      <c r="X7" s="170"/>
    </row>
    <row r="8" spans="1:256" ht="30">
      <c r="A8" s="165">
        <v>6</v>
      </c>
      <c r="B8" s="171" t="s">
        <v>204</v>
      </c>
      <c r="C8" s="167">
        <v>41693</v>
      </c>
      <c r="D8" s="168">
        <v>27000</v>
      </c>
      <c r="E8" s="168">
        <v>14693</v>
      </c>
      <c r="F8" s="198"/>
      <c r="G8" s="197"/>
      <c r="H8" s="197"/>
      <c r="I8" s="197"/>
      <c r="J8" s="197"/>
      <c r="K8" s="169">
        <v>37453</v>
      </c>
      <c r="L8" s="226"/>
      <c r="M8" s="226"/>
      <c r="N8" s="226"/>
      <c r="O8" s="226"/>
      <c r="P8" s="226"/>
      <c r="Q8" s="226">
        <f>H6+I6+Q6-L6</f>
        <v>58880.409999999996</v>
      </c>
      <c r="R8" s="226"/>
      <c r="S8" s="226"/>
      <c r="T8" s="226"/>
      <c r="U8" s="226"/>
      <c r="V8" s="226"/>
      <c r="X8" s="170"/>
    </row>
    <row r="9" spans="1:256" ht="30">
      <c r="A9" s="175" t="s">
        <v>205</v>
      </c>
      <c r="B9" s="176" t="s">
        <v>206</v>
      </c>
      <c r="C9" s="177">
        <v>1260000</v>
      </c>
      <c r="D9" s="178">
        <v>1071000</v>
      </c>
      <c r="E9" s="178">
        <v>189000</v>
      </c>
      <c r="F9" s="231"/>
      <c r="G9" s="181"/>
      <c r="H9" s="181"/>
      <c r="I9" s="181"/>
      <c r="J9" s="181"/>
      <c r="K9" s="179"/>
      <c r="L9" s="232"/>
      <c r="M9" s="232"/>
      <c r="N9" s="232"/>
      <c r="O9" s="232"/>
      <c r="P9" s="232"/>
      <c r="Q9" s="232"/>
      <c r="R9" s="232"/>
      <c r="S9" s="232">
        <v>145693</v>
      </c>
      <c r="T9" s="232"/>
      <c r="U9" s="232"/>
      <c r="V9" s="182" t="s">
        <v>207</v>
      </c>
    </row>
    <row r="10" spans="1:256">
      <c r="A10" s="165">
        <v>8</v>
      </c>
      <c r="B10" s="171" t="s">
        <v>208</v>
      </c>
      <c r="C10" s="167">
        <v>46700</v>
      </c>
      <c r="D10" s="180">
        <v>0</v>
      </c>
      <c r="E10" s="168">
        <v>46700</v>
      </c>
      <c r="F10" s="198" t="s">
        <v>209</v>
      </c>
      <c r="G10" s="233">
        <v>42819</v>
      </c>
      <c r="H10" s="234">
        <v>19360</v>
      </c>
      <c r="I10" s="197">
        <v>2420</v>
      </c>
      <c r="J10" s="235">
        <v>3375.9</v>
      </c>
      <c r="K10" s="169">
        <f>H10+J10</f>
        <v>22735.9</v>
      </c>
      <c r="L10" s="228" t="s">
        <v>210</v>
      </c>
      <c r="M10" s="228" t="s">
        <v>211</v>
      </c>
      <c r="N10" s="226"/>
      <c r="O10" s="226"/>
      <c r="P10" s="226"/>
      <c r="Q10" s="226">
        <f>H6+Q6</f>
        <v>63282.159999999996</v>
      </c>
      <c r="R10" s="226"/>
      <c r="S10" s="226"/>
      <c r="T10" s="226"/>
      <c r="U10" s="226"/>
      <c r="V10" s="226"/>
      <c r="X10" s="170"/>
    </row>
    <row r="11" spans="1:256" ht="45">
      <c r="A11" s="181">
        <v>9</v>
      </c>
      <c r="B11" s="176" t="s">
        <v>212</v>
      </c>
      <c r="C11" s="177">
        <v>48000</v>
      </c>
      <c r="D11" s="178">
        <v>0</v>
      </c>
      <c r="E11" s="178">
        <v>48000</v>
      </c>
      <c r="F11" s="231"/>
      <c r="G11" s="181">
        <v>0</v>
      </c>
      <c r="H11" s="175"/>
      <c r="I11" s="181"/>
      <c r="J11" s="236"/>
      <c r="K11" s="179"/>
      <c r="L11" s="232"/>
      <c r="M11" s="232"/>
      <c r="N11" s="232"/>
      <c r="O11" s="232"/>
      <c r="P11" s="232"/>
      <c r="Q11" s="232"/>
      <c r="R11" s="232"/>
      <c r="S11" s="232"/>
      <c r="T11" s="232"/>
      <c r="U11" s="232"/>
      <c r="V11" s="182" t="s">
        <v>213</v>
      </c>
    </row>
    <row r="12" spans="1:256">
      <c r="A12" s="181">
        <v>10</v>
      </c>
      <c r="B12" s="176" t="s">
        <v>214</v>
      </c>
      <c r="C12" s="177">
        <v>530000</v>
      </c>
      <c r="D12" s="178">
        <v>0</v>
      </c>
      <c r="E12" s="178">
        <v>530000</v>
      </c>
      <c r="F12" s="231"/>
      <c r="G12" s="181">
        <v>0</v>
      </c>
      <c r="H12" s="175"/>
      <c r="I12" s="181"/>
      <c r="J12" s="236"/>
      <c r="K12" s="179"/>
      <c r="L12" s="232"/>
      <c r="M12" s="232"/>
      <c r="N12" s="232"/>
      <c r="O12" s="232"/>
      <c r="P12" s="232"/>
      <c r="Q12" s="232">
        <f>G6+H6+Q6+I6</f>
        <v>67668.41</v>
      </c>
      <c r="R12" s="232"/>
      <c r="S12" s="232"/>
      <c r="T12" s="232"/>
      <c r="U12" s="232"/>
      <c r="V12" s="232" t="s">
        <v>215</v>
      </c>
    </row>
    <row r="13" spans="1:256" ht="60">
      <c r="A13" s="165">
        <v>11</v>
      </c>
      <c r="B13" s="171" t="s">
        <v>216</v>
      </c>
      <c r="C13" s="167">
        <v>30250</v>
      </c>
      <c r="D13" s="180">
        <v>0</v>
      </c>
      <c r="E13" s="168">
        <v>30250</v>
      </c>
      <c r="F13" s="198" t="s">
        <v>217</v>
      </c>
      <c r="G13" s="233">
        <v>42878</v>
      </c>
      <c r="H13" s="234">
        <f>13310+30250</f>
        <v>43560</v>
      </c>
      <c r="I13" s="197">
        <f>1210+3630</f>
        <v>4840</v>
      </c>
      <c r="J13" s="235">
        <v>9897.7999999999993</v>
      </c>
      <c r="K13" s="169">
        <f>H13+J13</f>
        <v>53457.8</v>
      </c>
      <c r="L13" s="226"/>
      <c r="M13" s="226"/>
      <c r="N13" s="226"/>
      <c r="O13" s="226"/>
      <c r="P13" s="226"/>
      <c r="Q13" s="226"/>
      <c r="R13" s="226"/>
      <c r="S13" s="226"/>
      <c r="T13" s="226"/>
      <c r="U13" s="226"/>
      <c r="V13" s="226"/>
      <c r="X13" s="170"/>
    </row>
    <row r="14" spans="1:256" ht="30">
      <c r="A14" s="165">
        <v>12</v>
      </c>
      <c r="B14" s="171" t="s">
        <v>218</v>
      </c>
      <c r="C14" s="167">
        <v>58937</v>
      </c>
      <c r="D14" s="180">
        <v>0</v>
      </c>
      <c r="E14" s="168">
        <v>58937</v>
      </c>
      <c r="F14" s="198" t="s">
        <v>219</v>
      </c>
      <c r="G14" s="233">
        <v>42819</v>
      </c>
      <c r="H14" s="234">
        <v>31581</v>
      </c>
      <c r="I14" s="197">
        <v>4356</v>
      </c>
      <c r="J14" s="234">
        <v>6050</v>
      </c>
      <c r="K14" s="169">
        <f>H14+J14</f>
        <v>37631</v>
      </c>
      <c r="L14" s="226"/>
      <c r="M14" s="226"/>
      <c r="N14" s="226"/>
      <c r="O14" s="226"/>
      <c r="P14" s="226"/>
      <c r="Q14" s="226"/>
      <c r="R14" s="226"/>
      <c r="S14" s="226"/>
      <c r="T14" s="226"/>
      <c r="U14" s="226"/>
      <c r="V14" s="226"/>
      <c r="X14" s="170"/>
    </row>
    <row r="15" spans="1:256" ht="45">
      <c r="A15" s="175" t="s">
        <v>220</v>
      </c>
      <c r="B15" s="176" t="s">
        <v>221</v>
      </c>
      <c r="C15" s="177">
        <v>700000</v>
      </c>
      <c r="D15" s="178">
        <v>322000</v>
      </c>
      <c r="E15" s="178">
        <f>C15-D15</f>
        <v>378000</v>
      </c>
      <c r="F15" s="231"/>
      <c r="G15" s="181">
        <v>0</v>
      </c>
      <c r="H15" s="175"/>
      <c r="I15" s="181"/>
      <c r="J15" s="181"/>
      <c r="K15" s="179"/>
      <c r="L15" s="232"/>
      <c r="M15" s="232"/>
      <c r="N15" s="232"/>
      <c r="O15" s="232"/>
      <c r="P15" s="232"/>
      <c r="Q15" s="232"/>
      <c r="R15" s="232"/>
      <c r="S15" s="232"/>
      <c r="T15" s="232"/>
      <c r="U15" s="232"/>
      <c r="V15" s="182" t="s">
        <v>222</v>
      </c>
    </row>
    <row r="16" spans="1:256" ht="45">
      <c r="A16" s="181">
        <v>14</v>
      </c>
      <c r="B16" s="176" t="s">
        <v>223</v>
      </c>
      <c r="C16" s="177">
        <v>15500</v>
      </c>
      <c r="D16" s="178">
        <v>0</v>
      </c>
      <c r="E16" s="178">
        <v>15500</v>
      </c>
      <c r="F16" s="231"/>
      <c r="G16" s="181">
        <v>0</v>
      </c>
      <c r="H16" s="175"/>
      <c r="I16" s="181"/>
      <c r="J16" s="181"/>
      <c r="K16" s="179"/>
      <c r="L16" s="232"/>
      <c r="M16" s="232"/>
      <c r="N16" s="232"/>
      <c r="O16" s="232"/>
      <c r="P16" s="232"/>
      <c r="Q16" s="232"/>
      <c r="R16" s="232"/>
      <c r="S16" s="232"/>
      <c r="T16" s="232"/>
      <c r="U16" s="232"/>
      <c r="V16" s="182" t="s">
        <v>224</v>
      </c>
    </row>
    <row r="17" spans="1:256" ht="30">
      <c r="A17" s="165">
        <v>15</v>
      </c>
      <c r="B17" s="171" t="s">
        <v>225</v>
      </c>
      <c r="C17" s="183">
        <v>217533</v>
      </c>
      <c r="D17" s="180">
        <v>0</v>
      </c>
      <c r="E17" s="168">
        <v>217533</v>
      </c>
      <c r="F17" s="198"/>
      <c r="G17" s="197">
        <v>0</v>
      </c>
      <c r="H17" s="234"/>
      <c r="I17" s="197"/>
      <c r="J17" s="197"/>
      <c r="K17" s="169">
        <v>217533</v>
      </c>
      <c r="L17" s="226"/>
      <c r="M17" s="226"/>
      <c r="N17" s="226"/>
      <c r="O17" s="226"/>
      <c r="P17" s="226"/>
      <c r="Q17" s="226"/>
      <c r="R17" s="226"/>
      <c r="S17" s="226"/>
      <c r="T17" s="226"/>
      <c r="U17" s="226"/>
      <c r="V17" s="226"/>
      <c r="X17" s="170"/>
    </row>
    <row r="18" spans="1:256" ht="30">
      <c r="A18" s="184">
        <v>16</v>
      </c>
      <c r="B18" s="185" t="s">
        <v>226</v>
      </c>
      <c r="C18" s="186">
        <v>145000</v>
      </c>
      <c r="D18" s="187">
        <v>0</v>
      </c>
      <c r="E18" s="187">
        <v>145000</v>
      </c>
      <c r="F18" s="237"/>
      <c r="G18" s="184">
        <v>0</v>
      </c>
      <c r="H18" s="238"/>
      <c r="I18" s="184"/>
      <c r="J18" s="184"/>
      <c r="K18" s="188"/>
      <c r="L18" s="239"/>
      <c r="M18" s="239"/>
      <c r="N18" s="239"/>
      <c r="O18" s="239"/>
      <c r="P18" s="239"/>
      <c r="Q18" s="239"/>
      <c r="R18" s="239"/>
      <c r="S18" s="239"/>
      <c r="T18" s="239"/>
      <c r="U18" s="239"/>
      <c r="V18" s="239" t="s">
        <v>227</v>
      </c>
    </row>
    <row r="19" spans="1:256" ht="30">
      <c r="A19" s="165">
        <v>17</v>
      </c>
      <c r="B19" s="189" t="s">
        <v>228</v>
      </c>
      <c r="C19" s="190">
        <v>12000</v>
      </c>
      <c r="D19" s="191">
        <v>0</v>
      </c>
      <c r="E19" s="191">
        <v>12000</v>
      </c>
      <c r="F19" s="240"/>
      <c r="G19" s="165">
        <v>0</v>
      </c>
      <c r="H19" s="241"/>
      <c r="I19" s="165"/>
      <c r="J19" s="165"/>
      <c r="K19" s="192"/>
      <c r="L19" s="194"/>
      <c r="M19" s="194"/>
      <c r="N19" s="194"/>
      <c r="O19" s="194"/>
      <c r="P19" s="194"/>
      <c r="Q19" s="194"/>
      <c r="R19" s="194"/>
      <c r="S19" s="194"/>
      <c r="T19" s="194"/>
      <c r="U19" s="194"/>
      <c r="V19" s="440"/>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3"/>
      <c r="BR19" s="193"/>
      <c r="BS19" s="193"/>
      <c r="BT19" s="193"/>
      <c r="BU19" s="193"/>
      <c r="BV19" s="193"/>
      <c r="BW19" s="193"/>
      <c r="BX19" s="193"/>
      <c r="BY19" s="193"/>
      <c r="BZ19" s="193"/>
      <c r="CA19" s="193"/>
      <c r="CB19" s="193"/>
      <c r="CC19" s="193"/>
      <c r="CD19" s="193"/>
      <c r="CE19" s="193"/>
      <c r="CF19" s="193"/>
      <c r="CG19" s="193"/>
      <c r="CH19" s="193"/>
      <c r="CI19" s="193"/>
      <c r="CJ19" s="193"/>
      <c r="CK19" s="193"/>
      <c r="CL19" s="193"/>
      <c r="CM19" s="193"/>
      <c r="CN19" s="193"/>
      <c r="CO19" s="193"/>
      <c r="CP19" s="193"/>
      <c r="CQ19" s="193"/>
      <c r="CR19" s="193"/>
      <c r="CS19" s="193"/>
      <c r="CT19" s="193"/>
      <c r="CU19" s="193"/>
      <c r="CV19" s="193"/>
      <c r="CW19" s="193"/>
      <c r="CX19" s="193"/>
      <c r="CY19" s="193"/>
      <c r="CZ19" s="193"/>
      <c r="DA19" s="193"/>
      <c r="DB19" s="193"/>
      <c r="DC19" s="193"/>
      <c r="DD19" s="193"/>
      <c r="DE19" s="193"/>
      <c r="DF19" s="193"/>
      <c r="DG19" s="193"/>
      <c r="DH19" s="193"/>
      <c r="DI19" s="193"/>
      <c r="DJ19" s="193"/>
      <c r="DK19" s="193"/>
      <c r="DL19" s="193"/>
      <c r="DM19" s="193"/>
      <c r="DN19" s="193"/>
      <c r="DO19" s="193"/>
      <c r="DP19" s="193"/>
      <c r="DQ19" s="193"/>
      <c r="DR19" s="193"/>
      <c r="DS19" s="193"/>
      <c r="DT19" s="193"/>
      <c r="DU19" s="193"/>
      <c r="DV19" s="193"/>
      <c r="DW19" s="193"/>
      <c r="DX19" s="193"/>
      <c r="DY19" s="193"/>
      <c r="DZ19" s="193"/>
      <c r="EA19" s="193"/>
      <c r="EB19" s="193"/>
      <c r="EC19" s="193"/>
      <c r="ED19" s="193"/>
      <c r="EE19" s="193"/>
      <c r="EF19" s="193"/>
      <c r="EG19" s="193"/>
      <c r="EH19" s="193"/>
      <c r="EI19" s="193"/>
      <c r="EJ19" s="193"/>
      <c r="EK19" s="193"/>
      <c r="EL19" s="193"/>
      <c r="EM19" s="193"/>
      <c r="EN19" s="193"/>
      <c r="EO19" s="193"/>
      <c r="EP19" s="193"/>
      <c r="EQ19" s="193"/>
      <c r="ER19" s="193"/>
      <c r="ES19" s="193"/>
      <c r="ET19" s="193"/>
      <c r="EU19" s="193"/>
      <c r="EV19" s="193"/>
      <c r="EW19" s="193"/>
      <c r="EX19" s="193"/>
      <c r="EY19" s="193"/>
      <c r="EZ19" s="193"/>
      <c r="FA19" s="193"/>
      <c r="FB19" s="193"/>
      <c r="FC19" s="193"/>
      <c r="FD19" s="193"/>
      <c r="FE19" s="193"/>
      <c r="FF19" s="193"/>
      <c r="FG19" s="193"/>
      <c r="FH19" s="193"/>
      <c r="FI19" s="193"/>
      <c r="FJ19" s="193"/>
      <c r="FK19" s="193"/>
      <c r="FL19" s="193"/>
      <c r="FM19" s="193"/>
      <c r="FN19" s="193"/>
      <c r="FO19" s="193"/>
      <c r="FP19" s="193"/>
      <c r="FQ19" s="193"/>
      <c r="FR19" s="193"/>
      <c r="FS19" s="193"/>
      <c r="FT19" s="193"/>
      <c r="FU19" s="193"/>
      <c r="FV19" s="193"/>
      <c r="FW19" s="193"/>
      <c r="FX19" s="193"/>
      <c r="FY19" s="193"/>
      <c r="FZ19" s="193"/>
      <c r="GA19" s="193"/>
      <c r="GB19" s="193"/>
      <c r="GC19" s="193"/>
      <c r="GD19" s="193"/>
      <c r="GE19" s="193"/>
      <c r="GF19" s="193"/>
      <c r="GG19" s="193"/>
      <c r="GH19" s="193"/>
      <c r="GI19" s="193"/>
      <c r="GJ19" s="193"/>
      <c r="GK19" s="193"/>
      <c r="GL19" s="193"/>
      <c r="GM19" s="193"/>
      <c r="GN19" s="193"/>
      <c r="GO19" s="193"/>
      <c r="GP19" s="193"/>
      <c r="GQ19" s="193"/>
      <c r="GR19" s="193"/>
      <c r="GS19" s="193"/>
      <c r="GT19" s="193"/>
      <c r="GU19" s="193"/>
      <c r="GV19" s="193"/>
      <c r="GW19" s="193"/>
      <c r="GX19" s="193"/>
      <c r="GY19" s="193"/>
      <c r="GZ19" s="193"/>
      <c r="HA19" s="193"/>
      <c r="HB19" s="193"/>
      <c r="HC19" s="193"/>
      <c r="HD19" s="193"/>
      <c r="HE19" s="193"/>
      <c r="HF19" s="193"/>
      <c r="HG19" s="193"/>
      <c r="HH19" s="193"/>
      <c r="HI19" s="193"/>
      <c r="HJ19" s="193"/>
      <c r="HK19" s="193"/>
      <c r="HL19" s="193"/>
      <c r="HM19" s="193"/>
      <c r="HN19" s="193"/>
      <c r="HO19" s="193"/>
      <c r="HP19" s="193"/>
      <c r="HQ19" s="193"/>
      <c r="HR19" s="193"/>
      <c r="HS19" s="193"/>
      <c r="HT19" s="193"/>
      <c r="HU19" s="193"/>
      <c r="HV19" s="193"/>
      <c r="HW19" s="193"/>
      <c r="HX19" s="193"/>
      <c r="HY19" s="193"/>
      <c r="HZ19" s="193"/>
      <c r="IA19" s="193"/>
      <c r="IB19" s="193"/>
      <c r="IC19" s="193"/>
      <c r="ID19" s="193"/>
      <c r="IE19" s="193"/>
      <c r="IF19" s="193"/>
      <c r="IG19" s="193"/>
      <c r="IH19" s="193"/>
      <c r="II19" s="193"/>
      <c r="IJ19" s="193"/>
      <c r="IK19" s="193"/>
      <c r="IL19" s="193"/>
      <c r="IM19" s="193"/>
      <c r="IN19" s="193"/>
      <c r="IO19" s="193"/>
      <c r="IP19" s="193"/>
      <c r="IQ19" s="193"/>
      <c r="IR19" s="193"/>
      <c r="IS19" s="193"/>
      <c r="IT19" s="193"/>
      <c r="IU19" s="193"/>
      <c r="IV19" s="193"/>
    </row>
    <row r="20" spans="1:256" ht="30">
      <c r="A20" s="165">
        <v>18</v>
      </c>
      <c r="B20" s="189" t="s">
        <v>229</v>
      </c>
      <c r="C20" s="190">
        <v>15000</v>
      </c>
      <c r="D20" s="191">
        <v>0</v>
      </c>
      <c r="E20" s="191">
        <v>15000</v>
      </c>
      <c r="F20" s="240"/>
      <c r="G20" s="165">
        <v>0</v>
      </c>
      <c r="H20" s="241"/>
      <c r="I20" s="165"/>
      <c r="J20" s="165"/>
      <c r="K20" s="192"/>
      <c r="L20" s="194"/>
      <c r="M20" s="194"/>
      <c r="N20" s="194"/>
      <c r="O20" s="194"/>
      <c r="P20" s="194"/>
      <c r="Q20" s="194"/>
      <c r="R20" s="194"/>
      <c r="S20" s="194"/>
      <c r="T20" s="194"/>
      <c r="U20" s="194"/>
      <c r="V20" s="440"/>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3"/>
      <c r="BR20" s="193"/>
      <c r="BS20" s="193"/>
      <c r="BT20" s="193"/>
      <c r="BU20" s="193"/>
      <c r="BV20" s="193"/>
      <c r="BW20" s="193"/>
      <c r="BX20" s="193"/>
      <c r="BY20" s="193"/>
      <c r="BZ20" s="193"/>
      <c r="CA20" s="193"/>
      <c r="CB20" s="193"/>
      <c r="CC20" s="193"/>
      <c r="CD20" s="193"/>
      <c r="CE20" s="193"/>
      <c r="CF20" s="193"/>
      <c r="CG20" s="193"/>
      <c r="CH20" s="193"/>
      <c r="CI20" s="193"/>
      <c r="CJ20" s="193"/>
      <c r="CK20" s="193"/>
      <c r="CL20" s="193"/>
      <c r="CM20" s="193"/>
      <c r="CN20" s="193"/>
      <c r="CO20" s="193"/>
      <c r="CP20" s="193"/>
      <c r="CQ20" s="193"/>
      <c r="CR20" s="193"/>
      <c r="CS20" s="193"/>
      <c r="CT20" s="193"/>
      <c r="CU20" s="193"/>
      <c r="CV20" s="193"/>
      <c r="CW20" s="193"/>
      <c r="CX20" s="193"/>
      <c r="CY20" s="193"/>
      <c r="CZ20" s="193"/>
      <c r="DA20" s="193"/>
      <c r="DB20" s="193"/>
      <c r="DC20" s="193"/>
      <c r="DD20" s="193"/>
      <c r="DE20" s="193"/>
      <c r="DF20" s="193"/>
      <c r="DG20" s="193"/>
      <c r="DH20" s="193"/>
      <c r="DI20" s="193"/>
      <c r="DJ20" s="193"/>
      <c r="DK20" s="193"/>
      <c r="DL20" s="193"/>
      <c r="DM20" s="193"/>
      <c r="DN20" s="193"/>
      <c r="DO20" s="193"/>
      <c r="DP20" s="193"/>
      <c r="DQ20" s="193"/>
      <c r="DR20" s="193"/>
      <c r="DS20" s="193"/>
      <c r="DT20" s="193"/>
      <c r="DU20" s="193"/>
      <c r="DV20" s="193"/>
      <c r="DW20" s="193"/>
      <c r="DX20" s="193"/>
      <c r="DY20" s="193"/>
      <c r="DZ20" s="193"/>
      <c r="EA20" s="193"/>
      <c r="EB20" s="193"/>
      <c r="EC20" s="193"/>
      <c r="ED20" s="193"/>
      <c r="EE20" s="193"/>
      <c r="EF20" s="193"/>
      <c r="EG20" s="193"/>
      <c r="EH20" s="193"/>
      <c r="EI20" s="193"/>
      <c r="EJ20" s="193"/>
      <c r="EK20" s="193"/>
      <c r="EL20" s="193"/>
      <c r="EM20" s="193"/>
      <c r="EN20" s="193"/>
      <c r="EO20" s="193"/>
      <c r="EP20" s="193"/>
      <c r="EQ20" s="193"/>
      <c r="ER20" s="193"/>
      <c r="ES20" s="193"/>
      <c r="ET20" s="193"/>
      <c r="EU20" s="193"/>
      <c r="EV20" s="193"/>
      <c r="EW20" s="193"/>
      <c r="EX20" s="193"/>
      <c r="EY20" s="193"/>
      <c r="EZ20" s="193"/>
      <c r="FA20" s="193"/>
      <c r="FB20" s="193"/>
      <c r="FC20" s="193"/>
      <c r="FD20" s="193"/>
      <c r="FE20" s="193"/>
      <c r="FF20" s="193"/>
      <c r="FG20" s="193"/>
      <c r="FH20" s="193"/>
      <c r="FI20" s="193"/>
      <c r="FJ20" s="193"/>
      <c r="FK20" s="193"/>
      <c r="FL20" s="193"/>
      <c r="FM20" s="193"/>
      <c r="FN20" s="193"/>
      <c r="FO20" s="193"/>
      <c r="FP20" s="193"/>
      <c r="FQ20" s="193"/>
      <c r="FR20" s="193"/>
      <c r="FS20" s="193"/>
      <c r="FT20" s="193"/>
      <c r="FU20" s="193"/>
      <c r="FV20" s="193"/>
      <c r="FW20" s="193"/>
      <c r="FX20" s="193"/>
      <c r="FY20" s="193"/>
      <c r="FZ20" s="193"/>
      <c r="GA20" s="193"/>
      <c r="GB20" s="193"/>
      <c r="GC20" s="193"/>
      <c r="GD20" s="193"/>
      <c r="GE20" s="193"/>
      <c r="GF20" s="193"/>
      <c r="GG20" s="193"/>
      <c r="GH20" s="193"/>
      <c r="GI20" s="193"/>
      <c r="GJ20" s="193"/>
      <c r="GK20" s="193"/>
      <c r="GL20" s="193"/>
      <c r="GM20" s="193"/>
      <c r="GN20" s="193"/>
      <c r="GO20" s="193"/>
      <c r="GP20" s="193"/>
      <c r="GQ20" s="193"/>
      <c r="GR20" s="193"/>
      <c r="GS20" s="193"/>
      <c r="GT20" s="193"/>
      <c r="GU20" s="193"/>
      <c r="GV20" s="193"/>
      <c r="GW20" s="193"/>
      <c r="GX20" s="193"/>
      <c r="GY20" s="193"/>
      <c r="GZ20" s="193"/>
      <c r="HA20" s="193"/>
      <c r="HB20" s="193"/>
      <c r="HC20" s="193"/>
      <c r="HD20" s="193"/>
      <c r="HE20" s="193"/>
      <c r="HF20" s="193"/>
      <c r="HG20" s="193"/>
      <c r="HH20" s="193"/>
      <c r="HI20" s="193"/>
      <c r="HJ20" s="193"/>
      <c r="HK20" s="193"/>
      <c r="HL20" s="193"/>
      <c r="HM20" s="193"/>
      <c r="HN20" s="193"/>
      <c r="HO20" s="193"/>
      <c r="HP20" s="193"/>
      <c r="HQ20" s="193"/>
      <c r="HR20" s="193"/>
      <c r="HS20" s="193"/>
      <c r="HT20" s="193"/>
      <c r="HU20" s="193"/>
      <c r="HV20" s="193"/>
      <c r="HW20" s="193"/>
      <c r="HX20" s="193"/>
      <c r="HY20" s="193"/>
      <c r="HZ20" s="193"/>
      <c r="IA20" s="193"/>
      <c r="IB20" s="193"/>
      <c r="IC20" s="193"/>
      <c r="ID20" s="193"/>
      <c r="IE20" s="193"/>
      <c r="IF20" s="193"/>
      <c r="IG20" s="193"/>
      <c r="IH20" s="193"/>
      <c r="II20" s="193"/>
      <c r="IJ20" s="193"/>
      <c r="IK20" s="193"/>
      <c r="IL20" s="193"/>
      <c r="IM20" s="193"/>
      <c r="IN20" s="193"/>
      <c r="IO20" s="193"/>
      <c r="IP20" s="193"/>
      <c r="IQ20" s="193"/>
      <c r="IR20" s="193"/>
      <c r="IS20" s="193"/>
      <c r="IT20" s="193"/>
      <c r="IU20" s="193"/>
      <c r="IV20" s="193"/>
    </row>
    <row r="21" spans="1:256" ht="45">
      <c r="A21" s="165">
        <v>19</v>
      </c>
      <c r="B21" s="171" t="s">
        <v>230</v>
      </c>
      <c r="C21" s="167">
        <v>47000</v>
      </c>
      <c r="D21" s="180">
        <v>0</v>
      </c>
      <c r="E21" s="168">
        <v>47000</v>
      </c>
      <c r="F21" s="198" t="s">
        <v>209</v>
      </c>
      <c r="G21" s="233">
        <v>42819</v>
      </c>
      <c r="H21" s="234">
        <v>24200</v>
      </c>
      <c r="I21" s="197">
        <v>2420</v>
      </c>
      <c r="J21" s="234">
        <v>6655</v>
      </c>
      <c r="K21" s="169">
        <v>26015</v>
      </c>
      <c r="L21" s="242">
        <f>19360+6655</f>
        <v>26015</v>
      </c>
      <c r="M21" s="228" t="s">
        <v>231</v>
      </c>
      <c r="N21" s="243"/>
      <c r="O21" s="226"/>
      <c r="P21" s="226"/>
      <c r="Q21" s="226"/>
      <c r="R21" s="226"/>
      <c r="S21" s="226"/>
      <c r="T21" s="226"/>
      <c r="U21" s="226"/>
      <c r="V21" s="226"/>
      <c r="X21" s="170"/>
    </row>
    <row r="22" spans="1:256">
      <c r="A22" s="194"/>
      <c r="B22" s="195" t="s">
        <v>232</v>
      </c>
      <c r="C22" s="196">
        <f>SUM(C3:C21)</f>
        <v>8188091</v>
      </c>
      <c r="D22" s="196">
        <f>SUM(D3:D21)</f>
        <v>5797929</v>
      </c>
      <c r="E22" s="196">
        <f>SUM(E3:E21)</f>
        <v>2390162</v>
      </c>
      <c r="F22" s="198"/>
      <c r="G22" s="197"/>
      <c r="H22" s="197"/>
      <c r="I22" s="197"/>
      <c r="J22" s="197"/>
      <c r="K22" s="196">
        <f>SUM(K3:K21)</f>
        <v>2027822.7</v>
      </c>
      <c r="L22" s="226"/>
      <c r="M22" s="226"/>
      <c r="N22" s="226"/>
      <c r="O22" s="226"/>
      <c r="P22" s="226"/>
      <c r="Q22" s="226"/>
      <c r="R22" s="226"/>
      <c r="S22" s="226"/>
      <c r="T22" s="226"/>
      <c r="U22" s="226"/>
      <c r="V22" s="226"/>
    </row>
    <row r="23" spans="1:256" ht="45">
      <c r="A23" s="194"/>
      <c r="B23" s="244" t="s">
        <v>233</v>
      </c>
      <c r="C23" s="197"/>
      <c r="D23" s="197"/>
      <c r="E23" s="197"/>
      <c r="F23" s="198"/>
      <c r="G23" s="197"/>
      <c r="H23" s="197"/>
      <c r="I23" s="197"/>
      <c r="J23" s="197"/>
      <c r="K23" s="234"/>
      <c r="L23" s="226"/>
      <c r="M23" s="226"/>
      <c r="N23" s="226"/>
      <c r="O23" s="226"/>
      <c r="P23" s="226"/>
      <c r="Q23" s="226"/>
      <c r="R23" s="226"/>
      <c r="S23" s="226"/>
      <c r="T23" s="226"/>
      <c r="U23" s="226"/>
      <c r="V23" s="226"/>
      <c r="W23" s="170"/>
    </row>
    <row r="24" spans="1:256">
      <c r="A24" s="226"/>
      <c r="B24" s="226" t="s">
        <v>234</v>
      </c>
      <c r="C24" s="197"/>
      <c r="D24" s="197"/>
      <c r="E24" s="197"/>
      <c r="F24" s="198"/>
      <c r="G24" s="197"/>
      <c r="H24" s="197"/>
      <c r="I24" s="197"/>
      <c r="J24" s="197"/>
      <c r="K24" s="196">
        <v>85366</v>
      </c>
      <c r="L24" s="226"/>
      <c r="M24" s="226"/>
      <c r="N24" s="226"/>
      <c r="O24" s="226"/>
      <c r="P24" s="226"/>
      <c r="Q24" s="226"/>
      <c r="R24" s="226"/>
      <c r="S24" s="226"/>
      <c r="T24" s="226"/>
      <c r="U24" s="226"/>
      <c r="V24" s="226"/>
      <c r="X24" s="170"/>
    </row>
    <row r="25" spans="1:256">
      <c r="A25" s="226"/>
      <c r="B25" s="226"/>
      <c r="C25" s="197"/>
      <c r="D25" s="197"/>
      <c r="E25" s="197" t="s">
        <v>33</v>
      </c>
      <c r="F25" s="198"/>
      <c r="G25" s="197"/>
      <c r="H25" s="197"/>
      <c r="I25" s="197"/>
      <c r="J25" s="197"/>
      <c r="K25" s="196">
        <f>SUM(K22:K24)</f>
        <v>2113188.7000000002</v>
      </c>
      <c r="L25" s="226"/>
      <c r="M25" s="226"/>
      <c r="N25" s="226"/>
      <c r="O25" s="226"/>
      <c r="P25" s="226"/>
      <c r="Q25" s="226"/>
      <c r="R25" s="226"/>
      <c r="S25" s="226"/>
      <c r="T25" s="226"/>
      <c r="U25" s="226"/>
      <c r="V25" s="226"/>
    </row>
    <row r="26" spans="1:256">
      <c r="A26" s="226"/>
      <c r="B26" s="226"/>
      <c r="C26" s="197"/>
      <c r="D26" s="197"/>
      <c r="E26" s="197"/>
      <c r="F26" s="198"/>
      <c r="G26" s="197"/>
      <c r="H26" s="197"/>
      <c r="I26" s="197"/>
      <c r="J26" s="197"/>
      <c r="K26" s="196"/>
      <c r="L26" s="226"/>
      <c r="M26" s="226"/>
      <c r="N26" s="226"/>
      <c r="O26" s="226"/>
      <c r="P26" s="226"/>
      <c r="Q26" s="226"/>
      <c r="R26" s="226"/>
      <c r="S26" s="226"/>
      <c r="T26" s="226"/>
      <c r="U26" s="226"/>
      <c r="V26" s="226"/>
    </row>
    <row r="27" spans="1:256">
      <c r="A27" s="226"/>
      <c r="B27" s="226" t="s">
        <v>235</v>
      </c>
      <c r="C27" s="197"/>
      <c r="D27" s="197"/>
      <c r="E27" s="197"/>
      <c r="F27" s="198"/>
      <c r="G27" s="197"/>
      <c r="H27" s="197"/>
      <c r="I27" s="197"/>
      <c r="J27" s="197"/>
      <c r="K27" s="245">
        <f>C18+C16+C15+C12+C11+C9+W4</f>
        <v>5528495</v>
      </c>
      <c r="L27" s="226"/>
      <c r="M27" s="226"/>
      <c r="N27" s="226"/>
      <c r="O27" s="226"/>
      <c r="P27" s="226"/>
      <c r="Q27" s="226"/>
      <c r="R27" s="226"/>
      <c r="S27" s="226"/>
      <c r="T27" s="226"/>
      <c r="U27" s="226"/>
      <c r="V27" s="226"/>
    </row>
    <row r="28" spans="1:256">
      <c r="A28" s="226"/>
      <c r="B28" s="226" t="s">
        <v>236</v>
      </c>
      <c r="C28" s="168"/>
      <c r="D28" s="197"/>
      <c r="E28" s="197"/>
      <c r="F28" s="198"/>
      <c r="G28" s="197"/>
      <c r="H28" s="197"/>
      <c r="I28" s="197"/>
      <c r="J28" s="197"/>
      <c r="K28" s="246">
        <v>27000</v>
      </c>
      <c r="L28" s="226"/>
      <c r="M28" s="226"/>
      <c r="N28" s="226"/>
      <c r="O28" s="226"/>
      <c r="P28" s="226"/>
      <c r="Q28" s="226"/>
      <c r="R28" s="226"/>
      <c r="S28" s="226"/>
      <c r="T28" s="226"/>
      <c r="U28" s="226"/>
      <c r="V28" s="247"/>
    </row>
    <row r="29" spans="1:256">
      <c r="A29" s="226"/>
      <c r="B29" s="226"/>
      <c r="C29" s="197" t="s">
        <v>33</v>
      </c>
      <c r="D29" s="197"/>
      <c r="E29" s="197"/>
      <c r="F29" s="198"/>
      <c r="G29" s="197">
        <v>5693.05</v>
      </c>
      <c r="H29" s="197">
        <v>135670.14000000001</v>
      </c>
      <c r="I29" s="197">
        <v>3037.1</v>
      </c>
      <c r="J29" s="197">
        <f>SUM(G29:I29)</f>
        <v>144400.29</v>
      </c>
      <c r="K29" s="196">
        <f>SUM(K27:K28)</f>
        <v>5555495</v>
      </c>
      <c r="L29" s="226"/>
      <c r="M29" s="226"/>
      <c r="N29" s="226"/>
      <c r="O29" s="226"/>
      <c r="P29" s="226"/>
      <c r="Q29" s="226"/>
      <c r="R29" s="226"/>
      <c r="S29" s="226"/>
      <c r="T29" s="226"/>
      <c r="U29" s="226"/>
      <c r="V29" s="226"/>
      <c r="W29" s="170"/>
    </row>
    <row r="33" spans="11:11">
      <c r="K33" s="199"/>
    </row>
  </sheetData>
  <sheetProtection password="CF7A" sheet="1" objects="1" scenarios="1"/>
  <mergeCells count="1">
    <mergeCell ref="V19:V20"/>
  </mergeCells>
  <pageMargins left="0.70866141732283472" right="0.70866141732283472" top="0.74803149606299213" bottom="0.74803149606299213" header="0.31496062992125984" footer="0.31496062992125984"/>
  <pageSetup paperSize="9" scale="85" orientation="landscape" verticalDpi="0" r:id="rId1"/>
  <headerFooter>
    <oddFooter>&amp;R&amp;8&amp;P</oddFooter>
  </headerFooter>
  <colBreaks count="1" manualBreakCount="1">
    <brk id="22" max="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2"/>
  <sheetViews>
    <sheetView zoomScaleNormal="100" workbookViewId="0">
      <selection activeCell="G55" sqref="G55"/>
    </sheetView>
  </sheetViews>
  <sheetFormatPr defaultRowHeight="12.75"/>
  <cols>
    <col min="1" max="1" width="8.85546875" style="80" customWidth="1"/>
    <col min="2" max="2" width="49.42578125" style="84" customWidth="1"/>
    <col min="3" max="3" width="11" style="84" customWidth="1"/>
    <col min="4" max="4" width="74.140625" style="86" customWidth="1"/>
    <col min="5" max="9" width="9.140625" style="84"/>
    <col min="10" max="10" width="9.140625" style="84" hidden="1" customWidth="1"/>
    <col min="11" max="255" width="9.140625" style="84"/>
    <col min="256" max="256" width="9.140625" style="84" customWidth="1"/>
    <col min="257" max="257" width="32.85546875" style="84" customWidth="1"/>
    <col min="258" max="258" width="20.140625" style="84" customWidth="1"/>
    <col min="259" max="259" width="52.85546875" style="84" customWidth="1"/>
    <col min="260" max="265" width="9.140625" style="84"/>
    <col min="266" max="266" width="0" style="84" hidden="1" customWidth="1"/>
    <col min="267" max="511" width="9.140625" style="84"/>
    <col min="512" max="512" width="9.140625" style="84" customWidth="1"/>
    <col min="513" max="513" width="32.85546875" style="84" customWidth="1"/>
    <col min="514" max="514" width="20.140625" style="84" customWidth="1"/>
    <col min="515" max="515" width="52.85546875" style="84" customWidth="1"/>
    <col min="516" max="521" width="9.140625" style="84"/>
    <col min="522" max="522" width="0" style="84" hidden="1" customWidth="1"/>
    <col min="523" max="767" width="9.140625" style="84"/>
    <col min="768" max="768" width="9.140625" style="84" customWidth="1"/>
    <col min="769" max="769" width="32.85546875" style="84" customWidth="1"/>
    <col min="770" max="770" width="20.140625" style="84" customWidth="1"/>
    <col min="771" max="771" width="52.85546875" style="84" customWidth="1"/>
    <col min="772" max="777" width="9.140625" style="84"/>
    <col min="778" max="778" width="0" style="84" hidden="1" customWidth="1"/>
    <col min="779" max="1023" width="9.140625" style="84"/>
    <col min="1024" max="1024" width="9.140625" style="84" customWidth="1"/>
    <col min="1025" max="1025" width="32.85546875" style="84" customWidth="1"/>
    <col min="1026" max="1026" width="20.140625" style="84" customWidth="1"/>
    <col min="1027" max="1027" width="52.85546875" style="84" customWidth="1"/>
    <col min="1028" max="1033" width="9.140625" style="84"/>
    <col min="1034" max="1034" width="0" style="84" hidden="1" customWidth="1"/>
    <col min="1035" max="1279" width="9.140625" style="84"/>
    <col min="1280" max="1280" width="9.140625" style="84" customWidth="1"/>
    <col min="1281" max="1281" width="32.85546875" style="84" customWidth="1"/>
    <col min="1282" max="1282" width="20.140625" style="84" customWidth="1"/>
    <col min="1283" max="1283" width="52.85546875" style="84" customWidth="1"/>
    <col min="1284" max="1289" width="9.140625" style="84"/>
    <col min="1290" max="1290" width="0" style="84" hidden="1" customWidth="1"/>
    <col min="1291" max="1535" width="9.140625" style="84"/>
    <col min="1536" max="1536" width="9.140625" style="84" customWidth="1"/>
    <col min="1537" max="1537" width="32.85546875" style="84" customWidth="1"/>
    <col min="1538" max="1538" width="20.140625" style="84" customWidth="1"/>
    <col min="1539" max="1539" width="52.85546875" style="84" customWidth="1"/>
    <col min="1540" max="1545" width="9.140625" style="84"/>
    <col min="1546" max="1546" width="0" style="84" hidden="1" customWidth="1"/>
    <col min="1547" max="1791" width="9.140625" style="84"/>
    <col min="1792" max="1792" width="9.140625" style="84" customWidth="1"/>
    <col min="1793" max="1793" width="32.85546875" style="84" customWidth="1"/>
    <col min="1794" max="1794" width="20.140625" style="84" customWidth="1"/>
    <col min="1795" max="1795" width="52.85546875" style="84" customWidth="1"/>
    <col min="1796" max="1801" width="9.140625" style="84"/>
    <col min="1802" max="1802" width="0" style="84" hidden="1" customWidth="1"/>
    <col min="1803" max="2047" width="9.140625" style="84"/>
    <col min="2048" max="2048" width="9.140625" style="84" customWidth="1"/>
    <col min="2049" max="2049" width="32.85546875" style="84" customWidth="1"/>
    <col min="2050" max="2050" width="20.140625" style="84" customWidth="1"/>
    <col min="2051" max="2051" width="52.85546875" style="84" customWidth="1"/>
    <col min="2052" max="2057" width="9.140625" style="84"/>
    <col min="2058" max="2058" width="0" style="84" hidden="1" customWidth="1"/>
    <col min="2059" max="2303" width="9.140625" style="84"/>
    <col min="2304" max="2304" width="9.140625" style="84" customWidth="1"/>
    <col min="2305" max="2305" width="32.85546875" style="84" customWidth="1"/>
    <col min="2306" max="2306" width="20.140625" style="84" customWidth="1"/>
    <col min="2307" max="2307" width="52.85546875" style="84" customWidth="1"/>
    <col min="2308" max="2313" width="9.140625" style="84"/>
    <col min="2314" max="2314" width="0" style="84" hidden="1" customWidth="1"/>
    <col min="2315" max="2559" width="9.140625" style="84"/>
    <col min="2560" max="2560" width="9.140625" style="84" customWidth="1"/>
    <col min="2561" max="2561" width="32.85546875" style="84" customWidth="1"/>
    <col min="2562" max="2562" width="20.140625" style="84" customWidth="1"/>
    <col min="2563" max="2563" width="52.85546875" style="84" customWidth="1"/>
    <col min="2564" max="2569" width="9.140625" style="84"/>
    <col min="2570" max="2570" width="0" style="84" hidden="1" customWidth="1"/>
    <col min="2571" max="2815" width="9.140625" style="84"/>
    <col min="2816" max="2816" width="9.140625" style="84" customWidth="1"/>
    <col min="2817" max="2817" width="32.85546875" style="84" customWidth="1"/>
    <col min="2818" max="2818" width="20.140625" style="84" customWidth="1"/>
    <col min="2819" max="2819" width="52.85546875" style="84" customWidth="1"/>
    <col min="2820" max="2825" width="9.140625" style="84"/>
    <col min="2826" max="2826" width="0" style="84" hidden="1" customWidth="1"/>
    <col min="2827" max="3071" width="9.140625" style="84"/>
    <col min="3072" max="3072" width="9.140625" style="84" customWidth="1"/>
    <col min="3073" max="3073" width="32.85546875" style="84" customWidth="1"/>
    <col min="3074" max="3074" width="20.140625" style="84" customWidth="1"/>
    <col min="3075" max="3075" width="52.85546875" style="84" customWidth="1"/>
    <col min="3076" max="3081" width="9.140625" style="84"/>
    <col min="3082" max="3082" width="0" style="84" hidden="1" customWidth="1"/>
    <col min="3083" max="3327" width="9.140625" style="84"/>
    <col min="3328" max="3328" width="9.140625" style="84" customWidth="1"/>
    <col min="3329" max="3329" width="32.85546875" style="84" customWidth="1"/>
    <col min="3330" max="3330" width="20.140625" style="84" customWidth="1"/>
    <col min="3331" max="3331" width="52.85546875" style="84" customWidth="1"/>
    <col min="3332" max="3337" width="9.140625" style="84"/>
    <col min="3338" max="3338" width="0" style="84" hidden="1" customWidth="1"/>
    <col min="3339" max="3583" width="9.140625" style="84"/>
    <col min="3584" max="3584" width="9.140625" style="84" customWidth="1"/>
    <col min="3585" max="3585" width="32.85546875" style="84" customWidth="1"/>
    <col min="3586" max="3586" width="20.140625" style="84" customWidth="1"/>
    <col min="3587" max="3587" width="52.85546875" style="84" customWidth="1"/>
    <col min="3588" max="3593" width="9.140625" style="84"/>
    <col min="3594" max="3594" width="0" style="84" hidden="1" customWidth="1"/>
    <col min="3595" max="3839" width="9.140625" style="84"/>
    <col min="3840" max="3840" width="9.140625" style="84" customWidth="1"/>
    <col min="3841" max="3841" width="32.85546875" style="84" customWidth="1"/>
    <col min="3842" max="3842" width="20.140625" style="84" customWidth="1"/>
    <col min="3843" max="3843" width="52.85546875" style="84" customWidth="1"/>
    <col min="3844" max="3849" width="9.140625" style="84"/>
    <col min="3850" max="3850" width="0" style="84" hidden="1" customWidth="1"/>
    <col min="3851" max="4095" width="9.140625" style="84"/>
    <col min="4096" max="4096" width="9.140625" style="84" customWidth="1"/>
    <col min="4097" max="4097" width="32.85546875" style="84" customWidth="1"/>
    <col min="4098" max="4098" width="20.140625" style="84" customWidth="1"/>
    <col min="4099" max="4099" width="52.85546875" style="84" customWidth="1"/>
    <col min="4100" max="4105" width="9.140625" style="84"/>
    <col min="4106" max="4106" width="0" style="84" hidden="1" customWidth="1"/>
    <col min="4107" max="4351" width="9.140625" style="84"/>
    <col min="4352" max="4352" width="9.140625" style="84" customWidth="1"/>
    <col min="4353" max="4353" width="32.85546875" style="84" customWidth="1"/>
    <col min="4354" max="4354" width="20.140625" style="84" customWidth="1"/>
    <col min="4355" max="4355" width="52.85546875" style="84" customWidth="1"/>
    <col min="4356" max="4361" width="9.140625" style="84"/>
    <col min="4362" max="4362" width="0" style="84" hidden="1" customWidth="1"/>
    <col min="4363" max="4607" width="9.140625" style="84"/>
    <col min="4608" max="4608" width="9.140625" style="84" customWidth="1"/>
    <col min="4609" max="4609" width="32.85546875" style="84" customWidth="1"/>
    <col min="4610" max="4610" width="20.140625" style="84" customWidth="1"/>
    <col min="4611" max="4611" width="52.85546875" style="84" customWidth="1"/>
    <col min="4612" max="4617" width="9.140625" style="84"/>
    <col min="4618" max="4618" width="0" style="84" hidden="1" customWidth="1"/>
    <col min="4619" max="4863" width="9.140625" style="84"/>
    <col min="4864" max="4864" width="9.140625" style="84" customWidth="1"/>
    <col min="4865" max="4865" width="32.85546875" style="84" customWidth="1"/>
    <col min="4866" max="4866" width="20.140625" style="84" customWidth="1"/>
    <col min="4867" max="4867" width="52.85546875" style="84" customWidth="1"/>
    <col min="4868" max="4873" width="9.140625" style="84"/>
    <col min="4874" max="4874" width="0" style="84" hidden="1" customWidth="1"/>
    <col min="4875" max="5119" width="9.140625" style="84"/>
    <col min="5120" max="5120" width="9.140625" style="84" customWidth="1"/>
    <col min="5121" max="5121" width="32.85546875" style="84" customWidth="1"/>
    <col min="5122" max="5122" width="20.140625" style="84" customWidth="1"/>
    <col min="5123" max="5123" width="52.85546875" style="84" customWidth="1"/>
    <col min="5124" max="5129" width="9.140625" style="84"/>
    <col min="5130" max="5130" width="0" style="84" hidden="1" customWidth="1"/>
    <col min="5131" max="5375" width="9.140625" style="84"/>
    <col min="5376" max="5376" width="9.140625" style="84" customWidth="1"/>
    <col min="5377" max="5377" width="32.85546875" style="84" customWidth="1"/>
    <col min="5378" max="5378" width="20.140625" style="84" customWidth="1"/>
    <col min="5379" max="5379" width="52.85546875" style="84" customWidth="1"/>
    <col min="5380" max="5385" width="9.140625" style="84"/>
    <col min="5386" max="5386" width="0" style="84" hidden="1" customWidth="1"/>
    <col min="5387" max="5631" width="9.140625" style="84"/>
    <col min="5632" max="5632" width="9.140625" style="84" customWidth="1"/>
    <col min="5633" max="5633" width="32.85546875" style="84" customWidth="1"/>
    <col min="5634" max="5634" width="20.140625" style="84" customWidth="1"/>
    <col min="5635" max="5635" width="52.85546875" style="84" customWidth="1"/>
    <col min="5636" max="5641" width="9.140625" style="84"/>
    <col min="5642" max="5642" width="0" style="84" hidden="1" customWidth="1"/>
    <col min="5643" max="5887" width="9.140625" style="84"/>
    <col min="5888" max="5888" width="9.140625" style="84" customWidth="1"/>
    <col min="5889" max="5889" width="32.85546875" style="84" customWidth="1"/>
    <col min="5890" max="5890" width="20.140625" style="84" customWidth="1"/>
    <col min="5891" max="5891" width="52.85546875" style="84" customWidth="1"/>
    <col min="5892" max="5897" width="9.140625" style="84"/>
    <col min="5898" max="5898" width="0" style="84" hidden="1" customWidth="1"/>
    <col min="5899" max="6143" width="9.140625" style="84"/>
    <col min="6144" max="6144" width="9.140625" style="84" customWidth="1"/>
    <col min="6145" max="6145" width="32.85546875" style="84" customWidth="1"/>
    <col min="6146" max="6146" width="20.140625" style="84" customWidth="1"/>
    <col min="6147" max="6147" width="52.85546875" style="84" customWidth="1"/>
    <col min="6148" max="6153" width="9.140625" style="84"/>
    <col min="6154" max="6154" width="0" style="84" hidden="1" customWidth="1"/>
    <col min="6155" max="6399" width="9.140625" style="84"/>
    <col min="6400" max="6400" width="9.140625" style="84" customWidth="1"/>
    <col min="6401" max="6401" width="32.85546875" style="84" customWidth="1"/>
    <col min="6402" max="6402" width="20.140625" style="84" customWidth="1"/>
    <col min="6403" max="6403" width="52.85546875" style="84" customWidth="1"/>
    <col min="6404" max="6409" width="9.140625" style="84"/>
    <col min="6410" max="6410" width="0" style="84" hidden="1" customWidth="1"/>
    <col min="6411" max="6655" width="9.140625" style="84"/>
    <col min="6656" max="6656" width="9.140625" style="84" customWidth="1"/>
    <col min="6657" max="6657" width="32.85546875" style="84" customWidth="1"/>
    <col min="6658" max="6658" width="20.140625" style="84" customWidth="1"/>
    <col min="6659" max="6659" width="52.85546875" style="84" customWidth="1"/>
    <col min="6660" max="6665" width="9.140625" style="84"/>
    <col min="6666" max="6666" width="0" style="84" hidden="1" customWidth="1"/>
    <col min="6667" max="6911" width="9.140625" style="84"/>
    <col min="6912" max="6912" width="9.140625" style="84" customWidth="1"/>
    <col min="6913" max="6913" width="32.85546875" style="84" customWidth="1"/>
    <col min="6914" max="6914" width="20.140625" style="84" customWidth="1"/>
    <col min="6915" max="6915" width="52.85546875" style="84" customWidth="1"/>
    <col min="6916" max="6921" width="9.140625" style="84"/>
    <col min="6922" max="6922" width="0" style="84" hidden="1" customWidth="1"/>
    <col min="6923" max="7167" width="9.140625" style="84"/>
    <col min="7168" max="7168" width="9.140625" style="84" customWidth="1"/>
    <col min="7169" max="7169" width="32.85546875" style="84" customWidth="1"/>
    <col min="7170" max="7170" width="20.140625" style="84" customWidth="1"/>
    <col min="7171" max="7171" width="52.85546875" style="84" customWidth="1"/>
    <col min="7172" max="7177" width="9.140625" style="84"/>
    <col min="7178" max="7178" width="0" style="84" hidden="1" customWidth="1"/>
    <col min="7179" max="7423" width="9.140625" style="84"/>
    <col min="7424" max="7424" width="9.140625" style="84" customWidth="1"/>
    <col min="7425" max="7425" width="32.85546875" style="84" customWidth="1"/>
    <col min="7426" max="7426" width="20.140625" style="84" customWidth="1"/>
    <col min="7427" max="7427" width="52.85546875" style="84" customWidth="1"/>
    <col min="7428" max="7433" width="9.140625" style="84"/>
    <col min="7434" max="7434" width="0" style="84" hidden="1" customWidth="1"/>
    <col min="7435" max="7679" width="9.140625" style="84"/>
    <col min="7680" max="7680" width="9.140625" style="84" customWidth="1"/>
    <col min="7681" max="7681" width="32.85546875" style="84" customWidth="1"/>
    <col min="7682" max="7682" width="20.140625" style="84" customWidth="1"/>
    <col min="7683" max="7683" width="52.85546875" style="84" customWidth="1"/>
    <col min="7684" max="7689" width="9.140625" style="84"/>
    <col min="7690" max="7690" width="0" style="84" hidden="1" customWidth="1"/>
    <col min="7691" max="7935" width="9.140625" style="84"/>
    <col min="7936" max="7936" width="9.140625" style="84" customWidth="1"/>
    <col min="7937" max="7937" width="32.85546875" style="84" customWidth="1"/>
    <col min="7938" max="7938" width="20.140625" style="84" customWidth="1"/>
    <col min="7939" max="7939" width="52.85546875" style="84" customWidth="1"/>
    <col min="7940" max="7945" width="9.140625" style="84"/>
    <col min="7946" max="7946" width="0" style="84" hidden="1" customWidth="1"/>
    <col min="7947" max="8191" width="9.140625" style="84"/>
    <col min="8192" max="8192" width="9.140625" style="84" customWidth="1"/>
    <col min="8193" max="8193" width="32.85546875" style="84" customWidth="1"/>
    <col min="8194" max="8194" width="20.140625" style="84" customWidth="1"/>
    <col min="8195" max="8195" width="52.85546875" style="84" customWidth="1"/>
    <col min="8196" max="8201" width="9.140625" style="84"/>
    <col min="8202" max="8202" width="0" style="84" hidden="1" customWidth="1"/>
    <col min="8203" max="8447" width="9.140625" style="84"/>
    <col min="8448" max="8448" width="9.140625" style="84" customWidth="1"/>
    <col min="8449" max="8449" width="32.85546875" style="84" customWidth="1"/>
    <col min="8450" max="8450" width="20.140625" style="84" customWidth="1"/>
    <col min="8451" max="8451" width="52.85546875" style="84" customWidth="1"/>
    <col min="8452" max="8457" width="9.140625" style="84"/>
    <col min="8458" max="8458" width="0" style="84" hidden="1" customWidth="1"/>
    <col min="8459" max="8703" width="9.140625" style="84"/>
    <col min="8704" max="8704" width="9.140625" style="84" customWidth="1"/>
    <col min="8705" max="8705" width="32.85546875" style="84" customWidth="1"/>
    <col min="8706" max="8706" width="20.140625" style="84" customWidth="1"/>
    <col min="8707" max="8707" width="52.85546875" style="84" customWidth="1"/>
    <col min="8708" max="8713" width="9.140625" style="84"/>
    <col min="8714" max="8714" width="0" style="84" hidden="1" customWidth="1"/>
    <col min="8715" max="8959" width="9.140625" style="84"/>
    <col min="8960" max="8960" width="9.140625" style="84" customWidth="1"/>
    <col min="8961" max="8961" width="32.85546875" style="84" customWidth="1"/>
    <col min="8962" max="8962" width="20.140625" style="84" customWidth="1"/>
    <col min="8963" max="8963" width="52.85546875" style="84" customWidth="1"/>
    <col min="8964" max="8969" width="9.140625" style="84"/>
    <col min="8970" max="8970" width="0" style="84" hidden="1" customWidth="1"/>
    <col min="8971" max="9215" width="9.140625" style="84"/>
    <col min="9216" max="9216" width="9.140625" style="84" customWidth="1"/>
    <col min="9217" max="9217" width="32.85546875" style="84" customWidth="1"/>
    <col min="9218" max="9218" width="20.140625" style="84" customWidth="1"/>
    <col min="9219" max="9219" width="52.85546875" style="84" customWidth="1"/>
    <col min="9220" max="9225" width="9.140625" style="84"/>
    <col min="9226" max="9226" width="0" style="84" hidden="1" customWidth="1"/>
    <col min="9227" max="9471" width="9.140625" style="84"/>
    <col min="9472" max="9472" width="9.140625" style="84" customWidth="1"/>
    <col min="9473" max="9473" width="32.85546875" style="84" customWidth="1"/>
    <col min="9474" max="9474" width="20.140625" style="84" customWidth="1"/>
    <col min="9475" max="9475" width="52.85546875" style="84" customWidth="1"/>
    <col min="9476" max="9481" width="9.140625" style="84"/>
    <col min="9482" max="9482" width="0" style="84" hidden="1" customWidth="1"/>
    <col min="9483" max="9727" width="9.140625" style="84"/>
    <col min="9728" max="9728" width="9.140625" style="84" customWidth="1"/>
    <col min="9729" max="9729" width="32.85546875" style="84" customWidth="1"/>
    <col min="9730" max="9730" width="20.140625" style="84" customWidth="1"/>
    <col min="9731" max="9731" width="52.85546875" style="84" customWidth="1"/>
    <col min="9732" max="9737" width="9.140625" style="84"/>
    <col min="9738" max="9738" width="0" style="84" hidden="1" customWidth="1"/>
    <col min="9739" max="9983" width="9.140625" style="84"/>
    <col min="9984" max="9984" width="9.140625" style="84" customWidth="1"/>
    <col min="9985" max="9985" width="32.85546875" style="84" customWidth="1"/>
    <col min="9986" max="9986" width="20.140625" style="84" customWidth="1"/>
    <col min="9987" max="9987" width="52.85546875" style="84" customWidth="1"/>
    <col min="9988" max="9993" width="9.140625" style="84"/>
    <col min="9994" max="9994" width="0" style="84" hidden="1" customWidth="1"/>
    <col min="9995" max="10239" width="9.140625" style="84"/>
    <col min="10240" max="10240" width="9.140625" style="84" customWidth="1"/>
    <col min="10241" max="10241" width="32.85546875" style="84" customWidth="1"/>
    <col min="10242" max="10242" width="20.140625" style="84" customWidth="1"/>
    <col min="10243" max="10243" width="52.85546875" style="84" customWidth="1"/>
    <col min="10244" max="10249" width="9.140625" style="84"/>
    <col min="10250" max="10250" width="0" style="84" hidden="1" customWidth="1"/>
    <col min="10251" max="10495" width="9.140625" style="84"/>
    <col min="10496" max="10496" width="9.140625" style="84" customWidth="1"/>
    <col min="10497" max="10497" width="32.85546875" style="84" customWidth="1"/>
    <col min="10498" max="10498" width="20.140625" style="84" customWidth="1"/>
    <col min="10499" max="10499" width="52.85546875" style="84" customWidth="1"/>
    <col min="10500" max="10505" width="9.140625" style="84"/>
    <col min="10506" max="10506" width="0" style="84" hidden="1" customWidth="1"/>
    <col min="10507" max="10751" width="9.140625" style="84"/>
    <col min="10752" max="10752" width="9.140625" style="84" customWidth="1"/>
    <col min="10753" max="10753" width="32.85546875" style="84" customWidth="1"/>
    <col min="10754" max="10754" width="20.140625" style="84" customWidth="1"/>
    <col min="10755" max="10755" width="52.85546875" style="84" customWidth="1"/>
    <col min="10756" max="10761" width="9.140625" style="84"/>
    <col min="10762" max="10762" width="0" style="84" hidden="1" customWidth="1"/>
    <col min="10763" max="11007" width="9.140625" style="84"/>
    <col min="11008" max="11008" width="9.140625" style="84" customWidth="1"/>
    <col min="11009" max="11009" width="32.85546875" style="84" customWidth="1"/>
    <col min="11010" max="11010" width="20.140625" style="84" customWidth="1"/>
    <col min="11011" max="11011" width="52.85546875" style="84" customWidth="1"/>
    <col min="11012" max="11017" width="9.140625" style="84"/>
    <col min="11018" max="11018" width="0" style="84" hidden="1" customWidth="1"/>
    <col min="11019" max="11263" width="9.140625" style="84"/>
    <col min="11264" max="11264" width="9.140625" style="84" customWidth="1"/>
    <col min="11265" max="11265" width="32.85546875" style="84" customWidth="1"/>
    <col min="11266" max="11266" width="20.140625" style="84" customWidth="1"/>
    <col min="11267" max="11267" width="52.85546875" style="84" customWidth="1"/>
    <col min="11268" max="11273" width="9.140625" style="84"/>
    <col min="11274" max="11274" width="0" style="84" hidden="1" customWidth="1"/>
    <col min="11275" max="11519" width="9.140625" style="84"/>
    <col min="11520" max="11520" width="9.140625" style="84" customWidth="1"/>
    <col min="11521" max="11521" width="32.85546875" style="84" customWidth="1"/>
    <col min="11522" max="11522" width="20.140625" style="84" customWidth="1"/>
    <col min="11523" max="11523" width="52.85546875" style="84" customWidth="1"/>
    <col min="11524" max="11529" width="9.140625" style="84"/>
    <col min="11530" max="11530" width="0" style="84" hidden="1" customWidth="1"/>
    <col min="11531" max="11775" width="9.140625" style="84"/>
    <col min="11776" max="11776" width="9.140625" style="84" customWidth="1"/>
    <col min="11777" max="11777" width="32.85546875" style="84" customWidth="1"/>
    <col min="11778" max="11778" width="20.140625" style="84" customWidth="1"/>
    <col min="11779" max="11779" width="52.85546875" style="84" customWidth="1"/>
    <col min="11780" max="11785" width="9.140625" style="84"/>
    <col min="11786" max="11786" width="0" style="84" hidden="1" customWidth="1"/>
    <col min="11787" max="12031" width="9.140625" style="84"/>
    <col min="12032" max="12032" width="9.140625" style="84" customWidth="1"/>
    <col min="12033" max="12033" width="32.85546875" style="84" customWidth="1"/>
    <col min="12034" max="12034" width="20.140625" style="84" customWidth="1"/>
    <col min="12035" max="12035" width="52.85546875" style="84" customWidth="1"/>
    <col min="12036" max="12041" width="9.140625" style="84"/>
    <col min="12042" max="12042" width="0" style="84" hidden="1" customWidth="1"/>
    <col min="12043" max="12287" width="9.140625" style="84"/>
    <col min="12288" max="12288" width="9.140625" style="84" customWidth="1"/>
    <col min="12289" max="12289" width="32.85546875" style="84" customWidth="1"/>
    <col min="12290" max="12290" width="20.140625" style="84" customWidth="1"/>
    <col min="12291" max="12291" width="52.85546875" style="84" customWidth="1"/>
    <col min="12292" max="12297" width="9.140625" style="84"/>
    <col min="12298" max="12298" width="0" style="84" hidden="1" customWidth="1"/>
    <col min="12299" max="12543" width="9.140625" style="84"/>
    <col min="12544" max="12544" width="9.140625" style="84" customWidth="1"/>
    <col min="12545" max="12545" width="32.85546875" style="84" customWidth="1"/>
    <col min="12546" max="12546" width="20.140625" style="84" customWidth="1"/>
    <col min="12547" max="12547" width="52.85546875" style="84" customWidth="1"/>
    <col min="12548" max="12553" width="9.140625" style="84"/>
    <col min="12554" max="12554" width="0" style="84" hidden="1" customWidth="1"/>
    <col min="12555" max="12799" width="9.140625" style="84"/>
    <col min="12800" max="12800" width="9.140625" style="84" customWidth="1"/>
    <col min="12801" max="12801" width="32.85546875" style="84" customWidth="1"/>
    <col min="12802" max="12802" width="20.140625" style="84" customWidth="1"/>
    <col min="12803" max="12803" width="52.85546875" style="84" customWidth="1"/>
    <col min="12804" max="12809" width="9.140625" style="84"/>
    <col min="12810" max="12810" width="0" style="84" hidden="1" customWidth="1"/>
    <col min="12811" max="13055" width="9.140625" style="84"/>
    <col min="13056" max="13056" width="9.140625" style="84" customWidth="1"/>
    <col min="13057" max="13057" width="32.85546875" style="84" customWidth="1"/>
    <col min="13058" max="13058" width="20.140625" style="84" customWidth="1"/>
    <col min="13059" max="13059" width="52.85546875" style="84" customWidth="1"/>
    <col min="13060" max="13065" width="9.140625" style="84"/>
    <col min="13066" max="13066" width="0" style="84" hidden="1" customWidth="1"/>
    <col min="13067" max="13311" width="9.140625" style="84"/>
    <col min="13312" max="13312" width="9.140625" style="84" customWidth="1"/>
    <col min="13313" max="13313" width="32.85546875" style="84" customWidth="1"/>
    <col min="13314" max="13314" width="20.140625" style="84" customWidth="1"/>
    <col min="13315" max="13315" width="52.85546875" style="84" customWidth="1"/>
    <col min="13316" max="13321" width="9.140625" style="84"/>
    <col min="13322" max="13322" width="0" style="84" hidden="1" customWidth="1"/>
    <col min="13323" max="13567" width="9.140625" style="84"/>
    <col min="13568" max="13568" width="9.140625" style="84" customWidth="1"/>
    <col min="13569" max="13569" width="32.85546875" style="84" customWidth="1"/>
    <col min="13570" max="13570" width="20.140625" style="84" customWidth="1"/>
    <col min="13571" max="13571" width="52.85546875" style="84" customWidth="1"/>
    <col min="13572" max="13577" width="9.140625" style="84"/>
    <col min="13578" max="13578" width="0" style="84" hidden="1" customWidth="1"/>
    <col min="13579" max="13823" width="9.140625" style="84"/>
    <col min="13824" max="13824" width="9.140625" style="84" customWidth="1"/>
    <col min="13825" max="13825" width="32.85546875" style="84" customWidth="1"/>
    <col min="13826" max="13826" width="20.140625" style="84" customWidth="1"/>
    <col min="13827" max="13827" width="52.85546875" style="84" customWidth="1"/>
    <col min="13828" max="13833" width="9.140625" style="84"/>
    <col min="13834" max="13834" width="0" style="84" hidden="1" customWidth="1"/>
    <col min="13835" max="14079" width="9.140625" style="84"/>
    <col min="14080" max="14080" width="9.140625" style="84" customWidth="1"/>
    <col min="14081" max="14081" width="32.85546875" style="84" customWidth="1"/>
    <col min="14082" max="14082" width="20.140625" style="84" customWidth="1"/>
    <col min="14083" max="14083" width="52.85546875" style="84" customWidth="1"/>
    <col min="14084" max="14089" width="9.140625" style="84"/>
    <col min="14090" max="14090" width="0" style="84" hidden="1" customWidth="1"/>
    <col min="14091" max="14335" width="9.140625" style="84"/>
    <col min="14336" max="14336" width="9.140625" style="84" customWidth="1"/>
    <col min="14337" max="14337" width="32.85546875" style="84" customWidth="1"/>
    <col min="14338" max="14338" width="20.140625" style="84" customWidth="1"/>
    <col min="14339" max="14339" width="52.85546875" style="84" customWidth="1"/>
    <col min="14340" max="14345" width="9.140625" style="84"/>
    <col min="14346" max="14346" width="0" style="84" hidden="1" customWidth="1"/>
    <col min="14347" max="14591" width="9.140625" style="84"/>
    <col min="14592" max="14592" width="9.140625" style="84" customWidth="1"/>
    <col min="14593" max="14593" width="32.85546875" style="84" customWidth="1"/>
    <col min="14594" max="14594" width="20.140625" style="84" customWidth="1"/>
    <col min="14595" max="14595" width="52.85546875" style="84" customWidth="1"/>
    <col min="14596" max="14601" width="9.140625" style="84"/>
    <col min="14602" max="14602" width="0" style="84" hidden="1" customWidth="1"/>
    <col min="14603" max="14847" width="9.140625" style="84"/>
    <col min="14848" max="14848" width="9.140625" style="84" customWidth="1"/>
    <col min="14849" max="14849" width="32.85546875" style="84" customWidth="1"/>
    <col min="14850" max="14850" width="20.140625" style="84" customWidth="1"/>
    <col min="14851" max="14851" width="52.85546875" style="84" customWidth="1"/>
    <col min="14852" max="14857" width="9.140625" style="84"/>
    <col min="14858" max="14858" width="0" style="84" hidden="1" customWidth="1"/>
    <col min="14859" max="15103" width="9.140625" style="84"/>
    <col min="15104" max="15104" width="9.140625" style="84" customWidth="1"/>
    <col min="15105" max="15105" width="32.85546875" style="84" customWidth="1"/>
    <col min="15106" max="15106" width="20.140625" style="84" customWidth="1"/>
    <col min="15107" max="15107" width="52.85546875" style="84" customWidth="1"/>
    <col min="15108" max="15113" width="9.140625" style="84"/>
    <col min="15114" max="15114" width="0" style="84" hidden="1" customWidth="1"/>
    <col min="15115" max="15359" width="9.140625" style="84"/>
    <col min="15360" max="15360" width="9.140625" style="84" customWidth="1"/>
    <col min="15361" max="15361" width="32.85546875" style="84" customWidth="1"/>
    <col min="15362" max="15362" width="20.140625" style="84" customWidth="1"/>
    <col min="15363" max="15363" width="52.85546875" style="84" customWidth="1"/>
    <col min="15364" max="15369" width="9.140625" style="84"/>
    <col min="15370" max="15370" width="0" style="84" hidden="1" customWidth="1"/>
    <col min="15371" max="15615" width="9.140625" style="84"/>
    <col min="15616" max="15616" width="9.140625" style="84" customWidth="1"/>
    <col min="15617" max="15617" width="32.85546875" style="84" customWidth="1"/>
    <col min="15618" max="15618" width="20.140625" style="84" customWidth="1"/>
    <col min="15619" max="15619" width="52.85546875" style="84" customWidth="1"/>
    <col min="15620" max="15625" width="9.140625" style="84"/>
    <col min="15626" max="15626" width="0" style="84" hidden="1" customWidth="1"/>
    <col min="15627" max="15871" width="9.140625" style="84"/>
    <col min="15872" max="15872" width="9.140625" style="84" customWidth="1"/>
    <col min="15873" max="15873" width="32.85546875" style="84" customWidth="1"/>
    <col min="15874" max="15874" width="20.140625" style="84" customWidth="1"/>
    <col min="15875" max="15875" width="52.85546875" style="84" customWidth="1"/>
    <col min="15876" max="15881" width="9.140625" style="84"/>
    <col min="15882" max="15882" width="0" style="84" hidden="1" customWidth="1"/>
    <col min="15883" max="16127" width="9.140625" style="84"/>
    <col min="16128" max="16128" width="9.140625" style="84" customWidth="1"/>
    <col min="16129" max="16129" width="32.85546875" style="84" customWidth="1"/>
    <col min="16130" max="16130" width="20.140625" style="84" customWidth="1"/>
    <col min="16131" max="16131" width="52.85546875" style="84" customWidth="1"/>
    <col min="16132" max="16137" width="9.140625" style="84"/>
    <col min="16138" max="16138" width="0" style="84" hidden="1" customWidth="1"/>
    <col min="16139" max="16384" width="9.140625" style="84"/>
  </cols>
  <sheetData>
    <row r="1" spans="1:10" ht="15.75">
      <c r="B1" s="81" t="s">
        <v>67</v>
      </c>
      <c r="C1" s="82"/>
      <c r="D1" s="83"/>
    </row>
    <row r="2" spans="1:10" ht="14.25">
      <c r="B2" s="85" t="s">
        <v>291</v>
      </c>
      <c r="J2" s="84" t="s">
        <v>1</v>
      </c>
    </row>
    <row r="3" spans="1:10" ht="14.25">
      <c r="B3" s="85"/>
    </row>
    <row r="4" spans="1:10" s="87" customFormat="1" ht="19.5" customHeight="1">
      <c r="A4" s="42"/>
      <c r="B4" s="41" t="s">
        <v>2</v>
      </c>
      <c r="C4" s="142" t="s">
        <v>3</v>
      </c>
      <c r="D4" s="142" t="s">
        <v>4</v>
      </c>
      <c r="J4" s="87" t="s">
        <v>5</v>
      </c>
    </row>
    <row r="5" spans="1:10" ht="21.75" customHeight="1">
      <c r="A5" s="145" t="s">
        <v>43</v>
      </c>
      <c r="B5" s="144" t="s">
        <v>75</v>
      </c>
      <c r="C5" s="90">
        <v>14</v>
      </c>
      <c r="D5" s="414" t="s">
        <v>306</v>
      </c>
    </row>
    <row r="6" spans="1:10" ht="12.75" hidden="1" customHeight="1">
      <c r="A6" s="145" t="s">
        <v>6</v>
      </c>
      <c r="B6" s="144" t="s">
        <v>7</v>
      </c>
      <c r="C6" s="88"/>
      <c r="D6" s="415"/>
    </row>
    <row r="7" spans="1:10" ht="23.25" hidden="1" customHeight="1">
      <c r="A7" s="145" t="s">
        <v>50</v>
      </c>
      <c r="B7" s="144" t="s">
        <v>51</v>
      </c>
      <c r="C7" s="88"/>
      <c r="D7" s="415"/>
    </row>
    <row r="8" spans="1:10" s="86" customFormat="1" ht="24" customHeight="1">
      <c r="A8" s="145" t="s">
        <v>8</v>
      </c>
      <c r="B8" s="118" t="s">
        <v>9</v>
      </c>
      <c r="C8" s="90">
        <v>-14</v>
      </c>
      <c r="D8" s="416"/>
      <c r="J8" s="86" t="s">
        <v>10</v>
      </c>
    </row>
    <row r="9" spans="1:10" s="86" customFormat="1" ht="38.25" hidden="1" customHeight="1">
      <c r="A9" s="145" t="s">
        <v>11</v>
      </c>
      <c r="B9" s="144" t="s">
        <v>12</v>
      </c>
      <c r="C9" s="90"/>
      <c r="D9" s="91"/>
    </row>
    <row r="10" spans="1:10" ht="21.75" hidden="1" customHeight="1">
      <c r="A10" s="145" t="s">
        <v>13</v>
      </c>
      <c r="B10" s="144" t="s">
        <v>14</v>
      </c>
      <c r="C10" s="90"/>
      <c r="D10" s="92"/>
    </row>
    <row r="11" spans="1:10" ht="18.75" customHeight="1">
      <c r="A11" s="93"/>
      <c r="B11" s="40" t="s">
        <v>15</v>
      </c>
      <c r="C11" s="94">
        <f>SUM(C5:C10)</f>
        <v>0</v>
      </c>
      <c r="D11" s="95"/>
    </row>
    <row r="12" spans="1:10" ht="21" customHeight="1">
      <c r="A12" s="139"/>
      <c r="B12" s="137" t="s">
        <v>16</v>
      </c>
      <c r="C12" s="138" t="s">
        <v>3</v>
      </c>
      <c r="D12" s="138" t="s">
        <v>4</v>
      </c>
    </row>
    <row r="13" spans="1:10">
      <c r="A13" s="141" t="s">
        <v>42</v>
      </c>
      <c r="B13" s="112" t="s">
        <v>307</v>
      </c>
      <c r="C13" s="106">
        <f>C14+C20+C25+C26+C32+C36+C37+C39+C44+C38</f>
        <v>12814</v>
      </c>
      <c r="D13" s="108"/>
    </row>
    <row r="14" spans="1:10">
      <c r="A14" s="103"/>
      <c r="B14" s="58">
        <v>1100</v>
      </c>
      <c r="C14" s="59">
        <v>-995</v>
      </c>
      <c r="D14" s="136"/>
    </row>
    <row r="15" spans="1:10" ht="15.6" customHeight="1">
      <c r="A15" s="64"/>
      <c r="B15" s="61">
        <v>1119</v>
      </c>
      <c r="C15" s="62">
        <v>-7249</v>
      </c>
      <c r="D15" s="417" t="s">
        <v>404</v>
      </c>
    </row>
    <row r="16" spans="1:10" ht="15.6" customHeight="1">
      <c r="A16" s="64"/>
      <c r="B16" s="61">
        <v>1142</v>
      </c>
      <c r="C16" s="62">
        <v>1200</v>
      </c>
      <c r="D16" s="418"/>
    </row>
    <row r="17" spans="1:4" ht="15.6" customHeight="1">
      <c r="A17" s="64"/>
      <c r="B17" s="61">
        <v>1147</v>
      </c>
      <c r="C17" s="62">
        <v>-6712</v>
      </c>
      <c r="D17" s="418"/>
    </row>
    <row r="18" spans="1:4" ht="15.6" customHeight="1">
      <c r="A18" s="64"/>
      <c r="B18" s="61">
        <v>1148</v>
      </c>
      <c r="C18" s="62">
        <v>11248</v>
      </c>
      <c r="D18" s="418"/>
    </row>
    <row r="19" spans="1:4" ht="15.6" customHeight="1">
      <c r="A19" s="60"/>
      <c r="B19" s="61">
        <v>1150</v>
      </c>
      <c r="C19" s="62">
        <v>518</v>
      </c>
      <c r="D19" s="418"/>
    </row>
    <row r="20" spans="1:4" ht="15.6" customHeight="1">
      <c r="A20" s="103"/>
      <c r="B20" s="58">
        <v>1200</v>
      </c>
      <c r="C20" s="59">
        <v>13827</v>
      </c>
      <c r="D20" s="418"/>
    </row>
    <row r="21" spans="1:4" ht="15.6" customHeight="1">
      <c r="A21" s="64"/>
      <c r="B21" s="61">
        <v>1210</v>
      </c>
      <c r="C21" s="420">
        <v>995</v>
      </c>
      <c r="D21" s="418"/>
    </row>
    <row r="22" spans="1:4" ht="15.6" customHeight="1">
      <c r="A22" s="64"/>
      <c r="B22" s="61">
        <v>1221</v>
      </c>
      <c r="C22" s="421"/>
      <c r="D22" s="418"/>
    </row>
    <row r="23" spans="1:4" ht="15.6" customHeight="1">
      <c r="A23" s="64"/>
      <c r="B23" s="61">
        <v>1223</v>
      </c>
      <c r="C23" s="422"/>
      <c r="D23" s="418"/>
    </row>
    <row r="24" spans="1:4" ht="15.6" customHeight="1">
      <c r="A24" s="60"/>
      <c r="B24" s="61">
        <v>1227</v>
      </c>
      <c r="C24" s="62">
        <v>12814</v>
      </c>
      <c r="D24" s="419"/>
    </row>
    <row r="25" spans="1:4">
      <c r="A25" s="103"/>
      <c r="B25" s="58">
        <v>2100</v>
      </c>
      <c r="C25" s="59">
        <v>-455</v>
      </c>
      <c r="D25" s="423" t="s">
        <v>405</v>
      </c>
    </row>
    <row r="26" spans="1:4">
      <c r="A26" s="103"/>
      <c r="B26" s="58">
        <v>2200</v>
      </c>
      <c r="C26" s="59">
        <v>-191</v>
      </c>
      <c r="D26" s="424"/>
    </row>
    <row r="27" spans="1:4" ht="35.1" hidden="1" customHeight="1">
      <c r="A27" s="60"/>
      <c r="B27" s="61">
        <v>2210</v>
      </c>
      <c r="C27" s="62"/>
      <c r="D27" s="424"/>
    </row>
    <row r="28" spans="1:4" ht="35.1" hidden="1" customHeight="1">
      <c r="A28" s="64"/>
      <c r="B28" s="61">
        <v>2260</v>
      </c>
      <c r="C28" s="62"/>
      <c r="D28" s="424"/>
    </row>
    <row r="29" spans="1:4" ht="35.1" hidden="1" customHeight="1">
      <c r="A29" s="64"/>
      <c r="B29" s="61">
        <v>2220</v>
      </c>
      <c r="C29" s="62"/>
      <c r="D29" s="424"/>
    </row>
    <row r="30" spans="1:4" ht="35.1" hidden="1" customHeight="1">
      <c r="A30" s="64"/>
      <c r="B30" s="61">
        <v>2230</v>
      </c>
      <c r="C30" s="62"/>
      <c r="D30" s="424"/>
    </row>
    <row r="31" spans="1:4" ht="35.1" hidden="1" customHeight="1">
      <c r="A31" s="64"/>
      <c r="B31" s="61">
        <v>2240</v>
      </c>
      <c r="C31" s="62"/>
      <c r="D31" s="424"/>
    </row>
    <row r="32" spans="1:4">
      <c r="A32" s="103"/>
      <c r="B32" s="58">
        <v>2300</v>
      </c>
      <c r="C32" s="59">
        <v>-663</v>
      </c>
      <c r="D32" s="424"/>
    </row>
    <row r="33" spans="1:4" ht="35.1" hidden="1" customHeight="1">
      <c r="A33" s="64"/>
      <c r="B33" s="61">
        <v>2312</v>
      </c>
      <c r="C33" s="62"/>
      <c r="D33" s="424"/>
    </row>
    <row r="34" spans="1:4" ht="35.1" hidden="1" customHeight="1">
      <c r="A34" s="64"/>
      <c r="B34" s="61">
        <v>2320</v>
      </c>
      <c r="C34" s="62"/>
      <c r="D34" s="424"/>
    </row>
    <row r="35" spans="1:4" ht="35.1" hidden="1" customHeight="1">
      <c r="A35" s="64"/>
      <c r="B35" s="61">
        <v>2350</v>
      </c>
      <c r="C35" s="62"/>
      <c r="D35" s="424"/>
    </row>
    <row r="36" spans="1:4" ht="35.1" hidden="1" customHeight="1">
      <c r="A36" s="103"/>
      <c r="B36" s="58">
        <v>2400</v>
      </c>
      <c r="C36" s="59"/>
      <c r="D36" s="424"/>
    </row>
    <row r="37" spans="1:4" ht="24.95" customHeight="1">
      <c r="A37" s="103"/>
      <c r="B37" s="58">
        <v>2500</v>
      </c>
      <c r="C37" s="59">
        <v>147</v>
      </c>
      <c r="D37" s="424"/>
    </row>
    <row r="38" spans="1:4" ht="35.1" hidden="1" customHeight="1">
      <c r="A38" s="103"/>
      <c r="B38" s="58">
        <v>3200</v>
      </c>
      <c r="C38" s="59"/>
      <c r="D38" s="424"/>
    </row>
    <row r="39" spans="1:4" ht="24.95" customHeight="1">
      <c r="A39" s="103"/>
      <c r="B39" s="58">
        <v>5200</v>
      </c>
      <c r="C39" s="59">
        <v>1144</v>
      </c>
      <c r="D39" s="425"/>
    </row>
    <row r="40" spans="1:4" ht="35.1" hidden="1" customHeight="1">
      <c r="A40" s="60"/>
      <c r="B40" s="61">
        <v>5232</v>
      </c>
      <c r="C40" s="62">
        <v>7740</v>
      </c>
      <c r="D40" s="417" t="s">
        <v>308</v>
      </c>
    </row>
    <row r="41" spans="1:4" ht="35.1" hidden="1" customHeight="1">
      <c r="A41" s="60"/>
      <c r="B41" s="61">
        <v>5239</v>
      </c>
      <c r="C41" s="62">
        <v>-7600</v>
      </c>
      <c r="D41" s="418"/>
    </row>
    <row r="42" spans="1:4" ht="35.1" hidden="1" customHeight="1">
      <c r="A42" s="60"/>
      <c r="B42" s="61">
        <v>5233</v>
      </c>
      <c r="C42" s="62">
        <v>-1</v>
      </c>
      <c r="D42" s="418"/>
    </row>
    <row r="43" spans="1:4" ht="35.1" hidden="1" customHeight="1">
      <c r="A43" s="60"/>
      <c r="B43" s="61">
        <v>5238</v>
      </c>
      <c r="C43" s="62">
        <v>1005</v>
      </c>
      <c r="D43" s="419"/>
    </row>
    <row r="44" spans="1:4" hidden="1">
      <c r="A44" s="103"/>
      <c r="B44" s="58">
        <v>6400</v>
      </c>
      <c r="C44" s="59"/>
      <c r="D44" s="284"/>
    </row>
    <row r="45" spans="1:4">
      <c r="A45" s="206" t="s">
        <v>43</v>
      </c>
      <c r="B45" s="112" t="s">
        <v>309</v>
      </c>
      <c r="C45" s="201">
        <f>C46+C47+C48+C49+C50+C51+C52+C53</f>
        <v>1000</v>
      </c>
      <c r="D45" s="249"/>
    </row>
    <row r="46" spans="1:4" ht="24.95" hidden="1" customHeight="1">
      <c r="A46" s="208"/>
      <c r="B46" s="210">
        <v>1100</v>
      </c>
      <c r="C46" s="251"/>
      <c r="D46" s="291"/>
    </row>
    <row r="47" spans="1:4" ht="24.95" hidden="1" customHeight="1">
      <c r="A47" s="208"/>
      <c r="B47" s="210">
        <v>1200</v>
      </c>
      <c r="C47" s="251"/>
      <c r="D47" s="291"/>
    </row>
    <row r="48" spans="1:4" hidden="1">
      <c r="A48" s="208"/>
      <c r="B48" s="210">
        <v>2100</v>
      </c>
      <c r="C48" s="251"/>
      <c r="D48" s="290"/>
    </row>
    <row r="49" spans="1:4">
      <c r="A49" s="208"/>
      <c r="B49" s="210">
        <v>2200</v>
      </c>
      <c r="C49" s="251">
        <v>274</v>
      </c>
      <c r="D49" s="412" t="s">
        <v>310</v>
      </c>
    </row>
    <row r="50" spans="1:4">
      <c r="A50" s="208"/>
      <c r="B50" s="210">
        <v>2300</v>
      </c>
      <c r="C50" s="251">
        <v>-274</v>
      </c>
      <c r="D50" s="413"/>
    </row>
    <row r="51" spans="1:4" hidden="1">
      <c r="A51" s="208"/>
      <c r="B51" s="210">
        <v>2500</v>
      </c>
      <c r="C51" s="252"/>
      <c r="D51" s="286"/>
    </row>
    <row r="52" spans="1:4" ht="114.75">
      <c r="A52" s="208"/>
      <c r="B52" s="210">
        <v>3200</v>
      </c>
      <c r="C52" s="251">
        <v>1000</v>
      </c>
      <c r="D52" s="299" t="s">
        <v>410</v>
      </c>
    </row>
    <row r="53" spans="1:4" hidden="1">
      <c r="A53" s="208"/>
      <c r="B53" s="210">
        <v>6400</v>
      </c>
      <c r="C53" s="207"/>
      <c r="D53" s="287"/>
    </row>
    <row r="54" spans="1:4">
      <c r="A54" s="107"/>
      <c r="B54" s="300"/>
      <c r="C54" s="301"/>
      <c r="D54" s="302"/>
    </row>
    <row r="55" spans="1:4" ht="140.25">
      <c r="A55" s="114"/>
      <c r="B55" s="115" t="s">
        <v>25</v>
      </c>
      <c r="C55" s="105">
        <f>C13+C45</f>
        <v>13814</v>
      </c>
      <c r="D55" s="303" t="s">
        <v>411</v>
      </c>
    </row>
    <row r="56" spans="1:4">
      <c r="A56" s="48"/>
      <c r="B56" s="47"/>
      <c r="C56" s="46"/>
      <c r="D56" s="92"/>
    </row>
    <row r="57" spans="1:4">
      <c r="A57" s="96"/>
      <c r="B57" s="101"/>
    </row>
    <row r="58" spans="1:4">
      <c r="A58" s="96"/>
      <c r="B58" s="101"/>
    </row>
    <row r="59" spans="1:4">
      <c r="A59" s="96"/>
      <c r="B59" s="101"/>
    </row>
    <row r="60" spans="1:4">
      <c r="A60" s="96"/>
      <c r="B60" s="97"/>
    </row>
    <row r="61" spans="1:4">
      <c r="A61" s="96"/>
      <c r="B61" s="101"/>
    </row>
    <row r="62" spans="1:4">
      <c r="A62" s="96"/>
      <c r="B62" s="101"/>
    </row>
    <row r="63" spans="1:4">
      <c r="A63" s="96"/>
      <c r="B63" s="101"/>
    </row>
    <row r="64" spans="1:4">
      <c r="A64" s="96"/>
      <c r="B64" s="101"/>
    </row>
    <row r="65" spans="1:2">
      <c r="A65" s="96"/>
      <c r="B65" s="97"/>
    </row>
    <row r="66" spans="1:2">
      <c r="A66" s="96"/>
      <c r="B66" s="97"/>
    </row>
    <row r="67" spans="1:2">
      <c r="A67" s="96"/>
      <c r="B67" s="101"/>
    </row>
    <row r="68" spans="1:2">
      <c r="A68" s="96"/>
      <c r="B68" s="101"/>
    </row>
    <row r="69" spans="1:2">
      <c r="A69" s="96"/>
      <c r="B69" s="101"/>
    </row>
    <row r="70" spans="1:2">
      <c r="A70" s="96"/>
      <c r="B70" s="101"/>
    </row>
    <row r="71" spans="1:2">
      <c r="A71" s="96"/>
      <c r="B71" s="97"/>
    </row>
    <row r="72" spans="1:2">
      <c r="A72" s="96"/>
      <c r="B72" s="101"/>
    </row>
    <row r="73" spans="1:2">
      <c r="A73" s="96"/>
      <c r="B73" s="101"/>
    </row>
    <row r="74" spans="1:2">
      <c r="A74" s="96"/>
      <c r="B74" s="101"/>
    </row>
    <row r="75" spans="1:2">
      <c r="A75" s="96"/>
      <c r="B75" s="101"/>
    </row>
    <row r="76" spans="1:2">
      <c r="A76" s="96"/>
      <c r="B76" s="101"/>
    </row>
    <row r="77" spans="1:2">
      <c r="A77" s="96"/>
      <c r="B77" s="101"/>
    </row>
    <row r="78" spans="1:2">
      <c r="A78" s="96"/>
      <c r="B78" s="101"/>
    </row>
    <row r="79" spans="1:2">
      <c r="A79" s="96"/>
      <c r="B79" s="97"/>
    </row>
    <row r="80" spans="1:2">
      <c r="A80" s="96"/>
      <c r="B80" s="101"/>
    </row>
    <row r="81" spans="1:2">
      <c r="A81" s="96"/>
      <c r="B81" s="101"/>
    </row>
    <row r="82" spans="1:2">
      <c r="A82" s="96"/>
      <c r="B82" s="97"/>
    </row>
    <row r="83" spans="1:2">
      <c r="A83" s="96"/>
      <c r="B83" s="101"/>
    </row>
    <row r="84" spans="1:2">
      <c r="A84" s="96"/>
      <c r="B84" s="101"/>
    </row>
    <row r="85" spans="1:2">
      <c r="A85" s="96"/>
      <c r="B85" s="101"/>
    </row>
    <row r="86" spans="1:2">
      <c r="A86" s="96"/>
      <c r="B86" s="100"/>
    </row>
    <row r="87" spans="1:2">
      <c r="A87" s="96"/>
      <c r="B87" s="98"/>
    </row>
    <row r="88" spans="1:2">
      <c r="A88" s="96"/>
      <c r="B88" s="97"/>
    </row>
    <row r="89" spans="1:2">
      <c r="A89" s="96"/>
      <c r="B89" s="101"/>
    </row>
    <row r="90" spans="1:2">
      <c r="A90" s="96"/>
      <c r="B90" s="101"/>
    </row>
    <row r="91" spans="1:2">
      <c r="A91" s="96"/>
      <c r="B91" s="101"/>
    </row>
    <row r="92" spans="1:2">
      <c r="A92" s="96"/>
      <c r="B92" s="101"/>
    </row>
    <row r="93" spans="1:2">
      <c r="A93" s="96"/>
      <c r="B93" s="97"/>
    </row>
    <row r="94" spans="1:2">
      <c r="A94" s="96"/>
      <c r="B94" s="101"/>
    </row>
    <row r="95" spans="1:2">
      <c r="A95" s="96"/>
      <c r="B95" s="101"/>
    </row>
    <row r="96" spans="1:2">
      <c r="A96" s="96"/>
      <c r="B96" s="101"/>
    </row>
    <row r="97" spans="1:2">
      <c r="A97" s="96"/>
      <c r="B97" s="101"/>
    </row>
    <row r="98" spans="1:2">
      <c r="A98" s="96"/>
      <c r="B98" s="97"/>
    </row>
    <row r="99" spans="1:2">
      <c r="A99" s="96"/>
      <c r="B99" s="97"/>
    </row>
    <row r="100" spans="1:2">
      <c r="A100" s="96"/>
      <c r="B100" s="97"/>
    </row>
    <row r="101" spans="1:2">
      <c r="A101" s="96"/>
      <c r="B101" s="101"/>
    </row>
    <row r="102" spans="1:2">
      <c r="A102" s="96"/>
      <c r="B102" s="101"/>
    </row>
    <row r="103" spans="1:2">
      <c r="A103" s="96"/>
      <c r="B103" s="97"/>
    </row>
    <row r="104" spans="1:2">
      <c r="A104" s="96"/>
      <c r="B104" s="101"/>
    </row>
    <row r="105" spans="1:2">
      <c r="A105" s="96"/>
      <c r="B105" s="101"/>
    </row>
    <row r="106" spans="1:2">
      <c r="A106" s="96"/>
      <c r="B106" s="97"/>
    </row>
    <row r="107" spans="1:2">
      <c r="A107" s="96"/>
      <c r="B107" s="101"/>
    </row>
    <row r="108" spans="1:2">
      <c r="A108" s="96"/>
      <c r="B108" s="101"/>
    </row>
    <row r="109" spans="1:2">
      <c r="A109" s="96"/>
      <c r="B109" s="98"/>
    </row>
    <row r="110" spans="1:2">
      <c r="A110" s="96"/>
      <c r="B110" s="97"/>
    </row>
    <row r="111" spans="1:2">
      <c r="A111" s="96"/>
      <c r="B111" s="97"/>
    </row>
    <row r="112" spans="1:2">
      <c r="A112" s="96"/>
      <c r="B112" s="99"/>
    </row>
    <row r="113" spans="1:2">
      <c r="A113" s="96"/>
      <c r="B113" s="100"/>
    </row>
    <row r="114" spans="1:2">
      <c r="A114" s="96"/>
      <c r="B114" s="98"/>
    </row>
    <row r="115" spans="1:2">
      <c r="A115" s="96"/>
      <c r="B115" s="97"/>
    </row>
    <row r="116" spans="1:2">
      <c r="A116" s="96"/>
      <c r="B116" s="101"/>
    </row>
    <row r="117" spans="1:2">
      <c r="A117" s="96"/>
      <c r="B117" s="101"/>
    </row>
    <row r="118" spans="1:2">
      <c r="A118" s="96"/>
      <c r="B118" s="101"/>
    </row>
    <row r="119" spans="1:2">
      <c r="A119" s="96"/>
      <c r="B119" s="101"/>
    </row>
    <row r="120" spans="1:2">
      <c r="A120" s="96"/>
      <c r="B120" s="101"/>
    </row>
    <row r="121" spans="1:2">
      <c r="A121" s="96"/>
      <c r="B121" s="101"/>
    </row>
    <row r="122" spans="1:2">
      <c r="A122" s="96"/>
      <c r="B122" s="101"/>
    </row>
    <row r="123" spans="1:2">
      <c r="A123" s="96"/>
      <c r="B123" s="101"/>
    </row>
    <row r="124" spans="1:2">
      <c r="A124" s="96"/>
      <c r="B124" s="101"/>
    </row>
    <row r="125" spans="1:2">
      <c r="A125" s="96"/>
      <c r="B125" s="97"/>
    </row>
    <row r="126" spans="1:2">
      <c r="A126" s="96"/>
      <c r="B126" s="101"/>
    </row>
    <row r="127" spans="1:2">
      <c r="A127" s="96"/>
      <c r="B127" s="101"/>
    </row>
    <row r="128" spans="1:2">
      <c r="A128" s="96"/>
      <c r="B128" s="101"/>
    </row>
    <row r="129" spans="1:2">
      <c r="A129" s="96"/>
      <c r="B129" s="97"/>
    </row>
    <row r="130" spans="1:2">
      <c r="A130" s="96"/>
      <c r="B130" s="101"/>
    </row>
    <row r="131" spans="1:2">
      <c r="A131" s="96"/>
      <c r="B131" s="101"/>
    </row>
    <row r="132" spans="1:2">
      <c r="A132" s="96"/>
      <c r="B132" s="97"/>
    </row>
    <row r="133" spans="1:2">
      <c r="A133" s="96"/>
      <c r="B133" s="97"/>
    </row>
    <row r="134" spans="1:2">
      <c r="A134" s="96"/>
      <c r="B134" s="101"/>
    </row>
    <row r="135" spans="1:2">
      <c r="A135" s="96"/>
      <c r="B135" s="101"/>
    </row>
    <row r="136" spans="1:2">
      <c r="A136" s="96"/>
      <c r="B136" s="98"/>
    </row>
    <row r="137" spans="1:2">
      <c r="A137" s="96"/>
      <c r="B137" s="97"/>
    </row>
    <row r="138" spans="1:2">
      <c r="A138" s="96"/>
      <c r="B138" s="101"/>
    </row>
    <row r="139" spans="1:2">
      <c r="A139" s="96"/>
      <c r="B139" s="101"/>
    </row>
    <row r="140" spans="1:2">
      <c r="A140" s="96"/>
      <c r="B140" s="101"/>
    </row>
    <row r="141" spans="1:2">
      <c r="A141" s="96"/>
      <c r="B141" s="101"/>
    </row>
    <row r="142" spans="1:2">
      <c r="A142" s="96"/>
      <c r="B142" s="101"/>
    </row>
    <row r="143" spans="1:2">
      <c r="A143" s="96"/>
      <c r="B143" s="101"/>
    </row>
    <row r="144" spans="1:2">
      <c r="A144" s="96"/>
      <c r="B144" s="101"/>
    </row>
    <row r="145" spans="1:2">
      <c r="A145" s="96"/>
      <c r="B145" s="98"/>
    </row>
    <row r="146" spans="1:2">
      <c r="A146" s="96"/>
      <c r="B146" s="98"/>
    </row>
    <row r="147" spans="1:2">
      <c r="A147" s="96"/>
      <c r="B147" s="98"/>
    </row>
    <row r="148" spans="1:2">
      <c r="A148" s="96"/>
      <c r="B148" s="97"/>
    </row>
    <row r="149" spans="1:2">
      <c r="A149" s="96"/>
      <c r="B149" s="101"/>
    </row>
    <row r="150" spans="1:2">
      <c r="A150" s="96"/>
      <c r="B150" s="101"/>
    </row>
    <row r="151" spans="1:2">
      <c r="A151" s="96"/>
      <c r="B151" s="101"/>
    </row>
    <row r="152" spans="1:2">
      <c r="A152" s="96"/>
      <c r="B152" s="101"/>
    </row>
    <row r="153" spans="1:2">
      <c r="A153" s="96"/>
      <c r="B153" s="101"/>
    </row>
    <row r="154" spans="1:2">
      <c r="A154" s="96"/>
      <c r="B154" s="101"/>
    </row>
    <row r="155" spans="1:2">
      <c r="A155" s="96"/>
      <c r="B155" s="101"/>
    </row>
    <row r="156" spans="1:2">
      <c r="A156" s="96"/>
      <c r="B156" s="101"/>
    </row>
    <row r="157" spans="1:2">
      <c r="A157" s="96"/>
      <c r="B157" s="101"/>
    </row>
    <row r="158" spans="1:2">
      <c r="A158" s="96"/>
      <c r="B158" s="97"/>
    </row>
    <row r="159" spans="1:2">
      <c r="A159" s="96"/>
      <c r="B159" s="98"/>
    </row>
    <row r="160" spans="1:2">
      <c r="A160" s="96"/>
      <c r="B160" s="97"/>
    </row>
    <row r="161" spans="1:2">
      <c r="A161" s="96"/>
      <c r="B161" s="97"/>
    </row>
    <row r="162" spans="1:2">
      <c r="A162" s="96"/>
      <c r="B162" s="97"/>
    </row>
    <row r="163" spans="1:2">
      <c r="A163" s="96"/>
      <c r="B163" s="97"/>
    </row>
    <row r="164" spans="1:2">
      <c r="A164" s="96"/>
      <c r="B164" s="97"/>
    </row>
    <row r="165" spans="1:2">
      <c r="A165" s="96"/>
      <c r="B165" s="98"/>
    </row>
    <row r="166" spans="1:2">
      <c r="A166" s="96"/>
      <c r="B166" s="97"/>
    </row>
    <row r="167" spans="1:2">
      <c r="A167" s="96"/>
      <c r="B167" s="97"/>
    </row>
    <row r="168" spans="1:2">
      <c r="A168" s="96"/>
      <c r="B168" s="97"/>
    </row>
    <row r="169" spans="1:2">
      <c r="A169" s="96"/>
      <c r="B169" s="98"/>
    </row>
    <row r="170" spans="1:2">
      <c r="A170" s="96"/>
      <c r="B170" s="97"/>
    </row>
    <row r="171" spans="1:2">
      <c r="A171" s="96"/>
      <c r="B171" s="101"/>
    </row>
    <row r="172" spans="1:2">
      <c r="A172" s="96"/>
      <c r="B172" s="101"/>
    </row>
    <row r="173" spans="1:2">
      <c r="A173" s="96"/>
      <c r="B173" s="97"/>
    </row>
    <row r="174" spans="1:2">
      <c r="A174" s="96"/>
      <c r="B174" s="101"/>
    </row>
    <row r="175" spans="1:2">
      <c r="A175" s="96"/>
      <c r="B175" s="101"/>
    </row>
    <row r="176" spans="1:2">
      <c r="A176" s="96"/>
      <c r="B176" s="98"/>
    </row>
    <row r="177" spans="1:2">
      <c r="A177" s="96"/>
      <c r="B177" s="97"/>
    </row>
    <row r="178" spans="1:2">
      <c r="A178" s="96"/>
      <c r="B178" s="97"/>
    </row>
    <row r="179" spans="1:2">
      <c r="A179" s="96"/>
      <c r="B179" s="97"/>
    </row>
    <row r="180" spans="1:2">
      <c r="A180" s="96"/>
      <c r="B180" s="100"/>
    </row>
    <row r="181" spans="1:2">
      <c r="A181" s="96"/>
      <c r="B181" s="98"/>
    </row>
    <row r="182" spans="1:2">
      <c r="A182" s="96"/>
      <c r="B182" s="97"/>
    </row>
    <row r="183" spans="1:2">
      <c r="A183" s="96"/>
      <c r="B183" s="101"/>
    </row>
    <row r="184" spans="1:2">
      <c r="A184" s="96"/>
      <c r="B184" s="101"/>
    </row>
    <row r="185" spans="1:2">
      <c r="A185" s="96"/>
      <c r="B185" s="97"/>
    </row>
    <row r="186" spans="1:2">
      <c r="A186" s="96"/>
      <c r="B186" s="101"/>
    </row>
    <row r="187" spans="1:2">
      <c r="A187" s="96"/>
      <c r="B187" s="101"/>
    </row>
    <row r="188" spans="1:2">
      <c r="A188" s="96"/>
      <c r="B188" s="98"/>
    </row>
    <row r="189" spans="1:2">
      <c r="A189" s="96"/>
      <c r="B189" s="97"/>
    </row>
    <row r="190" spans="1:2">
      <c r="A190" s="96"/>
      <c r="B190" s="97"/>
    </row>
    <row r="191" spans="1:2">
      <c r="A191" s="96"/>
      <c r="B191" s="97"/>
    </row>
    <row r="192" spans="1:2">
      <c r="A192" s="96"/>
      <c r="B192" s="97"/>
    </row>
    <row r="193" spans="1:2">
      <c r="A193" s="96"/>
      <c r="B193" s="97"/>
    </row>
    <row r="194" spans="1:2">
      <c r="A194" s="96"/>
      <c r="B194" s="98"/>
    </row>
    <row r="195" spans="1:2">
      <c r="A195" s="96"/>
      <c r="B195" s="97"/>
    </row>
    <row r="196" spans="1:2">
      <c r="A196" s="96"/>
      <c r="B196" s="101"/>
    </row>
    <row r="197" spans="1:2">
      <c r="A197" s="96"/>
      <c r="B197" s="102"/>
    </row>
    <row r="198" spans="1:2">
      <c r="A198" s="96"/>
      <c r="B198" s="102"/>
    </row>
    <row r="199" spans="1:2">
      <c r="A199" s="96"/>
      <c r="B199" s="102"/>
    </row>
    <row r="200" spans="1:2">
      <c r="A200" s="96"/>
      <c r="B200" s="102"/>
    </row>
    <row r="201" spans="1:2">
      <c r="A201" s="96"/>
      <c r="B201" s="102"/>
    </row>
    <row r="202" spans="1:2">
      <c r="A202" s="96"/>
      <c r="B202" s="102"/>
    </row>
    <row r="203" spans="1:2">
      <c r="A203" s="96"/>
      <c r="B203" s="86"/>
    </row>
    <row r="204" spans="1:2">
      <c r="A204" s="96"/>
      <c r="B204" s="86"/>
    </row>
    <row r="205" spans="1:2">
      <c r="A205" s="96"/>
      <c r="B205" s="86"/>
    </row>
    <row r="206" spans="1:2">
      <c r="A206" s="96"/>
      <c r="B206" s="86"/>
    </row>
    <row r="207" spans="1:2">
      <c r="A207" s="96"/>
      <c r="B207" s="86"/>
    </row>
    <row r="208" spans="1:2">
      <c r="A208" s="96"/>
      <c r="B208" s="86"/>
    </row>
    <row r="209" spans="1:2">
      <c r="A209" s="96"/>
      <c r="B209" s="86"/>
    </row>
    <row r="210" spans="1:2">
      <c r="A210" s="96"/>
      <c r="B210" s="86"/>
    </row>
    <row r="211" spans="1:2">
      <c r="A211" s="96"/>
      <c r="B211" s="86"/>
    </row>
    <row r="212" spans="1:2">
      <c r="A212" s="96"/>
      <c r="B212" s="86"/>
    </row>
    <row r="213" spans="1:2">
      <c r="A213" s="96"/>
      <c r="B213" s="86"/>
    </row>
    <row r="214" spans="1:2">
      <c r="A214" s="96"/>
      <c r="B214" s="86"/>
    </row>
    <row r="215" spans="1:2">
      <c r="A215" s="96"/>
      <c r="B215" s="86"/>
    </row>
    <row r="216" spans="1:2">
      <c r="A216" s="96"/>
      <c r="B216" s="86"/>
    </row>
    <row r="217" spans="1:2">
      <c r="A217" s="96"/>
      <c r="B217" s="86"/>
    </row>
    <row r="218" spans="1:2">
      <c r="A218" s="96"/>
      <c r="B218" s="86"/>
    </row>
    <row r="219" spans="1:2">
      <c r="A219" s="96"/>
      <c r="B219" s="86"/>
    </row>
    <row r="220" spans="1:2">
      <c r="A220" s="96"/>
      <c r="B220" s="86"/>
    </row>
    <row r="221" spans="1:2">
      <c r="A221" s="96"/>
      <c r="B221" s="86"/>
    </row>
    <row r="222" spans="1:2">
      <c r="A222" s="96"/>
      <c r="B222" s="86"/>
    </row>
    <row r="223" spans="1:2">
      <c r="A223" s="96"/>
      <c r="B223" s="86"/>
    </row>
    <row r="224" spans="1:2">
      <c r="A224" s="96"/>
      <c r="B224" s="86"/>
    </row>
    <row r="225" spans="1:2">
      <c r="A225" s="96"/>
      <c r="B225" s="86"/>
    </row>
    <row r="226" spans="1:2">
      <c r="A226" s="96"/>
      <c r="B226" s="86"/>
    </row>
    <row r="227" spans="1:2">
      <c r="A227" s="96"/>
      <c r="B227" s="86"/>
    </row>
    <row r="228" spans="1:2">
      <c r="A228" s="96"/>
      <c r="B228" s="86"/>
    </row>
    <row r="229" spans="1:2">
      <c r="A229" s="96"/>
      <c r="B229" s="86"/>
    </row>
    <row r="230" spans="1:2">
      <c r="A230" s="96"/>
      <c r="B230" s="86"/>
    </row>
    <row r="231" spans="1:2">
      <c r="A231" s="96"/>
      <c r="B231" s="86"/>
    </row>
    <row r="232" spans="1:2">
      <c r="A232" s="96"/>
      <c r="B232" s="86"/>
    </row>
    <row r="233" spans="1:2">
      <c r="A233" s="96"/>
      <c r="B233" s="86"/>
    </row>
    <row r="234" spans="1:2">
      <c r="A234" s="96"/>
      <c r="B234" s="86"/>
    </row>
    <row r="235" spans="1:2">
      <c r="A235" s="96"/>
      <c r="B235" s="86"/>
    </row>
    <row r="236" spans="1:2">
      <c r="A236" s="96"/>
      <c r="B236" s="86"/>
    </row>
    <row r="237" spans="1:2">
      <c r="A237" s="96"/>
      <c r="B237" s="86"/>
    </row>
    <row r="238" spans="1:2">
      <c r="A238" s="96"/>
      <c r="B238" s="86"/>
    </row>
    <row r="239" spans="1:2">
      <c r="A239" s="96"/>
      <c r="B239" s="86"/>
    </row>
    <row r="240" spans="1:2">
      <c r="A240" s="96"/>
      <c r="B240" s="86"/>
    </row>
    <row r="241" spans="1:2">
      <c r="A241" s="96"/>
      <c r="B241" s="86"/>
    </row>
    <row r="242" spans="1:2">
      <c r="A242" s="96"/>
      <c r="B242" s="86"/>
    </row>
    <row r="243" spans="1:2">
      <c r="A243" s="96"/>
      <c r="B243" s="86"/>
    </row>
    <row r="244" spans="1:2">
      <c r="A244" s="96"/>
      <c r="B244" s="86"/>
    </row>
    <row r="245" spans="1:2">
      <c r="A245" s="96"/>
      <c r="B245" s="86"/>
    </row>
    <row r="246" spans="1:2">
      <c r="A246" s="96"/>
      <c r="B246" s="86"/>
    </row>
    <row r="247" spans="1:2">
      <c r="A247" s="96"/>
      <c r="B247" s="86"/>
    </row>
    <row r="248" spans="1:2">
      <c r="A248" s="96"/>
      <c r="B248" s="86"/>
    </row>
    <row r="249" spans="1:2">
      <c r="A249" s="96"/>
      <c r="B249" s="86"/>
    </row>
    <row r="250" spans="1:2">
      <c r="A250" s="96"/>
      <c r="B250" s="86"/>
    </row>
    <row r="251" spans="1:2">
      <c r="A251" s="96"/>
      <c r="B251" s="86"/>
    </row>
    <row r="252" spans="1:2">
      <c r="A252" s="96"/>
      <c r="B252" s="86"/>
    </row>
    <row r="253" spans="1:2">
      <c r="A253" s="96"/>
      <c r="B253" s="86"/>
    </row>
    <row r="254" spans="1:2">
      <c r="A254" s="96"/>
      <c r="B254" s="86"/>
    </row>
    <row r="255" spans="1:2">
      <c r="A255" s="96"/>
      <c r="B255" s="86"/>
    </row>
    <row r="256" spans="1:2">
      <c r="A256" s="96"/>
      <c r="B256" s="86"/>
    </row>
    <row r="257" spans="1:2">
      <c r="A257" s="96"/>
      <c r="B257" s="86"/>
    </row>
    <row r="258" spans="1:2">
      <c r="A258" s="96"/>
      <c r="B258" s="86"/>
    </row>
    <row r="259" spans="1:2">
      <c r="A259" s="96"/>
      <c r="B259" s="86"/>
    </row>
    <row r="260" spans="1:2">
      <c r="A260" s="96"/>
      <c r="B260" s="86"/>
    </row>
    <row r="261" spans="1:2">
      <c r="A261" s="96"/>
      <c r="B261" s="86"/>
    </row>
    <row r="262" spans="1:2">
      <c r="A262" s="96"/>
      <c r="B262" s="86"/>
    </row>
    <row r="263" spans="1:2">
      <c r="A263" s="96"/>
      <c r="B263" s="86"/>
    </row>
    <row r="264" spans="1:2">
      <c r="A264" s="96"/>
      <c r="B264" s="86"/>
    </row>
    <row r="265" spans="1:2">
      <c r="A265" s="96"/>
      <c r="B265" s="86"/>
    </row>
    <row r="266" spans="1:2">
      <c r="A266" s="96"/>
      <c r="B266" s="86"/>
    </row>
    <row r="267" spans="1:2">
      <c r="A267" s="96"/>
      <c r="B267" s="86"/>
    </row>
    <row r="268" spans="1:2">
      <c r="A268" s="96"/>
      <c r="B268" s="86"/>
    </row>
    <row r="269" spans="1:2">
      <c r="A269" s="96"/>
      <c r="B269" s="86"/>
    </row>
    <row r="270" spans="1:2">
      <c r="A270" s="96"/>
      <c r="B270" s="86"/>
    </row>
    <row r="271" spans="1:2">
      <c r="A271" s="96"/>
      <c r="B271" s="86"/>
    </row>
    <row r="272" spans="1:2">
      <c r="A272" s="96"/>
      <c r="B272" s="86"/>
    </row>
    <row r="273" spans="1:2">
      <c r="A273" s="96"/>
      <c r="B273" s="86"/>
    </row>
    <row r="274" spans="1:2">
      <c r="A274" s="96"/>
      <c r="B274" s="86"/>
    </row>
    <row r="275" spans="1:2">
      <c r="A275" s="96"/>
      <c r="B275" s="86"/>
    </row>
    <row r="276" spans="1:2">
      <c r="A276" s="96"/>
      <c r="B276" s="86"/>
    </row>
    <row r="277" spans="1:2">
      <c r="A277" s="96"/>
      <c r="B277" s="86"/>
    </row>
    <row r="278" spans="1:2">
      <c r="A278" s="96"/>
      <c r="B278" s="86"/>
    </row>
    <row r="279" spans="1:2">
      <c r="A279" s="96"/>
      <c r="B279" s="86"/>
    </row>
    <row r="280" spans="1:2">
      <c r="A280" s="96"/>
      <c r="B280" s="86"/>
    </row>
    <row r="281" spans="1:2">
      <c r="A281" s="96"/>
      <c r="B281" s="86"/>
    </row>
    <row r="282" spans="1:2">
      <c r="A282" s="96"/>
      <c r="B282" s="86"/>
    </row>
    <row r="283" spans="1:2">
      <c r="A283" s="96"/>
      <c r="B283" s="86"/>
    </row>
    <row r="284" spans="1:2">
      <c r="A284" s="96"/>
      <c r="B284" s="86"/>
    </row>
    <row r="285" spans="1:2">
      <c r="A285" s="96"/>
      <c r="B285" s="86"/>
    </row>
    <row r="286" spans="1:2">
      <c r="A286" s="96"/>
      <c r="B286" s="86"/>
    </row>
    <row r="287" spans="1:2">
      <c r="A287" s="96"/>
      <c r="B287" s="86"/>
    </row>
    <row r="288" spans="1:2">
      <c r="A288" s="96"/>
      <c r="B288" s="86"/>
    </row>
    <row r="289" spans="1:2">
      <c r="A289" s="96"/>
      <c r="B289" s="86"/>
    </row>
    <row r="290" spans="1:2">
      <c r="A290" s="96"/>
      <c r="B290" s="86"/>
    </row>
    <row r="291" spans="1:2">
      <c r="A291" s="96"/>
      <c r="B291" s="86"/>
    </row>
    <row r="292" spans="1:2">
      <c r="A292" s="96"/>
      <c r="B292" s="86"/>
    </row>
    <row r="293" spans="1:2">
      <c r="A293" s="96"/>
      <c r="B293" s="86"/>
    </row>
    <row r="294" spans="1:2">
      <c r="A294" s="96"/>
      <c r="B294" s="86"/>
    </row>
    <row r="295" spans="1:2">
      <c r="A295" s="96"/>
      <c r="B295" s="86"/>
    </row>
    <row r="296" spans="1:2">
      <c r="A296" s="96"/>
      <c r="B296" s="86"/>
    </row>
    <row r="297" spans="1:2">
      <c r="A297" s="96"/>
      <c r="B297" s="86"/>
    </row>
    <row r="298" spans="1:2">
      <c r="A298" s="96"/>
      <c r="B298" s="86"/>
    </row>
    <row r="299" spans="1:2">
      <c r="A299" s="96"/>
      <c r="B299" s="86"/>
    </row>
    <row r="300" spans="1:2">
      <c r="A300" s="96"/>
      <c r="B300" s="86"/>
    </row>
    <row r="301" spans="1:2">
      <c r="A301" s="96"/>
      <c r="B301" s="86"/>
    </row>
    <row r="302" spans="1:2">
      <c r="A302" s="96"/>
      <c r="B302" s="86"/>
    </row>
    <row r="303" spans="1:2">
      <c r="A303" s="96"/>
      <c r="B303" s="86"/>
    </row>
    <row r="304" spans="1:2">
      <c r="A304" s="96"/>
      <c r="B304" s="86"/>
    </row>
    <row r="305" spans="1:2">
      <c r="A305" s="96"/>
      <c r="B305" s="86"/>
    </row>
    <row r="306" spans="1:2">
      <c r="A306" s="96"/>
      <c r="B306" s="86"/>
    </row>
    <row r="307" spans="1:2">
      <c r="A307" s="96"/>
      <c r="B307" s="86"/>
    </row>
    <row r="308" spans="1:2">
      <c r="A308" s="96"/>
      <c r="B308" s="86"/>
    </row>
    <row r="309" spans="1:2">
      <c r="A309" s="96"/>
      <c r="B309" s="86"/>
    </row>
    <row r="310" spans="1:2">
      <c r="A310" s="96"/>
      <c r="B310" s="86"/>
    </row>
    <row r="311" spans="1:2">
      <c r="A311" s="96"/>
      <c r="B311" s="86"/>
    </row>
    <row r="312" spans="1:2">
      <c r="A312" s="96"/>
      <c r="B312" s="86"/>
    </row>
    <row r="313" spans="1:2">
      <c r="A313" s="96"/>
      <c r="B313" s="86"/>
    </row>
    <row r="314" spans="1:2">
      <c r="A314" s="96"/>
      <c r="B314" s="86"/>
    </row>
    <row r="315" spans="1:2">
      <c r="A315" s="96"/>
      <c r="B315" s="86"/>
    </row>
    <row r="316" spans="1:2">
      <c r="A316" s="96"/>
      <c r="B316" s="86"/>
    </row>
    <row r="317" spans="1:2">
      <c r="A317" s="96"/>
      <c r="B317" s="86"/>
    </row>
    <row r="318" spans="1:2">
      <c r="A318" s="96"/>
      <c r="B318" s="86"/>
    </row>
    <row r="319" spans="1:2">
      <c r="A319" s="96"/>
      <c r="B319" s="86"/>
    </row>
    <row r="320" spans="1:2">
      <c r="A320" s="96"/>
      <c r="B320" s="86"/>
    </row>
    <row r="321" spans="1:2">
      <c r="A321" s="96"/>
      <c r="B321" s="86"/>
    </row>
    <row r="322" spans="1:2">
      <c r="A322" s="96"/>
      <c r="B322" s="86"/>
    </row>
    <row r="323" spans="1:2">
      <c r="A323" s="96"/>
      <c r="B323" s="86"/>
    </row>
    <row r="324" spans="1:2">
      <c r="A324" s="96"/>
      <c r="B324" s="86"/>
    </row>
    <row r="325" spans="1:2">
      <c r="A325" s="96"/>
      <c r="B325" s="86"/>
    </row>
    <row r="326" spans="1:2">
      <c r="A326" s="96"/>
      <c r="B326" s="86"/>
    </row>
    <row r="327" spans="1:2">
      <c r="A327" s="96"/>
      <c r="B327" s="86"/>
    </row>
    <row r="328" spans="1:2">
      <c r="A328" s="96"/>
      <c r="B328" s="86"/>
    </row>
    <row r="329" spans="1:2">
      <c r="A329" s="96"/>
      <c r="B329" s="86"/>
    </row>
    <row r="330" spans="1:2">
      <c r="A330" s="96"/>
      <c r="B330" s="86"/>
    </row>
    <row r="331" spans="1:2">
      <c r="A331" s="96"/>
      <c r="B331" s="86"/>
    </row>
    <row r="332" spans="1:2">
      <c r="A332" s="96"/>
      <c r="B332" s="86"/>
    </row>
    <row r="333" spans="1:2">
      <c r="A333" s="96"/>
      <c r="B333" s="86"/>
    </row>
    <row r="334" spans="1:2">
      <c r="A334" s="96"/>
      <c r="B334" s="86"/>
    </row>
    <row r="335" spans="1:2">
      <c r="A335" s="96"/>
      <c r="B335" s="86"/>
    </row>
    <row r="336" spans="1:2">
      <c r="A336" s="96"/>
      <c r="B336" s="86"/>
    </row>
    <row r="337" spans="1:2">
      <c r="A337" s="96"/>
      <c r="B337" s="86"/>
    </row>
    <row r="338" spans="1:2">
      <c r="A338" s="96"/>
      <c r="B338" s="86"/>
    </row>
    <row r="339" spans="1:2">
      <c r="A339" s="96"/>
      <c r="B339" s="86"/>
    </row>
    <row r="340" spans="1:2">
      <c r="A340" s="96"/>
      <c r="B340" s="86"/>
    </row>
    <row r="341" spans="1:2">
      <c r="A341" s="96"/>
      <c r="B341" s="86"/>
    </row>
    <row r="342" spans="1:2">
      <c r="A342" s="96"/>
      <c r="B342" s="86"/>
    </row>
    <row r="343" spans="1:2">
      <c r="A343" s="96"/>
      <c r="B343" s="86"/>
    </row>
    <row r="344" spans="1:2">
      <c r="A344" s="96"/>
      <c r="B344" s="86"/>
    </row>
    <row r="345" spans="1:2">
      <c r="A345" s="96"/>
      <c r="B345" s="86"/>
    </row>
    <row r="346" spans="1:2">
      <c r="A346" s="96"/>
      <c r="B346" s="86"/>
    </row>
    <row r="347" spans="1:2">
      <c r="A347" s="96"/>
      <c r="B347" s="86"/>
    </row>
    <row r="348" spans="1:2">
      <c r="A348" s="96"/>
      <c r="B348" s="86"/>
    </row>
    <row r="349" spans="1:2">
      <c r="A349" s="96"/>
      <c r="B349" s="86"/>
    </row>
    <row r="350" spans="1:2">
      <c r="A350" s="96"/>
      <c r="B350" s="86"/>
    </row>
    <row r="351" spans="1:2">
      <c r="A351" s="96"/>
      <c r="B351" s="86"/>
    </row>
    <row r="352" spans="1:2">
      <c r="A352" s="96"/>
      <c r="B352" s="86"/>
    </row>
    <row r="353" spans="1:2">
      <c r="A353" s="96"/>
      <c r="B353" s="86"/>
    </row>
    <row r="354" spans="1:2">
      <c r="A354" s="96"/>
      <c r="B354" s="86"/>
    </row>
    <row r="355" spans="1:2">
      <c r="A355" s="96"/>
      <c r="B355" s="86"/>
    </row>
    <row r="356" spans="1:2">
      <c r="A356" s="96"/>
      <c r="B356" s="86"/>
    </row>
    <row r="357" spans="1:2">
      <c r="A357" s="96"/>
      <c r="B357" s="86"/>
    </row>
    <row r="358" spans="1:2">
      <c r="A358" s="96"/>
      <c r="B358" s="86"/>
    </row>
    <row r="359" spans="1:2">
      <c r="A359" s="96"/>
      <c r="B359" s="86"/>
    </row>
    <row r="360" spans="1:2">
      <c r="A360" s="96"/>
      <c r="B360" s="86"/>
    </row>
    <row r="361" spans="1:2">
      <c r="A361" s="96"/>
      <c r="B361" s="86"/>
    </row>
    <row r="362" spans="1:2">
      <c r="A362" s="96"/>
      <c r="B362" s="86"/>
    </row>
  </sheetData>
  <sheetProtection password="CF7A" sheet="1" objects="1" scenarios="1"/>
  <mergeCells count="6">
    <mergeCell ref="D49:D50"/>
    <mergeCell ref="D5:D8"/>
    <mergeCell ref="D15:D24"/>
    <mergeCell ref="C21:C23"/>
    <mergeCell ref="D25:D39"/>
    <mergeCell ref="D40:D43"/>
  </mergeCells>
  <dataValidations count="1">
    <dataValidation type="list" allowBlank="1" showInputMessage="1" showErrorMessage="1" sqref="C65078 WVJ982582 WLN982582 WBR982582 VRV982582 VHZ982582 UYD982582 UOH982582 UEL982582 TUP982582 TKT982582 TAX982582 SRB982582 SHF982582 RXJ982582 RNN982582 RDR982582 QTV982582 QJZ982582 QAD982582 PQH982582 PGL982582 OWP982582 OMT982582 OCX982582 NTB982582 NJF982582 MZJ982582 MPN982582 MFR982582 LVV982582 LLZ982582 LCD982582 KSH982582 KIL982582 JYP982582 JOT982582 JEX982582 IVB982582 ILF982582 IBJ982582 HRN982582 HHR982582 GXV982582 GNZ982582 GED982582 FUH982582 FKL982582 FAP982582 EQT982582 EGX982582 DXB982582 DNF982582 DDJ982582 CTN982582 CJR982582 BZV982582 BPZ982582 BGD982582 AWH982582 AML982582 ACP982582 ST982582 IX982582 C982582 WVJ917046 WLN917046 WBR917046 VRV917046 VHZ917046 UYD917046 UOH917046 UEL917046 TUP917046 TKT917046 TAX917046 SRB917046 SHF917046 RXJ917046 RNN917046 RDR917046 QTV917046 QJZ917046 QAD917046 PQH917046 PGL917046 OWP917046 OMT917046 OCX917046 NTB917046 NJF917046 MZJ917046 MPN917046 MFR917046 LVV917046 LLZ917046 LCD917046 KSH917046 KIL917046 JYP917046 JOT917046 JEX917046 IVB917046 ILF917046 IBJ917046 HRN917046 HHR917046 GXV917046 GNZ917046 GED917046 FUH917046 FKL917046 FAP917046 EQT917046 EGX917046 DXB917046 DNF917046 DDJ917046 CTN917046 CJR917046 BZV917046 BPZ917046 BGD917046 AWH917046 AML917046 ACP917046 ST917046 IX917046 C917046 WVJ851510 WLN851510 WBR851510 VRV851510 VHZ851510 UYD851510 UOH851510 UEL851510 TUP851510 TKT851510 TAX851510 SRB851510 SHF851510 RXJ851510 RNN851510 RDR851510 QTV851510 QJZ851510 QAD851510 PQH851510 PGL851510 OWP851510 OMT851510 OCX851510 NTB851510 NJF851510 MZJ851510 MPN851510 MFR851510 LVV851510 LLZ851510 LCD851510 KSH851510 KIL851510 JYP851510 JOT851510 JEX851510 IVB851510 ILF851510 IBJ851510 HRN851510 HHR851510 GXV851510 GNZ851510 GED851510 FUH851510 FKL851510 FAP851510 EQT851510 EGX851510 DXB851510 DNF851510 DDJ851510 CTN851510 CJR851510 BZV851510 BPZ851510 BGD851510 AWH851510 AML851510 ACP851510 ST851510 IX851510 C851510 WVJ785974 WLN785974 WBR785974 VRV785974 VHZ785974 UYD785974 UOH785974 UEL785974 TUP785974 TKT785974 TAX785974 SRB785974 SHF785974 RXJ785974 RNN785974 RDR785974 QTV785974 QJZ785974 QAD785974 PQH785974 PGL785974 OWP785974 OMT785974 OCX785974 NTB785974 NJF785974 MZJ785974 MPN785974 MFR785974 LVV785974 LLZ785974 LCD785974 KSH785974 KIL785974 JYP785974 JOT785974 JEX785974 IVB785974 ILF785974 IBJ785974 HRN785974 HHR785974 GXV785974 GNZ785974 GED785974 FUH785974 FKL785974 FAP785974 EQT785974 EGX785974 DXB785974 DNF785974 DDJ785974 CTN785974 CJR785974 BZV785974 BPZ785974 BGD785974 AWH785974 AML785974 ACP785974 ST785974 IX785974 C785974 WVJ720438 WLN720438 WBR720438 VRV720438 VHZ720438 UYD720438 UOH720438 UEL720438 TUP720438 TKT720438 TAX720438 SRB720438 SHF720438 RXJ720438 RNN720438 RDR720438 QTV720438 QJZ720438 QAD720438 PQH720438 PGL720438 OWP720438 OMT720438 OCX720438 NTB720438 NJF720438 MZJ720438 MPN720438 MFR720438 LVV720438 LLZ720438 LCD720438 KSH720438 KIL720438 JYP720438 JOT720438 JEX720438 IVB720438 ILF720438 IBJ720438 HRN720438 HHR720438 GXV720438 GNZ720438 GED720438 FUH720438 FKL720438 FAP720438 EQT720438 EGX720438 DXB720438 DNF720438 DDJ720438 CTN720438 CJR720438 BZV720438 BPZ720438 BGD720438 AWH720438 AML720438 ACP720438 ST720438 IX720438 C720438 WVJ654902 WLN654902 WBR654902 VRV654902 VHZ654902 UYD654902 UOH654902 UEL654902 TUP654902 TKT654902 TAX654902 SRB654902 SHF654902 RXJ654902 RNN654902 RDR654902 QTV654902 QJZ654902 QAD654902 PQH654902 PGL654902 OWP654902 OMT654902 OCX654902 NTB654902 NJF654902 MZJ654902 MPN654902 MFR654902 LVV654902 LLZ654902 LCD654902 KSH654902 KIL654902 JYP654902 JOT654902 JEX654902 IVB654902 ILF654902 IBJ654902 HRN654902 HHR654902 GXV654902 GNZ654902 GED654902 FUH654902 FKL654902 FAP654902 EQT654902 EGX654902 DXB654902 DNF654902 DDJ654902 CTN654902 CJR654902 BZV654902 BPZ654902 BGD654902 AWH654902 AML654902 ACP654902 ST654902 IX654902 C654902 WVJ589366 WLN589366 WBR589366 VRV589366 VHZ589366 UYD589366 UOH589366 UEL589366 TUP589366 TKT589366 TAX589366 SRB589366 SHF589366 RXJ589366 RNN589366 RDR589366 QTV589366 QJZ589366 QAD589366 PQH589366 PGL589366 OWP589366 OMT589366 OCX589366 NTB589366 NJF589366 MZJ589366 MPN589366 MFR589366 LVV589366 LLZ589366 LCD589366 KSH589366 KIL589366 JYP589366 JOT589366 JEX589366 IVB589366 ILF589366 IBJ589366 HRN589366 HHR589366 GXV589366 GNZ589366 GED589366 FUH589366 FKL589366 FAP589366 EQT589366 EGX589366 DXB589366 DNF589366 DDJ589366 CTN589366 CJR589366 BZV589366 BPZ589366 BGD589366 AWH589366 AML589366 ACP589366 ST589366 IX589366 C589366 WVJ523830 WLN523830 WBR523830 VRV523830 VHZ523830 UYD523830 UOH523830 UEL523830 TUP523830 TKT523830 TAX523830 SRB523830 SHF523830 RXJ523830 RNN523830 RDR523830 QTV523830 QJZ523830 QAD523830 PQH523830 PGL523830 OWP523830 OMT523830 OCX523830 NTB523830 NJF523830 MZJ523830 MPN523830 MFR523830 LVV523830 LLZ523830 LCD523830 KSH523830 KIL523830 JYP523830 JOT523830 JEX523830 IVB523830 ILF523830 IBJ523830 HRN523830 HHR523830 GXV523830 GNZ523830 GED523830 FUH523830 FKL523830 FAP523830 EQT523830 EGX523830 DXB523830 DNF523830 DDJ523830 CTN523830 CJR523830 BZV523830 BPZ523830 BGD523830 AWH523830 AML523830 ACP523830 ST523830 IX523830 C523830 WVJ458294 WLN458294 WBR458294 VRV458294 VHZ458294 UYD458294 UOH458294 UEL458294 TUP458294 TKT458294 TAX458294 SRB458294 SHF458294 RXJ458294 RNN458294 RDR458294 QTV458294 QJZ458294 QAD458294 PQH458294 PGL458294 OWP458294 OMT458294 OCX458294 NTB458294 NJF458294 MZJ458294 MPN458294 MFR458294 LVV458294 LLZ458294 LCD458294 KSH458294 KIL458294 JYP458294 JOT458294 JEX458294 IVB458294 ILF458294 IBJ458294 HRN458294 HHR458294 GXV458294 GNZ458294 GED458294 FUH458294 FKL458294 FAP458294 EQT458294 EGX458294 DXB458294 DNF458294 DDJ458294 CTN458294 CJR458294 BZV458294 BPZ458294 BGD458294 AWH458294 AML458294 ACP458294 ST458294 IX458294 C458294 WVJ392758 WLN392758 WBR392758 VRV392758 VHZ392758 UYD392758 UOH392758 UEL392758 TUP392758 TKT392758 TAX392758 SRB392758 SHF392758 RXJ392758 RNN392758 RDR392758 QTV392758 QJZ392758 QAD392758 PQH392758 PGL392758 OWP392758 OMT392758 OCX392758 NTB392758 NJF392758 MZJ392758 MPN392758 MFR392758 LVV392758 LLZ392758 LCD392758 KSH392758 KIL392758 JYP392758 JOT392758 JEX392758 IVB392758 ILF392758 IBJ392758 HRN392758 HHR392758 GXV392758 GNZ392758 GED392758 FUH392758 FKL392758 FAP392758 EQT392758 EGX392758 DXB392758 DNF392758 DDJ392758 CTN392758 CJR392758 BZV392758 BPZ392758 BGD392758 AWH392758 AML392758 ACP392758 ST392758 IX392758 C392758 WVJ327222 WLN327222 WBR327222 VRV327222 VHZ327222 UYD327222 UOH327222 UEL327222 TUP327222 TKT327222 TAX327222 SRB327222 SHF327222 RXJ327222 RNN327222 RDR327222 QTV327222 QJZ327222 QAD327222 PQH327222 PGL327222 OWP327222 OMT327222 OCX327222 NTB327222 NJF327222 MZJ327222 MPN327222 MFR327222 LVV327222 LLZ327222 LCD327222 KSH327222 KIL327222 JYP327222 JOT327222 JEX327222 IVB327222 ILF327222 IBJ327222 HRN327222 HHR327222 GXV327222 GNZ327222 GED327222 FUH327222 FKL327222 FAP327222 EQT327222 EGX327222 DXB327222 DNF327222 DDJ327222 CTN327222 CJR327222 BZV327222 BPZ327222 BGD327222 AWH327222 AML327222 ACP327222 ST327222 IX327222 C327222 WVJ261686 WLN261686 WBR261686 VRV261686 VHZ261686 UYD261686 UOH261686 UEL261686 TUP261686 TKT261686 TAX261686 SRB261686 SHF261686 RXJ261686 RNN261686 RDR261686 QTV261686 QJZ261686 QAD261686 PQH261686 PGL261686 OWP261686 OMT261686 OCX261686 NTB261686 NJF261686 MZJ261686 MPN261686 MFR261686 LVV261686 LLZ261686 LCD261686 KSH261686 KIL261686 JYP261686 JOT261686 JEX261686 IVB261686 ILF261686 IBJ261686 HRN261686 HHR261686 GXV261686 GNZ261686 GED261686 FUH261686 FKL261686 FAP261686 EQT261686 EGX261686 DXB261686 DNF261686 DDJ261686 CTN261686 CJR261686 BZV261686 BPZ261686 BGD261686 AWH261686 AML261686 ACP261686 ST261686 IX261686 C261686 WVJ196150 WLN196150 WBR196150 VRV196150 VHZ196150 UYD196150 UOH196150 UEL196150 TUP196150 TKT196150 TAX196150 SRB196150 SHF196150 RXJ196150 RNN196150 RDR196150 QTV196150 QJZ196150 QAD196150 PQH196150 PGL196150 OWP196150 OMT196150 OCX196150 NTB196150 NJF196150 MZJ196150 MPN196150 MFR196150 LVV196150 LLZ196150 LCD196150 KSH196150 KIL196150 JYP196150 JOT196150 JEX196150 IVB196150 ILF196150 IBJ196150 HRN196150 HHR196150 GXV196150 GNZ196150 GED196150 FUH196150 FKL196150 FAP196150 EQT196150 EGX196150 DXB196150 DNF196150 DDJ196150 CTN196150 CJR196150 BZV196150 BPZ196150 BGD196150 AWH196150 AML196150 ACP196150 ST196150 IX196150 C196150 WVJ130614 WLN130614 WBR130614 VRV130614 VHZ130614 UYD130614 UOH130614 UEL130614 TUP130614 TKT130614 TAX130614 SRB130614 SHF130614 RXJ130614 RNN130614 RDR130614 QTV130614 QJZ130614 QAD130614 PQH130614 PGL130614 OWP130614 OMT130614 OCX130614 NTB130614 NJF130614 MZJ130614 MPN130614 MFR130614 LVV130614 LLZ130614 LCD130614 KSH130614 KIL130614 JYP130614 JOT130614 JEX130614 IVB130614 ILF130614 IBJ130614 HRN130614 HHR130614 GXV130614 GNZ130614 GED130614 FUH130614 FKL130614 FAP130614 EQT130614 EGX130614 DXB130614 DNF130614 DDJ130614 CTN130614 CJR130614 BZV130614 BPZ130614 BGD130614 AWH130614 AML130614 ACP130614 ST130614 IX130614 C130614 WVJ65078 WLN65078 WBR65078 VRV65078 VHZ65078 UYD65078 UOH65078 UEL65078 TUP65078 TKT65078 TAX65078 SRB65078 SHF65078 RXJ65078 RNN65078 RDR65078 QTV65078 QJZ65078 QAD65078 PQH65078 PGL65078 OWP65078 OMT65078 OCX65078 NTB65078 NJF65078 MZJ65078 MPN65078 MFR65078 LVV65078 LLZ65078 LCD65078 KSH65078 KIL65078 JYP65078 JOT65078 JEX65078 IVB65078 ILF65078 IBJ65078 HRN65078 HHR65078 GXV65078 GNZ65078 GED65078 FUH65078 FKL65078 FAP65078 EQT65078 EGX65078 DXB65078 DNF65078 DDJ65078 CTN65078 CJR65078 BZV65078 BPZ65078 BGD65078 AWH65078 AML65078 ACP65078 ST65078 IX65078">
      <formula1>$J$2:$J$9</formula1>
    </dataValidation>
  </dataValidation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1"/>
  <sheetViews>
    <sheetView topLeftCell="A9" zoomScaleNormal="100" workbookViewId="0">
      <selection activeCell="C36" sqref="C36"/>
    </sheetView>
  </sheetViews>
  <sheetFormatPr defaultRowHeight="12.75"/>
  <cols>
    <col min="1" max="1" width="8.85546875" style="80" customWidth="1"/>
    <col min="2" max="2" width="49.42578125" style="84" customWidth="1"/>
    <col min="3" max="3" width="11" style="84" customWidth="1"/>
    <col min="4" max="4" width="74.140625" style="86" customWidth="1"/>
    <col min="5" max="9" width="9.140625" style="84"/>
    <col min="10" max="10" width="9.140625" style="84" hidden="1" customWidth="1"/>
    <col min="11" max="255" width="9.140625" style="84"/>
    <col min="256" max="256" width="9.140625" style="84" customWidth="1"/>
    <col min="257" max="257" width="32.85546875" style="84" customWidth="1"/>
    <col min="258" max="258" width="20.140625" style="84" customWidth="1"/>
    <col min="259" max="259" width="52.85546875" style="84" customWidth="1"/>
    <col min="260" max="265" width="9.140625" style="84"/>
    <col min="266" max="266" width="0" style="84" hidden="1" customWidth="1"/>
    <col min="267" max="511" width="9.140625" style="84"/>
    <col min="512" max="512" width="9.140625" style="84" customWidth="1"/>
    <col min="513" max="513" width="32.85546875" style="84" customWidth="1"/>
    <col min="514" max="514" width="20.140625" style="84" customWidth="1"/>
    <col min="515" max="515" width="52.85546875" style="84" customWidth="1"/>
    <col min="516" max="521" width="9.140625" style="84"/>
    <col min="522" max="522" width="0" style="84" hidden="1" customWidth="1"/>
    <col min="523" max="767" width="9.140625" style="84"/>
    <col min="768" max="768" width="9.140625" style="84" customWidth="1"/>
    <col min="769" max="769" width="32.85546875" style="84" customWidth="1"/>
    <col min="770" max="770" width="20.140625" style="84" customWidth="1"/>
    <col min="771" max="771" width="52.85546875" style="84" customWidth="1"/>
    <col min="772" max="777" width="9.140625" style="84"/>
    <col min="778" max="778" width="0" style="84" hidden="1" customWidth="1"/>
    <col min="779" max="1023" width="9.140625" style="84"/>
    <col min="1024" max="1024" width="9.140625" style="84" customWidth="1"/>
    <col min="1025" max="1025" width="32.85546875" style="84" customWidth="1"/>
    <col min="1026" max="1026" width="20.140625" style="84" customWidth="1"/>
    <col min="1027" max="1027" width="52.85546875" style="84" customWidth="1"/>
    <col min="1028" max="1033" width="9.140625" style="84"/>
    <col min="1034" max="1034" width="0" style="84" hidden="1" customWidth="1"/>
    <col min="1035" max="1279" width="9.140625" style="84"/>
    <col min="1280" max="1280" width="9.140625" style="84" customWidth="1"/>
    <col min="1281" max="1281" width="32.85546875" style="84" customWidth="1"/>
    <col min="1282" max="1282" width="20.140625" style="84" customWidth="1"/>
    <col min="1283" max="1283" width="52.85546875" style="84" customWidth="1"/>
    <col min="1284" max="1289" width="9.140625" style="84"/>
    <col min="1290" max="1290" width="0" style="84" hidden="1" customWidth="1"/>
    <col min="1291" max="1535" width="9.140625" style="84"/>
    <col min="1536" max="1536" width="9.140625" style="84" customWidth="1"/>
    <col min="1537" max="1537" width="32.85546875" style="84" customWidth="1"/>
    <col min="1538" max="1538" width="20.140625" style="84" customWidth="1"/>
    <col min="1539" max="1539" width="52.85546875" style="84" customWidth="1"/>
    <col min="1540" max="1545" width="9.140625" style="84"/>
    <col min="1546" max="1546" width="0" style="84" hidden="1" customWidth="1"/>
    <col min="1547" max="1791" width="9.140625" style="84"/>
    <col min="1792" max="1792" width="9.140625" style="84" customWidth="1"/>
    <col min="1793" max="1793" width="32.85546875" style="84" customWidth="1"/>
    <col min="1794" max="1794" width="20.140625" style="84" customWidth="1"/>
    <col min="1795" max="1795" width="52.85546875" style="84" customWidth="1"/>
    <col min="1796" max="1801" width="9.140625" style="84"/>
    <col min="1802" max="1802" width="0" style="84" hidden="1" customWidth="1"/>
    <col min="1803" max="2047" width="9.140625" style="84"/>
    <col min="2048" max="2048" width="9.140625" style="84" customWidth="1"/>
    <col min="2049" max="2049" width="32.85546875" style="84" customWidth="1"/>
    <col min="2050" max="2050" width="20.140625" style="84" customWidth="1"/>
    <col min="2051" max="2051" width="52.85546875" style="84" customWidth="1"/>
    <col min="2052" max="2057" width="9.140625" style="84"/>
    <col min="2058" max="2058" width="0" style="84" hidden="1" customWidth="1"/>
    <col min="2059" max="2303" width="9.140625" style="84"/>
    <col min="2304" max="2304" width="9.140625" style="84" customWidth="1"/>
    <col min="2305" max="2305" width="32.85546875" style="84" customWidth="1"/>
    <col min="2306" max="2306" width="20.140625" style="84" customWidth="1"/>
    <col min="2307" max="2307" width="52.85546875" style="84" customWidth="1"/>
    <col min="2308" max="2313" width="9.140625" style="84"/>
    <col min="2314" max="2314" width="0" style="84" hidden="1" customWidth="1"/>
    <col min="2315" max="2559" width="9.140625" style="84"/>
    <col min="2560" max="2560" width="9.140625" style="84" customWidth="1"/>
    <col min="2561" max="2561" width="32.85546875" style="84" customWidth="1"/>
    <col min="2562" max="2562" width="20.140625" style="84" customWidth="1"/>
    <col min="2563" max="2563" width="52.85546875" style="84" customWidth="1"/>
    <col min="2564" max="2569" width="9.140625" style="84"/>
    <col min="2570" max="2570" width="0" style="84" hidden="1" customWidth="1"/>
    <col min="2571" max="2815" width="9.140625" style="84"/>
    <col min="2816" max="2816" width="9.140625" style="84" customWidth="1"/>
    <col min="2817" max="2817" width="32.85546875" style="84" customWidth="1"/>
    <col min="2818" max="2818" width="20.140625" style="84" customWidth="1"/>
    <col min="2819" max="2819" width="52.85546875" style="84" customWidth="1"/>
    <col min="2820" max="2825" width="9.140625" style="84"/>
    <col min="2826" max="2826" width="0" style="84" hidden="1" customWidth="1"/>
    <col min="2827" max="3071" width="9.140625" style="84"/>
    <col min="3072" max="3072" width="9.140625" style="84" customWidth="1"/>
    <col min="3073" max="3073" width="32.85546875" style="84" customWidth="1"/>
    <col min="3074" max="3074" width="20.140625" style="84" customWidth="1"/>
    <col min="3075" max="3075" width="52.85546875" style="84" customWidth="1"/>
    <col min="3076" max="3081" width="9.140625" style="84"/>
    <col min="3082" max="3082" width="0" style="84" hidden="1" customWidth="1"/>
    <col min="3083" max="3327" width="9.140625" style="84"/>
    <col min="3328" max="3328" width="9.140625" style="84" customWidth="1"/>
    <col min="3329" max="3329" width="32.85546875" style="84" customWidth="1"/>
    <col min="3330" max="3330" width="20.140625" style="84" customWidth="1"/>
    <col min="3331" max="3331" width="52.85546875" style="84" customWidth="1"/>
    <col min="3332" max="3337" width="9.140625" style="84"/>
    <col min="3338" max="3338" width="0" style="84" hidden="1" customWidth="1"/>
    <col min="3339" max="3583" width="9.140625" style="84"/>
    <col min="3584" max="3584" width="9.140625" style="84" customWidth="1"/>
    <col min="3585" max="3585" width="32.85546875" style="84" customWidth="1"/>
    <col min="3586" max="3586" width="20.140625" style="84" customWidth="1"/>
    <col min="3587" max="3587" width="52.85546875" style="84" customWidth="1"/>
    <col min="3588" max="3593" width="9.140625" style="84"/>
    <col min="3594" max="3594" width="0" style="84" hidden="1" customWidth="1"/>
    <col min="3595" max="3839" width="9.140625" style="84"/>
    <col min="3840" max="3840" width="9.140625" style="84" customWidth="1"/>
    <col min="3841" max="3841" width="32.85546875" style="84" customWidth="1"/>
    <col min="3842" max="3842" width="20.140625" style="84" customWidth="1"/>
    <col min="3843" max="3843" width="52.85546875" style="84" customWidth="1"/>
    <col min="3844" max="3849" width="9.140625" style="84"/>
    <col min="3850" max="3850" width="0" style="84" hidden="1" customWidth="1"/>
    <col min="3851" max="4095" width="9.140625" style="84"/>
    <col min="4096" max="4096" width="9.140625" style="84" customWidth="1"/>
    <col min="4097" max="4097" width="32.85546875" style="84" customWidth="1"/>
    <col min="4098" max="4098" width="20.140625" style="84" customWidth="1"/>
    <col min="4099" max="4099" width="52.85546875" style="84" customWidth="1"/>
    <col min="4100" max="4105" width="9.140625" style="84"/>
    <col min="4106" max="4106" width="0" style="84" hidden="1" customWidth="1"/>
    <col min="4107" max="4351" width="9.140625" style="84"/>
    <col min="4352" max="4352" width="9.140625" style="84" customWidth="1"/>
    <col min="4353" max="4353" width="32.85546875" style="84" customWidth="1"/>
    <col min="4354" max="4354" width="20.140625" style="84" customWidth="1"/>
    <col min="4355" max="4355" width="52.85546875" style="84" customWidth="1"/>
    <col min="4356" max="4361" width="9.140625" style="84"/>
    <col min="4362" max="4362" width="0" style="84" hidden="1" customWidth="1"/>
    <col min="4363" max="4607" width="9.140625" style="84"/>
    <col min="4608" max="4608" width="9.140625" style="84" customWidth="1"/>
    <col min="4609" max="4609" width="32.85546875" style="84" customWidth="1"/>
    <col min="4610" max="4610" width="20.140625" style="84" customWidth="1"/>
    <col min="4611" max="4611" width="52.85546875" style="84" customWidth="1"/>
    <col min="4612" max="4617" width="9.140625" style="84"/>
    <col min="4618" max="4618" width="0" style="84" hidden="1" customWidth="1"/>
    <col min="4619" max="4863" width="9.140625" style="84"/>
    <col min="4864" max="4864" width="9.140625" style="84" customWidth="1"/>
    <col min="4865" max="4865" width="32.85546875" style="84" customWidth="1"/>
    <col min="4866" max="4866" width="20.140625" style="84" customWidth="1"/>
    <col min="4867" max="4867" width="52.85546875" style="84" customWidth="1"/>
    <col min="4868" max="4873" width="9.140625" style="84"/>
    <col min="4874" max="4874" width="0" style="84" hidden="1" customWidth="1"/>
    <col min="4875" max="5119" width="9.140625" style="84"/>
    <col min="5120" max="5120" width="9.140625" style="84" customWidth="1"/>
    <col min="5121" max="5121" width="32.85546875" style="84" customWidth="1"/>
    <col min="5122" max="5122" width="20.140625" style="84" customWidth="1"/>
    <col min="5123" max="5123" width="52.85546875" style="84" customWidth="1"/>
    <col min="5124" max="5129" width="9.140625" style="84"/>
    <col min="5130" max="5130" width="0" style="84" hidden="1" customWidth="1"/>
    <col min="5131" max="5375" width="9.140625" style="84"/>
    <col min="5376" max="5376" width="9.140625" style="84" customWidth="1"/>
    <col min="5377" max="5377" width="32.85546875" style="84" customWidth="1"/>
    <col min="5378" max="5378" width="20.140625" style="84" customWidth="1"/>
    <col min="5379" max="5379" width="52.85546875" style="84" customWidth="1"/>
    <col min="5380" max="5385" width="9.140625" style="84"/>
    <col min="5386" max="5386" width="0" style="84" hidden="1" customWidth="1"/>
    <col min="5387" max="5631" width="9.140625" style="84"/>
    <col min="5632" max="5632" width="9.140625" style="84" customWidth="1"/>
    <col min="5633" max="5633" width="32.85546875" style="84" customWidth="1"/>
    <col min="5634" max="5634" width="20.140625" style="84" customWidth="1"/>
    <col min="5635" max="5635" width="52.85546875" style="84" customWidth="1"/>
    <col min="5636" max="5641" width="9.140625" style="84"/>
    <col min="5642" max="5642" width="0" style="84" hidden="1" customWidth="1"/>
    <col min="5643" max="5887" width="9.140625" style="84"/>
    <col min="5888" max="5888" width="9.140625" style="84" customWidth="1"/>
    <col min="5889" max="5889" width="32.85546875" style="84" customWidth="1"/>
    <col min="5890" max="5890" width="20.140625" style="84" customWidth="1"/>
    <col min="5891" max="5891" width="52.85546875" style="84" customWidth="1"/>
    <col min="5892" max="5897" width="9.140625" style="84"/>
    <col min="5898" max="5898" width="0" style="84" hidden="1" customWidth="1"/>
    <col min="5899" max="6143" width="9.140625" style="84"/>
    <col min="6144" max="6144" width="9.140625" style="84" customWidth="1"/>
    <col min="6145" max="6145" width="32.85546875" style="84" customWidth="1"/>
    <col min="6146" max="6146" width="20.140625" style="84" customWidth="1"/>
    <col min="6147" max="6147" width="52.85546875" style="84" customWidth="1"/>
    <col min="6148" max="6153" width="9.140625" style="84"/>
    <col min="6154" max="6154" width="0" style="84" hidden="1" customWidth="1"/>
    <col min="6155" max="6399" width="9.140625" style="84"/>
    <col min="6400" max="6400" width="9.140625" style="84" customWidth="1"/>
    <col min="6401" max="6401" width="32.85546875" style="84" customWidth="1"/>
    <col min="6402" max="6402" width="20.140625" style="84" customWidth="1"/>
    <col min="6403" max="6403" width="52.85546875" style="84" customWidth="1"/>
    <col min="6404" max="6409" width="9.140625" style="84"/>
    <col min="6410" max="6410" width="0" style="84" hidden="1" customWidth="1"/>
    <col min="6411" max="6655" width="9.140625" style="84"/>
    <col min="6656" max="6656" width="9.140625" style="84" customWidth="1"/>
    <col min="6657" max="6657" width="32.85546875" style="84" customWidth="1"/>
    <col min="6658" max="6658" width="20.140625" style="84" customWidth="1"/>
    <col min="6659" max="6659" width="52.85546875" style="84" customWidth="1"/>
    <col min="6660" max="6665" width="9.140625" style="84"/>
    <col min="6666" max="6666" width="0" style="84" hidden="1" customWidth="1"/>
    <col min="6667" max="6911" width="9.140625" style="84"/>
    <col min="6912" max="6912" width="9.140625" style="84" customWidth="1"/>
    <col min="6913" max="6913" width="32.85546875" style="84" customWidth="1"/>
    <col min="6914" max="6914" width="20.140625" style="84" customWidth="1"/>
    <col min="6915" max="6915" width="52.85546875" style="84" customWidth="1"/>
    <col min="6916" max="6921" width="9.140625" style="84"/>
    <col min="6922" max="6922" width="0" style="84" hidden="1" customWidth="1"/>
    <col min="6923" max="7167" width="9.140625" style="84"/>
    <col min="7168" max="7168" width="9.140625" style="84" customWidth="1"/>
    <col min="7169" max="7169" width="32.85546875" style="84" customWidth="1"/>
    <col min="7170" max="7170" width="20.140625" style="84" customWidth="1"/>
    <col min="7171" max="7171" width="52.85546875" style="84" customWidth="1"/>
    <col min="7172" max="7177" width="9.140625" style="84"/>
    <col min="7178" max="7178" width="0" style="84" hidden="1" customWidth="1"/>
    <col min="7179" max="7423" width="9.140625" style="84"/>
    <col min="7424" max="7424" width="9.140625" style="84" customWidth="1"/>
    <col min="7425" max="7425" width="32.85546875" style="84" customWidth="1"/>
    <col min="7426" max="7426" width="20.140625" style="84" customWidth="1"/>
    <col min="7427" max="7427" width="52.85546875" style="84" customWidth="1"/>
    <col min="7428" max="7433" width="9.140625" style="84"/>
    <col min="7434" max="7434" width="0" style="84" hidden="1" customWidth="1"/>
    <col min="7435" max="7679" width="9.140625" style="84"/>
    <col min="7680" max="7680" width="9.140625" style="84" customWidth="1"/>
    <col min="7681" max="7681" width="32.85546875" style="84" customWidth="1"/>
    <col min="7682" max="7682" width="20.140625" style="84" customWidth="1"/>
    <col min="7683" max="7683" width="52.85546875" style="84" customWidth="1"/>
    <col min="7684" max="7689" width="9.140625" style="84"/>
    <col min="7690" max="7690" width="0" style="84" hidden="1" customWidth="1"/>
    <col min="7691" max="7935" width="9.140625" style="84"/>
    <col min="7936" max="7936" width="9.140625" style="84" customWidth="1"/>
    <col min="7937" max="7937" width="32.85546875" style="84" customWidth="1"/>
    <col min="7938" max="7938" width="20.140625" style="84" customWidth="1"/>
    <col min="7939" max="7939" width="52.85546875" style="84" customWidth="1"/>
    <col min="7940" max="7945" width="9.140625" style="84"/>
    <col min="7946" max="7946" width="0" style="84" hidden="1" customWidth="1"/>
    <col min="7947" max="8191" width="9.140625" style="84"/>
    <col min="8192" max="8192" width="9.140625" style="84" customWidth="1"/>
    <col min="8193" max="8193" width="32.85546875" style="84" customWidth="1"/>
    <col min="8194" max="8194" width="20.140625" style="84" customWidth="1"/>
    <col min="8195" max="8195" width="52.85546875" style="84" customWidth="1"/>
    <col min="8196" max="8201" width="9.140625" style="84"/>
    <col min="8202" max="8202" width="0" style="84" hidden="1" customWidth="1"/>
    <col min="8203" max="8447" width="9.140625" style="84"/>
    <col min="8448" max="8448" width="9.140625" style="84" customWidth="1"/>
    <col min="8449" max="8449" width="32.85546875" style="84" customWidth="1"/>
    <col min="8450" max="8450" width="20.140625" style="84" customWidth="1"/>
    <col min="8451" max="8451" width="52.85546875" style="84" customWidth="1"/>
    <col min="8452" max="8457" width="9.140625" style="84"/>
    <col min="8458" max="8458" width="0" style="84" hidden="1" customWidth="1"/>
    <col min="8459" max="8703" width="9.140625" style="84"/>
    <col min="8704" max="8704" width="9.140625" style="84" customWidth="1"/>
    <col min="8705" max="8705" width="32.85546875" style="84" customWidth="1"/>
    <col min="8706" max="8706" width="20.140625" style="84" customWidth="1"/>
    <col min="8707" max="8707" width="52.85546875" style="84" customWidth="1"/>
    <col min="8708" max="8713" width="9.140625" style="84"/>
    <col min="8714" max="8714" width="0" style="84" hidden="1" customWidth="1"/>
    <col min="8715" max="8959" width="9.140625" style="84"/>
    <col min="8960" max="8960" width="9.140625" style="84" customWidth="1"/>
    <col min="8961" max="8961" width="32.85546875" style="84" customWidth="1"/>
    <col min="8962" max="8962" width="20.140625" style="84" customWidth="1"/>
    <col min="8963" max="8963" width="52.85546875" style="84" customWidth="1"/>
    <col min="8964" max="8969" width="9.140625" style="84"/>
    <col min="8970" max="8970" width="0" style="84" hidden="1" customWidth="1"/>
    <col min="8971" max="9215" width="9.140625" style="84"/>
    <col min="9216" max="9216" width="9.140625" style="84" customWidth="1"/>
    <col min="9217" max="9217" width="32.85546875" style="84" customWidth="1"/>
    <col min="9218" max="9218" width="20.140625" style="84" customWidth="1"/>
    <col min="9219" max="9219" width="52.85546875" style="84" customWidth="1"/>
    <col min="9220" max="9225" width="9.140625" style="84"/>
    <col min="9226" max="9226" width="0" style="84" hidden="1" customWidth="1"/>
    <col min="9227" max="9471" width="9.140625" style="84"/>
    <col min="9472" max="9472" width="9.140625" style="84" customWidth="1"/>
    <col min="9473" max="9473" width="32.85546875" style="84" customWidth="1"/>
    <col min="9474" max="9474" width="20.140625" style="84" customWidth="1"/>
    <col min="9475" max="9475" width="52.85546875" style="84" customWidth="1"/>
    <col min="9476" max="9481" width="9.140625" style="84"/>
    <col min="9482" max="9482" width="0" style="84" hidden="1" customWidth="1"/>
    <col min="9483" max="9727" width="9.140625" style="84"/>
    <col min="9728" max="9728" width="9.140625" style="84" customWidth="1"/>
    <col min="9729" max="9729" width="32.85546875" style="84" customWidth="1"/>
    <col min="9730" max="9730" width="20.140625" style="84" customWidth="1"/>
    <col min="9731" max="9731" width="52.85546875" style="84" customWidth="1"/>
    <col min="9732" max="9737" width="9.140625" style="84"/>
    <col min="9738" max="9738" width="0" style="84" hidden="1" customWidth="1"/>
    <col min="9739" max="9983" width="9.140625" style="84"/>
    <col min="9984" max="9984" width="9.140625" style="84" customWidth="1"/>
    <col min="9985" max="9985" width="32.85546875" style="84" customWidth="1"/>
    <col min="9986" max="9986" width="20.140625" style="84" customWidth="1"/>
    <col min="9987" max="9987" width="52.85546875" style="84" customWidth="1"/>
    <col min="9988" max="9993" width="9.140625" style="84"/>
    <col min="9994" max="9994" width="0" style="84" hidden="1" customWidth="1"/>
    <col min="9995" max="10239" width="9.140625" style="84"/>
    <col min="10240" max="10240" width="9.140625" style="84" customWidth="1"/>
    <col min="10241" max="10241" width="32.85546875" style="84" customWidth="1"/>
    <col min="10242" max="10242" width="20.140625" style="84" customWidth="1"/>
    <col min="10243" max="10243" width="52.85546875" style="84" customWidth="1"/>
    <col min="10244" max="10249" width="9.140625" style="84"/>
    <col min="10250" max="10250" width="0" style="84" hidden="1" customWidth="1"/>
    <col min="10251" max="10495" width="9.140625" style="84"/>
    <col min="10496" max="10496" width="9.140625" style="84" customWidth="1"/>
    <col min="10497" max="10497" width="32.85546875" style="84" customWidth="1"/>
    <col min="10498" max="10498" width="20.140625" style="84" customWidth="1"/>
    <col min="10499" max="10499" width="52.85546875" style="84" customWidth="1"/>
    <col min="10500" max="10505" width="9.140625" style="84"/>
    <col min="10506" max="10506" width="0" style="84" hidden="1" customWidth="1"/>
    <col min="10507" max="10751" width="9.140625" style="84"/>
    <col min="10752" max="10752" width="9.140625" style="84" customWidth="1"/>
    <col min="10753" max="10753" width="32.85546875" style="84" customWidth="1"/>
    <col min="10754" max="10754" width="20.140625" style="84" customWidth="1"/>
    <col min="10755" max="10755" width="52.85546875" style="84" customWidth="1"/>
    <col min="10756" max="10761" width="9.140625" style="84"/>
    <col min="10762" max="10762" width="0" style="84" hidden="1" customWidth="1"/>
    <col min="10763" max="11007" width="9.140625" style="84"/>
    <col min="11008" max="11008" width="9.140625" style="84" customWidth="1"/>
    <col min="11009" max="11009" width="32.85546875" style="84" customWidth="1"/>
    <col min="11010" max="11010" width="20.140625" style="84" customWidth="1"/>
    <col min="11011" max="11011" width="52.85546875" style="84" customWidth="1"/>
    <col min="11012" max="11017" width="9.140625" style="84"/>
    <col min="11018" max="11018" width="0" style="84" hidden="1" customWidth="1"/>
    <col min="11019" max="11263" width="9.140625" style="84"/>
    <col min="11264" max="11264" width="9.140625" style="84" customWidth="1"/>
    <col min="11265" max="11265" width="32.85546875" style="84" customWidth="1"/>
    <col min="11266" max="11266" width="20.140625" style="84" customWidth="1"/>
    <col min="11267" max="11267" width="52.85546875" style="84" customWidth="1"/>
    <col min="11268" max="11273" width="9.140625" style="84"/>
    <col min="11274" max="11274" width="0" style="84" hidden="1" customWidth="1"/>
    <col min="11275" max="11519" width="9.140625" style="84"/>
    <col min="11520" max="11520" width="9.140625" style="84" customWidth="1"/>
    <col min="11521" max="11521" width="32.85546875" style="84" customWidth="1"/>
    <col min="11522" max="11522" width="20.140625" style="84" customWidth="1"/>
    <col min="11523" max="11523" width="52.85546875" style="84" customWidth="1"/>
    <col min="11524" max="11529" width="9.140625" style="84"/>
    <col min="11530" max="11530" width="0" style="84" hidden="1" customWidth="1"/>
    <col min="11531" max="11775" width="9.140625" style="84"/>
    <col min="11776" max="11776" width="9.140625" style="84" customWidth="1"/>
    <col min="11777" max="11777" width="32.85546875" style="84" customWidth="1"/>
    <col min="11778" max="11778" width="20.140625" style="84" customWidth="1"/>
    <col min="11779" max="11779" width="52.85546875" style="84" customWidth="1"/>
    <col min="11780" max="11785" width="9.140625" style="84"/>
    <col min="11786" max="11786" width="0" style="84" hidden="1" customWidth="1"/>
    <col min="11787" max="12031" width="9.140625" style="84"/>
    <col min="12032" max="12032" width="9.140625" style="84" customWidth="1"/>
    <col min="12033" max="12033" width="32.85546875" style="84" customWidth="1"/>
    <col min="12034" max="12034" width="20.140625" style="84" customWidth="1"/>
    <col min="12035" max="12035" width="52.85546875" style="84" customWidth="1"/>
    <col min="12036" max="12041" width="9.140625" style="84"/>
    <col min="12042" max="12042" width="0" style="84" hidden="1" customWidth="1"/>
    <col min="12043" max="12287" width="9.140625" style="84"/>
    <col min="12288" max="12288" width="9.140625" style="84" customWidth="1"/>
    <col min="12289" max="12289" width="32.85546875" style="84" customWidth="1"/>
    <col min="12290" max="12290" width="20.140625" style="84" customWidth="1"/>
    <col min="12291" max="12291" width="52.85546875" style="84" customWidth="1"/>
    <col min="12292" max="12297" width="9.140625" style="84"/>
    <col min="12298" max="12298" width="0" style="84" hidden="1" customWidth="1"/>
    <col min="12299" max="12543" width="9.140625" style="84"/>
    <col min="12544" max="12544" width="9.140625" style="84" customWidth="1"/>
    <col min="12545" max="12545" width="32.85546875" style="84" customWidth="1"/>
    <col min="12546" max="12546" width="20.140625" style="84" customWidth="1"/>
    <col min="12547" max="12547" width="52.85546875" style="84" customWidth="1"/>
    <col min="12548" max="12553" width="9.140625" style="84"/>
    <col min="12554" max="12554" width="0" style="84" hidden="1" customWidth="1"/>
    <col min="12555" max="12799" width="9.140625" style="84"/>
    <col min="12800" max="12800" width="9.140625" style="84" customWidth="1"/>
    <col min="12801" max="12801" width="32.85546875" style="84" customWidth="1"/>
    <col min="12802" max="12802" width="20.140625" style="84" customWidth="1"/>
    <col min="12803" max="12803" width="52.85546875" style="84" customWidth="1"/>
    <col min="12804" max="12809" width="9.140625" style="84"/>
    <col min="12810" max="12810" width="0" style="84" hidden="1" customWidth="1"/>
    <col min="12811" max="13055" width="9.140625" style="84"/>
    <col min="13056" max="13056" width="9.140625" style="84" customWidth="1"/>
    <col min="13057" max="13057" width="32.85546875" style="84" customWidth="1"/>
    <col min="13058" max="13058" width="20.140625" style="84" customWidth="1"/>
    <col min="13059" max="13059" width="52.85546875" style="84" customWidth="1"/>
    <col min="13060" max="13065" width="9.140625" style="84"/>
    <col min="13066" max="13066" width="0" style="84" hidden="1" customWidth="1"/>
    <col min="13067" max="13311" width="9.140625" style="84"/>
    <col min="13312" max="13312" width="9.140625" style="84" customWidth="1"/>
    <col min="13313" max="13313" width="32.85546875" style="84" customWidth="1"/>
    <col min="13314" max="13314" width="20.140625" style="84" customWidth="1"/>
    <col min="13315" max="13315" width="52.85546875" style="84" customWidth="1"/>
    <col min="13316" max="13321" width="9.140625" style="84"/>
    <col min="13322" max="13322" width="0" style="84" hidden="1" customWidth="1"/>
    <col min="13323" max="13567" width="9.140625" style="84"/>
    <col min="13568" max="13568" width="9.140625" style="84" customWidth="1"/>
    <col min="13569" max="13569" width="32.85546875" style="84" customWidth="1"/>
    <col min="13570" max="13570" width="20.140625" style="84" customWidth="1"/>
    <col min="13571" max="13571" width="52.85546875" style="84" customWidth="1"/>
    <col min="13572" max="13577" width="9.140625" style="84"/>
    <col min="13578" max="13578" width="0" style="84" hidden="1" customWidth="1"/>
    <col min="13579" max="13823" width="9.140625" style="84"/>
    <col min="13824" max="13824" width="9.140625" style="84" customWidth="1"/>
    <col min="13825" max="13825" width="32.85546875" style="84" customWidth="1"/>
    <col min="13826" max="13826" width="20.140625" style="84" customWidth="1"/>
    <col min="13827" max="13827" width="52.85546875" style="84" customWidth="1"/>
    <col min="13828" max="13833" width="9.140625" style="84"/>
    <col min="13834" max="13834" width="0" style="84" hidden="1" customWidth="1"/>
    <col min="13835" max="14079" width="9.140625" style="84"/>
    <col min="14080" max="14080" width="9.140625" style="84" customWidth="1"/>
    <col min="14081" max="14081" width="32.85546875" style="84" customWidth="1"/>
    <col min="14082" max="14082" width="20.140625" style="84" customWidth="1"/>
    <col min="14083" max="14083" width="52.85546875" style="84" customWidth="1"/>
    <col min="14084" max="14089" width="9.140625" style="84"/>
    <col min="14090" max="14090" width="0" style="84" hidden="1" customWidth="1"/>
    <col min="14091" max="14335" width="9.140625" style="84"/>
    <col min="14336" max="14336" width="9.140625" style="84" customWidth="1"/>
    <col min="14337" max="14337" width="32.85546875" style="84" customWidth="1"/>
    <col min="14338" max="14338" width="20.140625" style="84" customWidth="1"/>
    <col min="14339" max="14339" width="52.85546875" style="84" customWidth="1"/>
    <col min="14340" max="14345" width="9.140625" style="84"/>
    <col min="14346" max="14346" width="0" style="84" hidden="1" customWidth="1"/>
    <col min="14347" max="14591" width="9.140625" style="84"/>
    <col min="14592" max="14592" width="9.140625" style="84" customWidth="1"/>
    <col min="14593" max="14593" width="32.85546875" style="84" customWidth="1"/>
    <col min="14594" max="14594" width="20.140625" style="84" customWidth="1"/>
    <col min="14595" max="14595" width="52.85546875" style="84" customWidth="1"/>
    <col min="14596" max="14601" width="9.140625" style="84"/>
    <col min="14602" max="14602" width="0" style="84" hidden="1" customWidth="1"/>
    <col min="14603" max="14847" width="9.140625" style="84"/>
    <col min="14848" max="14848" width="9.140625" style="84" customWidth="1"/>
    <col min="14849" max="14849" width="32.85546875" style="84" customWidth="1"/>
    <col min="14850" max="14850" width="20.140625" style="84" customWidth="1"/>
    <col min="14851" max="14851" width="52.85546875" style="84" customWidth="1"/>
    <col min="14852" max="14857" width="9.140625" style="84"/>
    <col min="14858" max="14858" width="0" style="84" hidden="1" customWidth="1"/>
    <col min="14859" max="15103" width="9.140625" style="84"/>
    <col min="15104" max="15104" width="9.140625" style="84" customWidth="1"/>
    <col min="15105" max="15105" width="32.85546875" style="84" customWidth="1"/>
    <col min="15106" max="15106" width="20.140625" style="84" customWidth="1"/>
    <col min="15107" max="15107" width="52.85546875" style="84" customWidth="1"/>
    <col min="15108" max="15113" width="9.140625" style="84"/>
    <col min="15114" max="15114" width="0" style="84" hidden="1" customWidth="1"/>
    <col min="15115" max="15359" width="9.140625" style="84"/>
    <col min="15360" max="15360" width="9.140625" style="84" customWidth="1"/>
    <col min="15361" max="15361" width="32.85546875" style="84" customWidth="1"/>
    <col min="15362" max="15362" width="20.140625" style="84" customWidth="1"/>
    <col min="15363" max="15363" width="52.85546875" style="84" customWidth="1"/>
    <col min="15364" max="15369" width="9.140625" style="84"/>
    <col min="15370" max="15370" width="0" style="84" hidden="1" customWidth="1"/>
    <col min="15371" max="15615" width="9.140625" style="84"/>
    <col min="15616" max="15616" width="9.140625" style="84" customWidth="1"/>
    <col min="15617" max="15617" width="32.85546875" style="84" customWidth="1"/>
    <col min="15618" max="15618" width="20.140625" style="84" customWidth="1"/>
    <col min="15619" max="15619" width="52.85546875" style="84" customWidth="1"/>
    <col min="15620" max="15625" width="9.140625" style="84"/>
    <col min="15626" max="15626" width="0" style="84" hidden="1" customWidth="1"/>
    <col min="15627" max="15871" width="9.140625" style="84"/>
    <col min="15872" max="15872" width="9.140625" style="84" customWidth="1"/>
    <col min="15873" max="15873" width="32.85546875" style="84" customWidth="1"/>
    <col min="15874" max="15874" width="20.140625" style="84" customWidth="1"/>
    <col min="15875" max="15875" width="52.85546875" style="84" customWidth="1"/>
    <col min="15876" max="15881" width="9.140625" style="84"/>
    <col min="15882" max="15882" width="0" style="84" hidden="1" customWidth="1"/>
    <col min="15883" max="16127" width="9.140625" style="84"/>
    <col min="16128" max="16128" width="9.140625" style="84" customWidth="1"/>
    <col min="16129" max="16129" width="32.85546875" style="84" customWidth="1"/>
    <col min="16130" max="16130" width="20.140625" style="84" customWidth="1"/>
    <col min="16131" max="16131" width="52.85546875" style="84" customWidth="1"/>
    <col min="16132" max="16137" width="9.140625" style="84"/>
    <col min="16138" max="16138" width="0" style="84" hidden="1" customWidth="1"/>
    <col min="16139" max="16384" width="9.140625" style="84"/>
  </cols>
  <sheetData>
    <row r="1" spans="1:10" ht="15.75">
      <c r="B1" s="81" t="s">
        <v>66</v>
      </c>
      <c r="C1" s="82"/>
      <c r="D1" s="83"/>
    </row>
    <row r="2" spans="1:10" ht="14.25">
      <c r="B2" s="85" t="s">
        <v>291</v>
      </c>
      <c r="J2" s="84" t="s">
        <v>1</v>
      </c>
    </row>
    <row r="3" spans="1:10" ht="14.25">
      <c r="B3" s="85"/>
    </row>
    <row r="4" spans="1:10" s="87" customFormat="1" ht="19.5" customHeight="1">
      <c r="A4" s="42"/>
      <c r="B4" s="41" t="s">
        <v>2</v>
      </c>
      <c r="C4" s="142" t="s">
        <v>3</v>
      </c>
      <c r="D4" s="142" t="s">
        <v>4</v>
      </c>
      <c r="J4" s="87" t="s">
        <v>5</v>
      </c>
    </row>
    <row r="5" spans="1:10" ht="30.75" customHeight="1">
      <c r="A5" s="145" t="s">
        <v>6</v>
      </c>
      <c r="B5" s="144" t="s">
        <v>7</v>
      </c>
      <c r="C5" s="88">
        <v>450</v>
      </c>
      <c r="D5" s="426" t="s">
        <v>311</v>
      </c>
    </row>
    <row r="6" spans="1:10" ht="23.25" hidden="1" customHeight="1">
      <c r="A6" s="145" t="s">
        <v>50</v>
      </c>
      <c r="B6" s="144" t="s">
        <v>51</v>
      </c>
      <c r="C6" s="88"/>
      <c r="D6" s="427"/>
    </row>
    <row r="7" spans="1:10" s="86" customFormat="1" ht="25.5">
      <c r="A7" s="145" t="s">
        <v>8</v>
      </c>
      <c r="B7" s="79" t="s">
        <v>9</v>
      </c>
      <c r="C7" s="90">
        <v>-252</v>
      </c>
      <c r="D7" s="427"/>
      <c r="J7" s="86" t="s">
        <v>10</v>
      </c>
    </row>
    <row r="8" spans="1:10" s="86" customFormat="1" ht="38.25" hidden="1" customHeight="1">
      <c r="A8" s="145" t="s">
        <v>11</v>
      </c>
      <c r="B8" s="144" t="s">
        <v>12</v>
      </c>
      <c r="C8" s="90"/>
      <c r="D8" s="427"/>
    </row>
    <row r="9" spans="1:10" ht="21.75" customHeight="1">
      <c r="A9" s="145" t="s">
        <v>13</v>
      </c>
      <c r="B9" s="144" t="s">
        <v>14</v>
      </c>
      <c r="C9" s="90">
        <v>-450</v>
      </c>
      <c r="D9" s="428"/>
    </row>
    <row r="10" spans="1:10" ht="18.75" customHeight="1">
      <c r="A10" s="93"/>
      <c r="B10" s="40" t="s">
        <v>15</v>
      </c>
      <c r="C10" s="94">
        <f>SUM(C5:C9)</f>
        <v>-252</v>
      </c>
      <c r="D10" s="95"/>
    </row>
    <row r="11" spans="1:10" ht="24" customHeight="1">
      <c r="A11" s="139"/>
      <c r="B11" s="137" t="s">
        <v>16</v>
      </c>
      <c r="C11" s="138" t="s">
        <v>3</v>
      </c>
      <c r="D11" s="138" t="s">
        <v>4</v>
      </c>
    </row>
    <row r="12" spans="1:10">
      <c r="A12" s="141" t="s">
        <v>42</v>
      </c>
      <c r="B12" s="112" t="s">
        <v>312</v>
      </c>
      <c r="C12" s="201">
        <f>C13+C14+C15+C16+C21+C25+C26+C27+C28+C32+C33+C34</f>
        <v>1336</v>
      </c>
      <c r="D12" s="108"/>
    </row>
    <row r="13" spans="1:10" ht="45" customHeight="1">
      <c r="A13" s="103"/>
      <c r="B13" s="58">
        <v>1100</v>
      </c>
      <c r="C13" s="59">
        <v>-5781</v>
      </c>
      <c r="D13" s="429" t="s">
        <v>406</v>
      </c>
    </row>
    <row r="14" spans="1:10" ht="45" customHeight="1">
      <c r="A14" s="103"/>
      <c r="B14" s="58">
        <v>1200</v>
      </c>
      <c r="C14" s="59">
        <v>5534</v>
      </c>
      <c r="D14" s="430"/>
    </row>
    <row r="15" spans="1:10" ht="33" customHeight="1">
      <c r="A15" s="103"/>
      <c r="B15" s="58">
        <v>2100</v>
      </c>
      <c r="C15" s="59">
        <v>-1161</v>
      </c>
      <c r="D15" s="304" t="s">
        <v>313</v>
      </c>
    </row>
    <row r="16" spans="1:10">
      <c r="A16" s="103"/>
      <c r="B16" s="58">
        <v>2200</v>
      </c>
      <c r="C16" s="59">
        <v>8905</v>
      </c>
      <c r="D16" s="136"/>
    </row>
    <row r="17" spans="1:4" ht="51">
      <c r="A17" s="202"/>
      <c r="B17" s="61">
        <v>2230</v>
      </c>
      <c r="C17" s="62">
        <v>-1763</v>
      </c>
      <c r="D17" s="305" t="s">
        <v>314</v>
      </c>
    </row>
    <row r="18" spans="1:4" ht="89.25">
      <c r="A18" s="202"/>
      <c r="B18" s="61">
        <v>2240</v>
      </c>
      <c r="C18" s="62">
        <v>7778</v>
      </c>
      <c r="D18" s="305" t="s">
        <v>407</v>
      </c>
    </row>
    <row r="19" spans="1:4" ht="140.25">
      <c r="A19" s="202"/>
      <c r="B19" s="61">
        <v>2279</v>
      </c>
      <c r="C19" s="62">
        <v>4023</v>
      </c>
      <c r="D19" s="305" t="s">
        <v>412</v>
      </c>
    </row>
    <row r="20" spans="1:4" ht="63.75">
      <c r="A20" s="202"/>
      <c r="B20" s="61">
        <v>2260</v>
      </c>
      <c r="C20" s="62">
        <v>-974</v>
      </c>
      <c r="D20" s="305" t="s">
        <v>408</v>
      </c>
    </row>
    <row r="21" spans="1:4">
      <c r="A21" s="202"/>
      <c r="B21" s="203">
        <v>2300</v>
      </c>
      <c r="C21" s="201">
        <v>4903</v>
      </c>
      <c r="D21" s="287"/>
    </row>
    <row r="22" spans="1:4" ht="102">
      <c r="A22" s="202"/>
      <c r="B22" s="61">
        <v>2312</v>
      </c>
      <c r="C22" s="62">
        <v>8925</v>
      </c>
      <c r="D22" s="306" t="s">
        <v>409</v>
      </c>
    </row>
    <row r="23" spans="1:4" ht="38.25">
      <c r="A23" s="202"/>
      <c r="B23" s="61">
        <v>2314</v>
      </c>
      <c r="C23" s="62">
        <v>-4409</v>
      </c>
      <c r="D23" s="306" t="s">
        <v>315</v>
      </c>
    </row>
    <row r="24" spans="1:4" ht="38.25">
      <c r="A24" s="202"/>
      <c r="B24" s="61">
        <v>2363</v>
      </c>
      <c r="C24" s="62">
        <v>840</v>
      </c>
      <c r="D24" s="305" t="s">
        <v>316</v>
      </c>
    </row>
    <row r="25" spans="1:4" hidden="1">
      <c r="A25" s="202"/>
      <c r="B25" s="203">
        <v>2500</v>
      </c>
      <c r="C25" s="201"/>
      <c r="D25" s="286"/>
    </row>
    <row r="26" spans="1:4" ht="63.75">
      <c r="A26" s="202"/>
      <c r="B26" s="203">
        <v>3200</v>
      </c>
      <c r="C26" s="201">
        <f>-5500</f>
        <v>-5500</v>
      </c>
      <c r="D26" s="307" t="s">
        <v>413</v>
      </c>
    </row>
    <row r="27" spans="1:4" ht="38.25">
      <c r="A27" s="202"/>
      <c r="B27" s="203">
        <v>5100</v>
      </c>
      <c r="C27" s="201">
        <v>66</v>
      </c>
      <c r="D27" s="299" t="s">
        <v>317</v>
      </c>
    </row>
    <row r="28" spans="1:4" ht="25.5">
      <c r="A28" s="202"/>
      <c r="B28" s="203">
        <v>5200</v>
      </c>
      <c r="C28" s="201">
        <v>-5630</v>
      </c>
      <c r="D28" s="308" t="s">
        <v>318</v>
      </c>
    </row>
    <row r="29" spans="1:4" hidden="1">
      <c r="A29" s="202"/>
      <c r="B29" s="61">
        <v>5232</v>
      </c>
      <c r="C29" s="62">
        <v>-2210</v>
      </c>
      <c r="D29" s="295"/>
    </row>
    <row r="30" spans="1:4" hidden="1">
      <c r="A30" s="202"/>
      <c r="B30" s="61">
        <v>5238</v>
      </c>
      <c r="C30" s="62">
        <v>80</v>
      </c>
      <c r="D30" s="294"/>
    </row>
    <row r="31" spans="1:4" hidden="1">
      <c r="A31" s="202"/>
      <c r="B31" s="61">
        <v>5239</v>
      </c>
      <c r="C31" s="62">
        <v>-3500</v>
      </c>
      <c r="D31" s="293"/>
    </row>
    <row r="32" spans="1:4" hidden="1">
      <c r="A32" s="202"/>
      <c r="B32" s="203">
        <v>6400</v>
      </c>
      <c r="C32" s="201"/>
      <c r="D32" s="287"/>
    </row>
    <row r="33" spans="1:4" hidden="1">
      <c r="A33" s="202"/>
      <c r="B33" s="203">
        <v>7200</v>
      </c>
      <c r="C33" s="201"/>
      <c r="D33" s="288"/>
    </row>
    <row r="34" spans="1:4" hidden="1">
      <c r="A34" s="202"/>
      <c r="B34" s="203">
        <v>8100</v>
      </c>
      <c r="C34" s="201"/>
      <c r="D34" s="288"/>
    </row>
    <row r="35" spans="1:4">
      <c r="A35" s="204"/>
      <c r="B35" s="205"/>
      <c r="C35" s="92"/>
      <c r="D35" s="289"/>
    </row>
    <row r="36" spans="1:4">
      <c r="A36" s="206" t="s">
        <v>43</v>
      </c>
      <c r="B36" s="112" t="s">
        <v>23</v>
      </c>
      <c r="C36" s="201">
        <f>C37+C38+C39+C40+C43+C47+C49</f>
        <v>-1036</v>
      </c>
      <c r="D36" s="249"/>
    </row>
    <row r="37" spans="1:4" ht="24.95" customHeight="1">
      <c r="A37" s="208"/>
      <c r="B37" s="209">
        <v>1100</v>
      </c>
      <c r="C37" s="251">
        <v>-1671</v>
      </c>
      <c r="D37" s="412" t="s">
        <v>319</v>
      </c>
    </row>
    <row r="38" spans="1:4" ht="24.95" customHeight="1">
      <c r="A38" s="208"/>
      <c r="B38" s="209">
        <v>1200</v>
      </c>
      <c r="C38" s="251">
        <v>1671</v>
      </c>
      <c r="D38" s="431"/>
    </row>
    <row r="39" spans="1:4" hidden="1">
      <c r="A39" s="208"/>
      <c r="B39" s="210">
        <v>2100</v>
      </c>
      <c r="C39" s="251"/>
      <c r="D39" s="290"/>
    </row>
    <row r="40" spans="1:4" ht="12.75" customHeight="1">
      <c r="A40" s="208"/>
      <c r="B40" s="210">
        <v>2200</v>
      </c>
      <c r="C40" s="251">
        <v>366</v>
      </c>
    </row>
    <row r="41" spans="1:4" ht="31.5" customHeight="1">
      <c r="A41" s="202"/>
      <c r="B41" s="61">
        <v>2220</v>
      </c>
      <c r="C41" s="62">
        <v>-1585</v>
      </c>
      <c r="D41" s="309" t="s">
        <v>320</v>
      </c>
    </row>
    <row r="42" spans="1:4" ht="54" customHeight="1">
      <c r="A42" s="202"/>
      <c r="B42" s="61">
        <v>2240</v>
      </c>
      <c r="C42" s="62">
        <v>2123</v>
      </c>
      <c r="D42" s="309" t="s">
        <v>321</v>
      </c>
    </row>
    <row r="43" spans="1:4">
      <c r="A43" s="208"/>
      <c r="B43" s="210">
        <v>2300</v>
      </c>
      <c r="C43" s="251">
        <v>-3021</v>
      </c>
      <c r="D43" s="310"/>
    </row>
    <row r="44" spans="1:4">
      <c r="A44" s="202"/>
      <c r="B44" s="61">
        <v>2312</v>
      </c>
      <c r="C44" s="62">
        <v>2835</v>
      </c>
      <c r="D44" s="432" t="s">
        <v>322</v>
      </c>
    </row>
    <row r="45" spans="1:4">
      <c r="A45" s="202"/>
      <c r="B45" s="61">
        <v>2321</v>
      </c>
      <c r="C45" s="62">
        <v>-3510</v>
      </c>
      <c r="D45" s="433"/>
    </row>
    <row r="46" spans="1:4" ht="51">
      <c r="A46" s="202"/>
      <c r="B46" s="61">
        <v>2350</v>
      </c>
      <c r="C46" s="62">
        <v>-2076</v>
      </c>
      <c r="D46" s="306" t="s">
        <v>323</v>
      </c>
    </row>
    <row r="47" spans="1:4" hidden="1">
      <c r="A47" s="208"/>
      <c r="B47" s="210">
        <v>2500</v>
      </c>
      <c r="C47" s="252"/>
      <c r="D47" s="286"/>
    </row>
    <row r="48" spans="1:4" hidden="1">
      <c r="A48" s="208"/>
      <c r="B48" s="210">
        <v>3200</v>
      </c>
      <c r="C48" s="251"/>
      <c r="D48" s="287"/>
    </row>
    <row r="49" spans="1:4">
      <c r="A49" s="208"/>
      <c r="B49" s="210">
        <v>5200</v>
      </c>
      <c r="C49" s="251">
        <v>1619</v>
      </c>
      <c r="D49" s="287"/>
    </row>
    <row r="50" spans="1:4" ht="24.95" customHeight="1">
      <c r="A50" s="202"/>
      <c r="B50" s="61">
        <v>5232</v>
      </c>
      <c r="C50" s="61">
        <v>2289</v>
      </c>
      <c r="D50" s="434" t="s">
        <v>324</v>
      </c>
    </row>
    <row r="51" spans="1:4" ht="24.95" customHeight="1">
      <c r="A51" s="202"/>
      <c r="B51" s="61">
        <v>5239</v>
      </c>
      <c r="C51" s="61">
        <v>-5079</v>
      </c>
      <c r="D51" s="435"/>
    </row>
    <row r="52" spans="1:4" ht="24.95" customHeight="1">
      <c r="A52" s="208"/>
      <c r="B52" s="61">
        <v>5240</v>
      </c>
      <c r="C52" s="311">
        <v>4409</v>
      </c>
      <c r="D52" s="436"/>
    </row>
    <row r="53" spans="1:4">
      <c r="A53" s="204"/>
      <c r="B53" s="205"/>
      <c r="C53" s="92"/>
      <c r="D53" s="292"/>
    </row>
    <row r="54" spans="1:4" ht="51">
      <c r="A54" s="114"/>
      <c r="B54" s="115" t="s">
        <v>25</v>
      </c>
      <c r="C54" s="105">
        <f>C12+C36</f>
        <v>300</v>
      </c>
      <c r="D54" s="312" t="s">
        <v>414</v>
      </c>
    </row>
    <row r="55" spans="1:4">
      <c r="A55" s="48"/>
      <c r="B55" s="47"/>
      <c r="C55" s="46"/>
      <c r="D55" s="92"/>
    </row>
    <row r="56" spans="1:4">
      <c r="A56" s="96"/>
      <c r="B56" s="101"/>
    </row>
    <row r="57" spans="1:4">
      <c r="A57" s="96"/>
      <c r="B57" s="101"/>
    </row>
    <row r="58" spans="1:4">
      <c r="A58" s="96"/>
      <c r="B58" s="101"/>
    </row>
    <row r="59" spans="1:4">
      <c r="A59" s="96"/>
      <c r="B59" s="97"/>
    </row>
    <row r="60" spans="1:4">
      <c r="A60" s="96"/>
      <c r="B60" s="101"/>
    </row>
    <row r="61" spans="1:4">
      <c r="A61" s="96"/>
      <c r="B61" s="101"/>
    </row>
    <row r="62" spans="1:4">
      <c r="A62" s="96"/>
      <c r="B62" s="101"/>
    </row>
    <row r="63" spans="1:4">
      <c r="A63" s="96"/>
      <c r="B63" s="101"/>
    </row>
    <row r="64" spans="1:4">
      <c r="A64" s="96"/>
      <c r="B64" s="97"/>
    </row>
    <row r="65" spans="1:2">
      <c r="A65" s="96"/>
      <c r="B65" s="97"/>
    </row>
    <row r="66" spans="1:2">
      <c r="A66" s="96"/>
      <c r="B66" s="101"/>
    </row>
    <row r="67" spans="1:2">
      <c r="A67" s="96"/>
      <c r="B67" s="101"/>
    </row>
    <row r="68" spans="1:2">
      <c r="A68" s="96"/>
      <c r="B68" s="101"/>
    </row>
    <row r="69" spans="1:2">
      <c r="A69" s="96"/>
      <c r="B69" s="101"/>
    </row>
    <row r="70" spans="1:2">
      <c r="A70" s="96"/>
      <c r="B70" s="97"/>
    </row>
    <row r="71" spans="1:2">
      <c r="A71" s="96"/>
      <c r="B71" s="101"/>
    </row>
    <row r="72" spans="1:2">
      <c r="A72" s="96"/>
      <c r="B72" s="101"/>
    </row>
    <row r="73" spans="1:2">
      <c r="A73" s="96"/>
      <c r="B73" s="101"/>
    </row>
    <row r="74" spans="1:2">
      <c r="A74" s="96"/>
      <c r="B74" s="101"/>
    </row>
    <row r="75" spans="1:2">
      <c r="A75" s="96"/>
      <c r="B75" s="101"/>
    </row>
    <row r="76" spans="1:2">
      <c r="A76" s="96"/>
      <c r="B76" s="101"/>
    </row>
    <row r="77" spans="1:2">
      <c r="A77" s="96"/>
      <c r="B77" s="101"/>
    </row>
    <row r="78" spans="1:2">
      <c r="A78" s="96"/>
      <c r="B78" s="97"/>
    </row>
    <row r="79" spans="1:2">
      <c r="A79" s="96"/>
      <c r="B79" s="101"/>
    </row>
    <row r="80" spans="1:2">
      <c r="A80" s="96"/>
      <c r="B80" s="101"/>
    </row>
    <row r="81" spans="1:2">
      <c r="A81" s="96"/>
      <c r="B81" s="97"/>
    </row>
    <row r="82" spans="1:2">
      <c r="A82" s="96"/>
      <c r="B82" s="101"/>
    </row>
    <row r="83" spans="1:2">
      <c r="A83" s="96"/>
      <c r="B83" s="101"/>
    </row>
    <row r="84" spans="1:2">
      <c r="A84" s="96"/>
      <c r="B84" s="101"/>
    </row>
    <row r="85" spans="1:2">
      <c r="A85" s="96"/>
      <c r="B85" s="100"/>
    </row>
    <row r="86" spans="1:2">
      <c r="A86" s="96"/>
      <c r="B86" s="98"/>
    </row>
    <row r="87" spans="1:2">
      <c r="A87" s="96"/>
      <c r="B87" s="97"/>
    </row>
    <row r="88" spans="1:2">
      <c r="A88" s="96"/>
      <c r="B88" s="101"/>
    </row>
    <row r="89" spans="1:2">
      <c r="A89" s="96"/>
      <c r="B89" s="101"/>
    </row>
    <row r="90" spans="1:2">
      <c r="A90" s="96"/>
      <c r="B90" s="101"/>
    </row>
    <row r="91" spans="1:2">
      <c r="A91" s="96"/>
      <c r="B91" s="101"/>
    </row>
    <row r="92" spans="1:2">
      <c r="A92" s="96"/>
      <c r="B92" s="97"/>
    </row>
    <row r="93" spans="1:2">
      <c r="A93" s="96"/>
      <c r="B93" s="101"/>
    </row>
    <row r="94" spans="1:2">
      <c r="A94" s="96"/>
      <c r="B94" s="101"/>
    </row>
    <row r="95" spans="1:2">
      <c r="A95" s="96"/>
      <c r="B95" s="101"/>
    </row>
    <row r="96" spans="1:2">
      <c r="A96" s="96"/>
      <c r="B96" s="101"/>
    </row>
    <row r="97" spans="1:2">
      <c r="A97" s="96"/>
      <c r="B97" s="97"/>
    </row>
    <row r="98" spans="1:2">
      <c r="A98" s="96"/>
      <c r="B98" s="97"/>
    </row>
    <row r="99" spans="1:2">
      <c r="A99" s="96"/>
      <c r="B99" s="97"/>
    </row>
    <row r="100" spans="1:2">
      <c r="A100" s="96"/>
      <c r="B100" s="101"/>
    </row>
    <row r="101" spans="1:2">
      <c r="A101" s="96"/>
      <c r="B101" s="101"/>
    </row>
    <row r="102" spans="1:2">
      <c r="A102" s="96"/>
      <c r="B102" s="97"/>
    </row>
    <row r="103" spans="1:2">
      <c r="A103" s="96"/>
      <c r="B103" s="101"/>
    </row>
    <row r="104" spans="1:2">
      <c r="A104" s="96"/>
      <c r="B104" s="101"/>
    </row>
    <row r="105" spans="1:2">
      <c r="A105" s="96"/>
      <c r="B105" s="97"/>
    </row>
    <row r="106" spans="1:2">
      <c r="A106" s="96"/>
      <c r="B106" s="101"/>
    </row>
    <row r="107" spans="1:2">
      <c r="A107" s="96"/>
      <c r="B107" s="101"/>
    </row>
    <row r="108" spans="1:2">
      <c r="A108" s="96"/>
      <c r="B108" s="98"/>
    </row>
    <row r="109" spans="1:2">
      <c r="A109" s="96"/>
      <c r="B109" s="97"/>
    </row>
    <row r="110" spans="1:2">
      <c r="A110" s="96"/>
      <c r="B110" s="97"/>
    </row>
    <row r="111" spans="1:2">
      <c r="A111" s="96"/>
      <c r="B111" s="99"/>
    </row>
    <row r="112" spans="1:2">
      <c r="A112" s="96"/>
      <c r="B112" s="100"/>
    </row>
    <row r="113" spans="1:2">
      <c r="A113" s="96"/>
      <c r="B113" s="98"/>
    </row>
    <row r="114" spans="1:2">
      <c r="A114" s="96"/>
      <c r="B114" s="97"/>
    </row>
    <row r="115" spans="1:2">
      <c r="A115" s="96"/>
      <c r="B115" s="101"/>
    </row>
    <row r="116" spans="1:2">
      <c r="A116" s="96"/>
      <c r="B116" s="101"/>
    </row>
    <row r="117" spans="1:2">
      <c r="A117" s="96"/>
      <c r="B117" s="101"/>
    </row>
    <row r="118" spans="1:2">
      <c r="A118" s="96"/>
      <c r="B118" s="101"/>
    </row>
    <row r="119" spans="1:2">
      <c r="A119" s="96"/>
      <c r="B119" s="101"/>
    </row>
    <row r="120" spans="1:2">
      <c r="A120" s="96"/>
      <c r="B120" s="101"/>
    </row>
    <row r="121" spans="1:2">
      <c r="A121" s="96"/>
      <c r="B121" s="101"/>
    </row>
    <row r="122" spans="1:2">
      <c r="A122" s="96"/>
      <c r="B122" s="101"/>
    </row>
    <row r="123" spans="1:2">
      <c r="A123" s="96"/>
      <c r="B123" s="101"/>
    </row>
    <row r="124" spans="1:2">
      <c r="A124" s="96"/>
      <c r="B124" s="97"/>
    </row>
    <row r="125" spans="1:2">
      <c r="A125" s="96"/>
      <c r="B125" s="101"/>
    </row>
    <row r="126" spans="1:2">
      <c r="A126" s="96"/>
      <c r="B126" s="101"/>
    </row>
    <row r="127" spans="1:2">
      <c r="A127" s="96"/>
      <c r="B127" s="101"/>
    </row>
    <row r="128" spans="1:2">
      <c r="A128" s="96"/>
      <c r="B128" s="97"/>
    </row>
    <row r="129" spans="1:2">
      <c r="A129" s="96"/>
      <c r="B129" s="101"/>
    </row>
    <row r="130" spans="1:2">
      <c r="A130" s="96"/>
      <c r="B130" s="101"/>
    </row>
    <row r="131" spans="1:2">
      <c r="A131" s="96"/>
      <c r="B131" s="97"/>
    </row>
    <row r="132" spans="1:2">
      <c r="A132" s="96"/>
      <c r="B132" s="97"/>
    </row>
    <row r="133" spans="1:2">
      <c r="A133" s="96"/>
      <c r="B133" s="101"/>
    </row>
    <row r="134" spans="1:2">
      <c r="A134" s="96"/>
      <c r="B134" s="101"/>
    </row>
    <row r="135" spans="1:2">
      <c r="A135" s="96"/>
      <c r="B135" s="98"/>
    </row>
    <row r="136" spans="1:2">
      <c r="A136" s="96"/>
      <c r="B136" s="97"/>
    </row>
    <row r="137" spans="1:2">
      <c r="A137" s="96"/>
      <c r="B137" s="101"/>
    </row>
    <row r="138" spans="1:2">
      <c r="A138" s="96"/>
      <c r="B138" s="101"/>
    </row>
    <row r="139" spans="1:2">
      <c r="A139" s="96"/>
      <c r="B139" s="101"/>
    </row>
    <row r="140" spans="1:2">
      <c r="A140" s="96"/>
      <c r="B140" s="101"/>
    </row>
    <row r="141" spans="1:2">
      <c r="A141" s="96"/>
      <c r="B141" s="101"/>
    </row>
    <row r="142" spans="1:2">
      <c r="A142" s="96"/>
      <c r="B142" s="101"/>
    </row>
    <row r="143" spans="1:2">
      <c r="A143" s="96"/>
      <c r="B143" s="101"/>
    </row>
    <row r="144" spans="1:2">
      <c r="A144" s="96"/>
      <c r="B144" s="98"/>
    </row>
    <row r="145" spans="1:2">
      <c r="A145" s="96"/>
      <c r="B145" s="98"/>
    </row>
    <row r="146" spans="1:2">
      <c r="A146" s="96"/>
      <c r="B146" s="98"/>
    </row>
    <row r="147" spans="1:2">
      <c r="A147" s="96"/>
      <c r="B147" s="97"/>
    </row>
    <row r="148" spans="1:2">
      <c r="A148" s="96"/>
      <c r="B148" s="101"/>
    </row>
    <row r="149" spans="1:2">
      <c r="A149" s="96"/>
      <c r="B149" s="101"/>
    </row>
    <row r="150" spans="1:2">
      <c r="A150" s="96"/>
      <c r="B150" s="101"/>
    </row>
    <row r="151" spans="1:2">
      <c r="A151" s="96"/>
      <c r="B151" s="101"/>
    </row>
    <row r="152" spans="1:2">
      <c r="A152" s="96"/>
      <c r="B152" s="101"/>
    </row>
    <row r="153" spans="1:2">
      <c r="A153" s="96"/>
      <c r="B153" s="101"/>
    </row>
    <row r="154" spans="1:2">
      <c r="A154" s="96"/>
      <c r="B154" s="101"/>
    </row>
    <row r="155" spans="1:2">
      <c r="A155" s="96"/>
      <c r="B155" s="101"/>
    </row>
    <row r="156" spans="1:2">
      <c r="A156" s="96"/>
      <c r="B156" s="101"/>
    </row>
    <row r="157" spans="1:2">
      <c r="A157" s="96"/>
      <c r="B157" s="97"/>
    </row>
    <row r="158" spans="1:2">
      <c r="A158" s="96"/>
      <c r="B158" s="98"/>
    </row>
    <row r="159" spans="1:2">
      <c r="A159" s="96"/>
      <c r="B159" s="97"/>
    </row>
    <row r="160" spans="1:2">
      <c r="A160" s="96"/>
      <c r="B160" s="97"/>
    </row>
    <row r="161" spans="1:2">
      <c r="A161" s="96"/>
      <c r="B161" s="97"/>
    </row>
    <row r="162" spans="1:2">
      <c r="A162" s="96"/>
      <c r="B162" s="97"/>
    </row>
    <row r="163" spans="1:2">
      <c r="A163" s="96"/>
      <c r="B163" s="97"/>
    </row>
    <row r="164" spans="1:2">
      <c r="A164" s="96"/>
      <c r="B164" s="98"/>
    </row>
    <row r="165" spans="1:2">
      <c r="A165" s="96"/>
      <c r="B165" s="97"/>
    </row>
    <row r="166" spans="1:2">
      <c r="A166" s="96"/>
      <c r="B166" s="97"/>
    </row>
    <row r="167" spans="1:2">
      <c r="A167" s="96"/>
      <c r="B167" s="97"/>
    </row>
    <row r="168" spans="1:2">
      <c r="A168" s="96"/>
      <c r="B168" s="98"/>
    </row>
    <row r="169" spans="1:2">
      <c r="A169" s="96"/>
      <c r="B169" s="97"/>
    </row>
    <row r="170" spans="1:2">
      <c r="A170" s="96"/>
      <c r="B170" s="101"/>
    </row>
    <row r="171" spans="1:2">
      <c r="A171" s="96"/>
      <c r="B171" s="101"/>
    </row>
    <row r="172" spans="1:2">
      <c r="A172" s="96"/>
      <c r="B172" s="97"/>
    </row>
    <row r="173" spans="1:2">
      <c r="A173" s="96"/>
      <c r="B173" s="101"/>
    </row>
    <row r="174" spans="1:2">
      <c r="A174" s="96"/>
      <c r="B174" s="101"/>
    </row>
    <row r="175" spans="1:2">
      <c r="A175" s="96"/>
      <c r="B175" s="98"/>
    </row>
    <row r="176" spans="1:2">
      <c r="A176" s="96"/>
      <c r="B176" s="97"/>
    </row>
    <row r="177" spans="1:2">
      <c r="A177" s="96"/>
      <c r="B177" s="97"/>
    </row>
    <row r="178" spans="1:2">
      <c r="A178" s="96"/>
      <c r="B178" s="97"/>
    </row>
    <row r="179" spans="1:2">
      <c r="A179" s="96"/>
      <c r="B179" s="100"/>
    </row>
    <row r="180" spans="1:2">
      <c r="A180" s="96"/>
      <c r="B180" s="98"/>
    </row>
    <row r="181" spans="1:2">
      <c r="A181" s="96"/>
      <c r="B181" s="97"/>
    </row>
    <row r="182" spans="1:2">
      <c r="A182" s="96"/>
      <c r="B182" s="101"/>
    </row>
    <row r="183" spans="1:2">
      <c r="A183" s="96"/>
      <c r="B183" s="101"/>
    </row>
    <row r="184" spans="1:2">
      <c r="A184" s="96"/>
      <c r="B184" s="97"/>
    </row>
    <row r="185" spans="1:2">
      <c r="A185" s="96"/>
      <c r="B185" s="101"/>
    </row>
    <row r="186" spans="1:2">
      <c r="A186" s="96"/>
      <c r="B186" s="101"/>
    </row>
    <row r="187" spans="1:2">
      <c r="A187" s="96"/>
      <c r="B187" s="98"/>
    </row>
    <row r="188" spans="1:2">
      <c r="A188" s="96"/>
      <c r="B188" s="97"/>
    </row>
    <row r="189" spans="1:2">
      <c r="A189" s="96"/>
      <c r="B189" s="97"/>
    </row>
    <row r="190" spans="1:2">
      <c r="A190" s="96"/>
      <c r="B190" s="97"/>
    </row>
    <row r="191" spans="1:2">
      <c r="A191" s="96"/>
      <c r="B191" s="97"/>
    </row>
    <row r="192" spans="1:2">
      <c r="A192" s="96"/>
      <c r="B192" s="97"/>
    </row>
    <row r="193" spans="1:2">
      <c r="A193" s="96"/>
      <c r="B193" s="98"/>
    </row>
    <row r="194" spans="1:2">
      <c r="A194" s="96"/>
      <c r="B194" s="97"/>
    </row>
    <row r="195" spans="1:2">
      <c r="A195" s="96"/>
      <c r="B195" s="101"/>
    </row>
    <row r="196" spans="1:2">
      <c r="A196" s="96"/>
      <c r="B196" s="102"/>
    </row>
    <row r="197" spans="1:2">
      <c r="A197" s="96"/>
      <c r="B197" s="102"/>
    </row>
    <row r="198" spans="1:2">
      <c r="A198" s="96"/>
      <c r="B198" s="102"/>
    </row>
    <row r="199" spans="1:2">
      <c r="A199" s="96"/>
      <c r="B199" s="102"/>
    </row>
    <row r="200" spans="1:2">
      <c r="A200" s="96"/>
      <c r="B200" s="102"/>
    </row>
    <row r="201" spans="1:2">
      <c r="A201" s="96"/>
      <c r="B201" s="102"/>
    </row>
    <row r="202" spans="1:2">
      <c r="A202" s="96"/>
      <c r="B202" s="86"/>
    </row>
    <row r="203" spans="1:2">
      <c r="A203" s="96"/>
      <c r="B203" s="86"/>
    </row>
    <row r="204" spans="1:2">
      <c r="A204" s="96"/>
      <c r="B204" s="86"/>
    </row>
    <row r="205" spans="1:2">
      <c r="A205" s="96"/>
      <c r="B205" s="86"/>
    </row>
    <row r="206" spans="1:2">
      <c r="A206" s="96"/>
      <c r="B206" s="86"/>
    </row>
    <row r="207" spans="1:2">
      <c r="A207" s="96"/>
      <c r="B207" s="86"/>
    </row>
    <row r="208" spans="1:2">
      <c r="A208" s="96"/>
      <c r="B208" s="86"/>
    </row>
    <row r="209" spans="1:2">
      <c r="A209" s="96"/>
      <c r="B209" s="86"/>
    </row>
    <row r="210" spans="1:2">
      <c r="A210" s="96"/>
      <c r="B210" s="86"/>
    </row>
    <row r="211" spans="1:2">
      <c r="A211" s="96"/>
      <c r="B211" s="86"/>
    </row>
    <row r="212" spans="1:2">
      <c r="A212" s="96"/>
      <c r="B212" s="86"/>
    </row>
    <row r="213" spans="1:2">
      <c r="A213" s="96"/>
      <c r="B213" s="86"/>
    </row>
    <row r="214" spans="1:2">
      <c r="A214" s="96"/>
      <c r="B214" s="86"/>
    </row>
    <row r="215" spans="1:2">
      <c r="A215" s="96"/>
      <c r="B215" s="86"/>
    </row>
    <row r="216" spans="1:2">
      <c r="A216" s="96"/>
      <c r="B216" s="86"/>
    </row>
    <row r="217" spans="1:2">
      <c r="A217" s="96"/>
      <c r="B217" s="86"/>
    </row>
    <row r="218" spans="1:2">
      <c r="A218" s="96"/>
      <c r="B218" s="86"/>
    </row>
    <row r="219" spans="1:2">
      <c r="A219" s="96"/>
      <c r="B219" s="86"/>
    </row>
    <row r="220" spans="1:2">
      <c r="A220" s="96"/>
      <c r="B220" s="86"/>
    </row>
    <row r="221" spans="1:2">
      <c r="A221" s="96"/>
      <c r="B221" s="86"/>
    </row>
    <row r="222" spans="1:2">
      <c r="A222" s="96"/>
      <c r="B222" s="86"/>
    </row>
    <row r="223" spans="1:2">
      <c r="A223" s="96"/>
      <c r="B223" s="86"/>
    </row>
    <row r="224" spans="1:2">
      <c r="A224" s="96"/>
      <c r="B224" s="86"/>
    </row>
    <row r="225" spans="1:2">
      <c r="A225" s="96"/>
      <c r="B225" s="86"/>
    </row>
    <row r="226" spans="1:2">
      <c r="A226" s="96"/>
      <c r="B226" s="86"/>
    </row>
    <row r="227" spans="1:2">
      <c r="A227" s="96"/>
      <c r="B227" s="86"/>
    </row>
    <row r="228" spans="1:2">
      <c r="A228" s="96"/>
      <c r="B228" s="86"/>
    </row>
    <row r="229" spans="1:2">
      <c r="A229" s="96"/>
      <c r="B229" s="86"/>
    </row>
    <row r="230" spans="1:2">
      <c r="A230" s="96"/>
      <c r="B230" s="86"/>
    </row>
    <row r="231" spans="1:2">
      <c r="A231" s="96"/>
      <c r="B231" s="86"/>
    </row>
    <row r="232" spans="1:2">
      <c r="A232" s="96"/>
      <c r="B232" s="86"/>
    </row>
    <row r="233" spans="1:2">
      <c r="A233" s="96"/>
      <c r="B233" s="86"/>
    </row>
    <row r="234" spans="1:2">
      <c r="A234" s="96"/>
      <c r="B234" s="86"/>
    </row>
    <row r="235" spans="1:2">
      <c r="A235" s="96"/>
      <c r="B235" s="86"/>
    </row>
    <row r="236" spans="1:2">
      <c r="A236" s="96"/>
      <c r="B236" s="86"/>
    </row>
    <row r="237" spans="1:2">
      <c r="A237" s="96"/>
      <c r="B237" s="86"/>
    </row>
    <row r="238" spans="1:2">
      <c r="A238" s="96"/>
      <c r="B238" s="86"/>
    </row>
    <row r="239" spans="1:2">
      <c r="A239" s="96"/>
      <c r="B239" s="86"/>
    </row>
    <row r="240" spans="1:2">
      <c r="A240" s="96"/>
      <c r="B240" s="86"/>
    </row>
    <row r="241" spans="1:2">
      <c r="A241" s="96"/>
      <c r="B241" s="86"/>
    </row>
    <row r="242" spans="1:2">
      <c r="A242" s="96"/>
      <c r="B242" s="86"/>
    </row>
    <row r="243" spans="1:2">
      <c r="A243" s="96"/>
      <c r="B243" s="86"/>
    </row>
    <row r="244" spans="1:2">
      <c r="A244" s="96"/>
      <c r="B244" s="86"/>
    </row>
    <row r="245" spans="1:2">
      <c r="A245" s="96"/>
      <c r="B245" s="86"/>
    </row>
    <row r="246" spans="1:2">
      <c r="A246" s="96"/>
      <c r="B246" s="86"/>
    </row>
    <row r="247" spans="1:2">
      <c r="A247" s="96"/>
      <c r="B247" s="86"/>
    </row>
    <row r="248" spans="1:2">
      <c r="A248" s="96"/>
      <c r="B248" s="86"/>
    </row>
    <row r="249" spans="1:2">
      <c r="A249" s="96"/>
      <c r="B249" s="86"/>
    </row>
    <row r="250" spans="1:2">
      <c r="A250" s="96"/>
      <c r="B250" s="86"/>
    </row>
    <row r="251" spans="1:2">
      <c r="A251" s="96"/>
      <c r="B251" s="86"/>
    </row>
    <row r="252" spans="1:2">
      <c r="A252" s="96"/>
      <c r="B252" s="86"/>
    </row>
    <row r="253" spans="1:2">
      <c r="A253" s="96"/>
      <c r="B253" s="86"/>
    </row>
    <row r="254" spans="1:2">
      <c r="A254" s="96"/>
      <c r="B254" s="86"/>
    </row>
    <row r="255" spans="1:2">
      <c r="A255" s="96"/>
      <c r="B255" s="86"/>
    </row>
    <row r="256" spans="1:2">
      <c r="A256" s="96"/>
      <c r="B256" s="86"/>
    </row>
    <row r="257" spans="1:2">
      <c r="A257" s="96"/>
      <c r="B257" s="86"/>
    </row>
    <row r="258" spans="1:2">
      <c r="A258" s="96"/>
      <c r="B258" s="86"/>
    </row>
    <row r="259" spans="1:2">
      <c r="A259" s="96"/>
      <c r="B259" s="86"/>
    </row>
    <row r="260" spans="1:2">
      <c r="A260" s="96"/>
      <c r="B260" s="86"/>
    </row>
    <row r="261" spans="1:2">
      <c r="A261" s="96"/>
      <c r="B261" s="86"/>
    </row>
    <row r="262" spans="1:2">
      <c r="A262" s="96"/>
      <c r="B262" s="86"/>
    </row>
    <row r="263" spans="1:2">
      <c r="A263" s="96"/>
      <c r="B263" s="86"/>
    </row>
    <row r="264" spans="1:2">
      <c r="A264" s="96"/>
      <c r="B264" s="86"/>
    </row>
    <row r="265" spans="1:2">
      <c r="A265" s="96"/>
      <c r="B265" s="86"/>
    </row>
    <row r="266" spans="1:2">
      <c r="A266" s="96"/>
      <c r="B266" s="86"/>
    </row>
    <row r="267" spans="1:2">
      <c r="A267" s="96"/>
      <c r="B267" s="86"/>
    </row>
    <row r="268" spans="1:2">
      <c r="A268" s="96"/>
      <c r="B268" s="86"/>
    </row>
    <row r="269" spans="1:2">
      <c r="A269" s="96"/>
      <c r="B269" s="86"/>
    </row>
    <row r="270" spans="1:2">
      <c r="A270" s="96"/>
      <c r="B270" s="86"/>
    </row>
    <row r="271" spans="1:2">
      <c r="A271" s="96"/>
      <c r="B271" s="86"/>
    </row>
    <row r="272" spans="1:2">
      <c r="A272" s="96"/>
      <c r="B272" s="86"/>
    </row>
    <row r="273" spans="1:2">
      <c r="A273" s="96"/>
      <c r="B273" s="86"/>
    </row>
    <row r="274" spans="1:2">
      <c r="A274" s="96"/>
      <c r="B274" s="86"/>
    </row>
    <row r="275" spans="1:2">
      <c r="A275" s="96"/>
      <c r="B275" s="86"/>
    </row>
    <row r="276" spans="1:2">
      <c r="A276" s="96"/>
      <c r="B276" s="86"/>
    </row>
    <row r="277" spans="1:2">
      <c r="A277" s="96"/>
      <c r="B277" s="86"/>
    </row>
    <row r="278" spans="1:2">
      <c r="A278" s="96"/>
      <c r="B278" s="86"/>
    </row>
    <row r="279" spans="1:2">
      <c r="A279" s="96"/>
      <c r="B279" s="86"/>
    </row>
    <row r="280" spans="1:2">
      <c r="A280" s="96"/>
      <c r="B280" s="86"/>
    </row>
    <row r="281" spans="1:2">
      <c r="A281" s="96"/>
      <c r="B281" s="86"/>
    </row>
    <row r="282" spans="1:2">
      <c r="A282" s="96"/>
      <c r="B282" s="86"/>
    </row>
    <row r="283" spans="1:2">
      <c r="A283" s="96"/>
      <c r="B283" s="86"/>
    </row>
    <row r="284" spans="1:2">
      <c r="A284" s="96"/>
      <c r="B284" s="86"/>
    </row>
    <row r="285" spans="1:2">
      <c r="A285" s="96"/>
      <c r="B285" s="86"/>
    </row>
    <row r="286" spans="1:2">
      <c r="A286" s="96"/>
      <c r="B286" s="86"/>
    </row>
    <row r="287" spans="1:2">
      <c r="A287" s="96"/>
      <c r="B287" s="86"/>
    </row>
    <row r="288" spans="1:2">
      <c r="A288" s="96"/>
      <c r="B288" s="86"/>
    </row>
    <row r="289" spans="1:2">
      <c r="A289" s="96"/>
      <c r="B289" s="86"/>
    </row>
    <row r="290" spans="1:2">
      <c r="A290" s="96"/>
      <c r="B290" s="86"/>
    </row>
    <row r="291" spans="1:2">
      <c r="A291" s="96"/>
      <c r="B291" s="86"/>
    </row>
    <row r="292" spans="1:2">
      <c r="A292" s="96"/>
      <c r="B292" s="86"/>
    </row>
    <row r="293" spans="1:2">
      <c r="A293" s="96"/>
      <c r="B293" s="86"/>
    </row>
    <row r="294" spans="1:2">
      <c r="A294" s="96"/>
      <c r="B294" s="86"/>
    </row>
    <row r="295" spans="1:2">
      <c r="A295" s="96"/>
      <c r="B295" s="86"/>
    </row>
    <row r="296" spans="1:2">
      <c r="A296" s="96"/>
      <c r="B296" s="86"/>
    </row>
    <row r="297" spans="1:2">
      <c r="A297" s="96"/>
      <c r="B297" s="86"/>
    </row>
    <row r="298" spans="1:2">
      <c r="A298" s="96"/>
      <c r="B298" s="86"/>
    </row>
    <row r="299" spans="1:2">
      <c r="A299" s="96"/>
      <c r="B299" s="86"/>
    </row>
    <row r="300" spans="1:2">
      <c r="A300" s="96"/>
      <c r="B300" s="86"/>
    </row>
    <row r="301" spans="1:2">
      <c r="A301" s="96"/>
      <c r="B301" s="86"/>
    </row>
    <row r="302" spans="1:2">
      <c r="A302" s="96"/>
      <c r="B302" s="86"/>
    </row>
    <row r="303" spans="1:2">
      <c r="A303" s="96"/>
      <c r="B303" s="86"/>
    </row>
    <row r="304" spans="1:2">
      <c r="A304" s="96"/>
      <c r="B304" s="86"/>
    </row>
    <row r="305" spans="1:2">
      <c r="A305" s="96"/>
      <c r="B305" s="86"/>
    </row>
    <row r="306" spans="1:2">
      <c r="A306" s="96"/>
      <c r="B306" s="86"/>
    </row>
    <row r="307" spans="1:2">
      <c r="A307" s="96"/>
      <c r="B307" s="86"/>
    </row>
    <row r="308" spans="1:2">
      <c r="A308" s="96"/>
      <c r="B308" s="86"/>
    </row>
    <row r="309" spans="1:2">
      <c r="A309" s="96"/>
      <c r="B309" s="86"/>
    </row>
    <row r="310" spans="1:2">
      <c r="A310" s="96"/>
      <c r="B310" s="86"/>
    </row>
    <row r="311" spans="1:2">
      <c r="A311" s="96"/>
      <c r="B311" s="86"/>
    </row>
    <row r="312" spans="1:2">
      <c r="A312" s="96"/>
      <c r="B312" s="86"/>
    </row>
    <row r="313" spans="1:2">
      <c r="A313" s="96"/>
      <c r="B313" s="86"/>
    </row>
    <row r="314" spans="1:2">
      <c r="A314" s="96"/>
      <c r="B314" s="86"/>
    </row>
    <row r="315" spans="1:2">
      <c r="A315" s="96"/>
      <c r="B315" s="86"/>
    </row>
    <row r="316" spans="1:2">
      <c r="A316" s="96"/>
      <c r="B316" s="86"/>
    </row>
    <row r="317" spans="1:2">
      <c r="A317" s="96"/>
      <c r="B317" s="86"/>
    </row>
    <row r="318" spans="1:2">
      <c r="A318" s="96"/>
      <c r="B318" s="86"/>
    </row>
    <row r="319" spans="1:2">
      <c r="A319" s="96"/>
      <c r="B319" s="86"/>
    </row>
    <row r="320" spans="1:2">
      <c r="A320" s="96"/>
      <c r="B320" s="86"/>
    </row>
    <row r="321" spans="1:2">
      <c r="A321" s="96"/>
      <c r="B321" s="86"/>
    </row>
    <row r="322" spans="1:2">
      <c r="A322" s="96"/>
      <c r="B322" s="86"/>
    </row>
    <row r="323" spans="1:2">
      <c r="A323" s="96"/>
      <c r="B323" s="86"/>
    </row>
    <row r="324" spans="1:2">
      <c r="A324" s="96"/>
      <c r="B324" s="86"/>
    </row>
    <row r="325" spans="1:2">
      <c r="A325" s="96"/>
      <c r="B325" s="86"/>
    </row>
    <row r="326" spans="1:2">
      <c r="A326" s="96"/>
      <c r="B326" s="86"/>
    </row>
    <row r="327" spans="1:2">
      <c r="A327" s="96"/>
      <c r="B327" s="86"/>
    </row>
    <row r="328" spans="1:2">
      <c r="A328" s="96"/>
      <c r="B328" s="86"/>
    </row>
    <row r="329" spans="1:2">
      <c r="A329" s="96"/>
      <c r="B329" s="86"/>
    </row>
    <row r="330" spans="1:2">
      <c r="A330" s="96"/>
      <c r="B330" s="86"/>
    </row>
    <row r="331" spans="1:2">
      <c r="A331" s="96"/>
      <c r="B331" s="86"/>
    </row>
    <row r="332" spans="1:2">
      <c r="A332" s="96"/>
      <c r="B332" s="86"/>
    </row>
    <row r="333" spans="1:2">
      <c r="A333" s="96"/>
      <c r="B333" s="86"/>
    </row>
    <row r="334" spans="1:2">
      <c r="A334" s="96"/>
      <c r="B334" s="86"/>
    </row>
    <row r="335" spans="1:2">
      <c r="A335" s="96"/>
      <c r="B335" s="86"/>
    </row>
    <row r="336" spans="1:2">
      <c r="A336" s="96"/>
      <c r="B336" s="86"/>
    </row>
    <row r="337" spans="1:2">
      <c r="A337" s="96"/>
      <c r="B337" s="86"/>
    </row>
    <row r="338" spans="1:2">
      <c r="A338" s="96"/>
      <c r="B338" s="86"/>
    </row>
    <row r="339" spans="1:2">
      <c r="A339" s="96"/>
      <c r="B339" s="86"/>
    </row>
    <row r="340" spans="1:2">
      <c r="A340" s="96"/>
      <c r="B340" s="86"/>
    </row>
    <row r="341" spans="1:2">
      <c r="A341" s="96"/>
      <c r="B341" s="86"/>
    </row>
    <row r="342" spans="1:2">
      <c r="A342" s="96"/>
      <c r="B342" s="86"/>
    </row>
    <row r="343" spans="1:2">
      <c r="A343" s="96"/>
      <c r="B343" s="86"/>
    </row>
    <row r="344" spans="1:2">
      <c r="A344" s="96"/>
      <c r="B344" s="86"/>
    </row>
    <row r="345" spans="1:2">
      <c r="A345" s="96"/>
      <c r="B345" s="86"/>
    </row>
    <row r="346" spans="1:2">
      <c r="A346" s="96"/>
      <c r="B346" s="86"/>
    </row>
    <row r="347" spans="1:2">
      <c r="A347" s="96"/>
      <c r="B347" s="86"/>
    </row>
    <row r="348" spans="1:2">
      <c r="A348" s="96"/>
      <c r="B348" s="86"/>
    </row>
    <row r="349" spans="1:2">
      <c r="A349" s="96"/>
      <c r="B349" s="86"/>
    </row>
    <row r="350" spans="1:2">
      <c r="A350" s="96"/>
      <c r="B350" s="86"/>
    </row>
    <row r="351" spans="1:2">
      <c r="A351" s="96"/>
      <c r="B351" s="86"/>
    </row>
    <row r="352" spans="1:2">
      <c r="A352" s="96"/>
      <c r="B352" s="86"/>
    </row>
    <row r="353" spans="1:2">
      <c r="A353" s="96"/>
      <c r="B353" s="86"/>
    </row>
    <row r="354" spans="1:2">
      <c r="A354" s="96"/>
      <c r="B354" s="86"/>
    </row>
    <row r="355" spans="1:2">
      <c r="A355" s="96"/>
      <c r="B355" s="86"/>
    </row>
    <row r="356" spans="1:2">
      <c r="A356" s="96"/>
      <c r="B356" s="86"/>
    </row>
    <row r="357" spans="1:2">
      <c r="A357" s="96"/>
      <c r="B357" s="86"/>
    </row>
    <row r="358" spans="1:2">
      <c r="A358" s="96"/>
      <c r="B358" s="86"/>
    </row>
    <row r="359" spans="1:2">
      <c r="A359" s="96"/>
      <c r="B359" s="86"/>
    </row>
    <row r="360" spans="1:2">
      <c r="A360" s="96"/>
      <c r="B360" s="86"/>
    </row>
    <row r="361" spans="1:2">
      <c r="A361" s="96"/>
      <c r="B361" s="86"/>
    </row>
  </sheetData>
  <sheetProtection password="CF7A" sheet="1" objects="1" scenarios="1"/>
  <mergeCells count="5">
    <mergeCell ref="D5:D9"/>
    <mergeCell ref="D13:D14"/>
    <mergeCell ref="D37:D38"/>
    <mergeCell ref="D44:D45"/>
    <mergeCell ref="D50:D52"/>
  </mergeCells>
  <dataValidations count="1">
    <dataValidation type="list" allowBlank="1" showInputMessage="1" showErrorMessage="1" sqref="C65077 IX65077 ST65077 ACP65077 AML65077 AWH65077 BGD65077 BPZ65077 BZV65077 CJR65077 CTN65077 DDJ65077 DNF65077 DXB65077 EGX65077 EQT65077 FAP65077 FKL65077 FUH65077 GED65077 GNZ65077 GXV65077 HHR65077 HRN65077 IBJ65077 ILF65077 IVB65077 JEX65077 JOT65077 JYP65077 KIL65077 KSH65077 LCD65077 LLZ65077 LVV65077 MFR65077 MPN65077 MZJ65077 NJF65077 NTB65077 OCX65077 OMT65077 OWP65077 PGL65077 PQH65077 QAD65077 QJZ65077 QTV65077 RDR65077 RNN65077 RXJ65077 SHF65077 SRB65077 TAX65077 TKT65077 TUP65077 UEL65077 UOH65077 UYD65077 VHZ65077 VRV65077 WBR65077 WLN65077 WVJ65077 C130613 IX130613 ST130613 ACP130613 AML130613 AWH130613 BGD130613 BPZ130613 BZV130613 CJR130613 CTN130613 DDJ130613 DNF130613 DXB130613 EGX130613 EQT130613 FAP130613 FKL130613 FUH130613 GED130613 GNZ130613 GXV130613 HHR130613 HRN130613 IBJ130613 ILF130613 IVB130613 JEX130613 JOT130613 JYP130613 KIL130613 KSH130613 LCD130613 LLZ130613 LVV130613 MFR130613 MPN130613 MZJ130613 NJF130613 NTB130613 OCX130613 OMT130613 OWP130613 PGL130613 PQH130613 QAD130613 QJZ130613 QTV130613 RDR130613 RNN130613 RXJ130613 SHF130613 SRB130613 TAX130613 TKT130613 TUP130613 UEL130613 UOH130613 UYD130613 VHZ130613 VRV130613 WBR130613 WLN130613 WVJ130613 C196149 IX196149 ST196149 ACP196149 AML196149 AWH196149 BGD196149 BPZ196149 BZV196149 CJR196149 CTN196149 DDJ196149 DNF196149 DXB196149 EGX196149 EQT196149 FAP196149 FKL196149 FUH196149 GED196149 GNZ196149 GXV196149 HHR196149 HRN196149 IBJ196149 ILF196149 IVB196149 JEX196149 JOT196149 JYP196149 KIL196149 KSH196149 LCD196149 LLZ196149 LVV196149 MFR196149 MPN196149 MZJ196149 NJF196149 NTB196149 OCX196149 OMT196149 OWP196149 PGL196149 PQH196149 QAD196149 QJZ196149 QTV196149 RDR196149 RNN196149 RXJ196149 SHF196149 SRB196149 TAX196149 TKT196149 TUP196149 UEL196149 UOH196149 UYD196149 VHZ196149 VRV196149 WBR196149 WLN196149 WVJ196149 C261685 IX261685 ST261685 ACP261685 AML261685 AWH261685 BGD261685 BPZ261685 BZV261685 CJR261685 CTN261685 DDJ261685 DNF261685 DXB261685 EGX261685 EQT261685 FAP261685 FKL261685 FUH261685 GED261685 GNZ261685 GXV261685 HHR261685 HRN261685 IBJ261685 ILF261685 IVB261685 JEX261685 JOT261685 JYP261685 KIL261685 KSH261685 LCD261685 LLZ261685 LVV261685 MFR261685 MPN261685 MZJ261685 NJF261685 NTB261685 OCX261685 OMT261685 OWP261685 PGL261685 PQH261685 QAD261685 QJZ261685 QTV261685 RDR261685 RNN261685 RXJ261685 SHF261685 SRB261685 TAX261685 TKT261685 TUP261685 UEL261685 UOH261685 UYD261685 VHZ261685 VRV261685 WBR261685 WLN261685 WVJ261685 C327221 IX327221 ST327221 ACP327221 AML327221 AWH327221 BGD327221 BPZ327221 BZV327221 CJR327221 CTN327221 DDJ327221 DNF327221 DXB327221 EGX327221 EQT327221 FAP327221 FKL327221 FUH327221 GED327221 GNZ327221 GXV327221 HHR327221 HRN327221 IBJ327221 ILF327221 IVB327221 JEX327221 JOT327221 JYP327221 KIL327221 KSH327221 LCD327221 LLZ327221 LVV327221 MFR327221 MPN327221 MZJ327221 NJF327221 NTB327221 OCX327221 OMT327221 OWP327221 PGL327221 PQH327221 QAD327221 QJZ327221 QTV327221 RDR327221 RNN327221 RXJ327221 SHF327221 SRB327221 TAX327221 TKT327221 TUP327221 UEL327221 UOH327221 UYD327221 VHZ327221 VRV327221 WBR327221 WLN327221 WVJ327221 C392757 IX392757 ST392757 ACP392757 AML392757 AWH392757 BGD392757 BPZ392757 BZV392757 CJR392757 CTN392757 DDJ392757 DNF392757 DXB392757 EGX392757 EQT392757 FAP392757 FKL392757 FUH392757 GED392757 GNZ392757 GXV392757 HHR392757 HRN392757 IBJ392757 ILF392757 IVB392757 JEX392757 JOT392757 JYP392757 KIL392757 KSH392757 LCD392757 LLZ392757 LVV392757 MFR392757 MPN392757 MZJ392757 NJF392757 NTB392757 OCX392757 OMT392757 OWP392757 PGL392757 PQH392757 QAD392757 QJZ392757 QTV392757 RDR392757 RNN392757 RXJ392757 SHF392757 SRB392757 TAX392757 TKT392757 TUP392757 UEL392757 UOH392757 UYD392757 VHZ392757 VRV392757 WBR392757 WLN392757 WVJ392757 C458293 IX458293 ST458293 ACP458293 AML458293 AWH458293 BGD458293 BPZ458293 BZV458293 CJR458293 CTN458293 DDJ458293 DNF458293 DXB458293 EGX458293 EQT458293 FAP458293 FKL458293 FUH458293 GED458293 GNZ458293 GXV458293 HHR458293 HRN458293 IBJ458293 ILF458293 IVB458293 JEX458293 JOT458293 JYP458293 KIL458293 KSH458293 LCD458293 LLZ458293 LVV458293 MFR458293 MPN458293 MZJ458293 NJF458293 NTB458293 OCX458293 OMT458293 OWP458293 PGL458293 PQH458293 QAD458293 QJZ458293 QTV458293 RDR458293 RNN458293 RXJ458293 SHF458293 SRB458293 TAX458293 TKT458293 TUP458293 UEL458293 UOH458293 UYD458293 VHZ458293 VRV458293 WBR458293 WLN458293 WVJ458293 C523829 IX523829 ST523829 ACP523829 AML523829 AWH523829 BGD523829 BPZ523829 BZV523829 CJR523829 CTN523829 DDJ523829 DNF523829 DXB523829 EGX523829 EQT523829 FAP523829 FKL523829 FUH523829 GED523829 GNZ523829 GXV523829 HHR523829 HRN523829 IBJ523829 ILF523829 IVB523829 JEX523829 JOT523829 JYP523829 KIL523829 KSH523829 LCD523829 LLZ523829 LVV523829 MFR523829 MPN523829 MZJ523829 NJF523829 NTB523829 OCX523829 OMT523829 OWP523829 PGL523829 PQH523829 QAD523829 QJZ523829 QTV523829 RDR523829 RNN523829 RXJ523829 SHF523829 SRB523829 TAX523829 TKT523829 TUP523829 UEL523829 UOH523829 UYD523829 VHZ523829 VRV523829 WBR523829 WLN523829 WVJ523829 C589365 IX589365 ST589365 ACP589365 AML589365 AWH589365 BGD589365 BPZ589365 BZV589365 CJR589365 CTN589365 DDJ589365 DNF589365 DXB589365 EGX589365 EQT589365 FAP589365 FKL589365 FUH589365 GED589365 GNZ589365 GXV589365 HHR589365 HRN589365 IBJ589365 ILF589365 IVB589365 JEX589365 JOT589365 JYP589365 KIL589365 KSH589365 LCD589365 LLZ589365 LVV589365 MFR589365 MPN589365 MZJ589365 NJF589365 NTB589365 OCX589365 OMT589365 OWP589365 PGL589365 PQH589365 QAD589365 QJZ589365 QTV589365 RDR589365 RNN589365 RXJ589365 SHF589365 SRB589365 TAX589365 TKT589365 TUP589365 UEL589365 UOH589365 UYD589365 VHZ589365 VRV589365 WBR589365 WLN589365 WVJ589365 C654901 IX654901 ST654901 ACP654901 AML654901 AWH654901 BGD654901 BPZ654901 BZV654901 CJR654901 CTN654901 DDJ654901 DNF654901 DXB654901 EGX654901 EQT654901 FAP654901 FKL654901 FUH654901 GED654901 GNZ654901 GXV654901 HHR654901 HRN654901 IBJ654901 ILF654901 IVB654901 JEX654901 JOT654901 JYP654901 KIL654901 KSH654901 LCD654901 LLZ654901 LVV654901 MFR654901 MPN654901 MZJ654901 NJF654901 NTB654901 OCX654901 OMT654901 OWP654901 PGL654901 PQH654901 QAD654901 QJZ654901 QTV654901 RDR654901 RNN654901 RXJ654901 SHF654901 SRB654901 TAX654901 TKT654901 TUP654901 UEL654901 UOH654901 UYD654901 VHZ654901 VRV654901 WBR654901 WLN654901 WVJ654901 C720437 IX720437 ST720437 ACP720437 AML720437 AWH720437 BGD720437 BPZ720437 BZV720437 CJR720437 CTN720437 DDJ720437 DNF720437 DXB720437 EGX720437 EQT720437 FAP720437 FKL720437 FUH720437 GED720437 GNZ720437 GXV720437 HHR720437 HRN720437 IBJ720437 ILF720437 IVB720437 JEX720437 JOT720437 JYP720437 KIL720437 KSH720437 LCD720437 LLZ720437 LVV720437 MFR720437 MPN720437 MZJ720437 NJF720437 NTB720437 OCX720437 OMT720437 OWP720437 PGL720437 PQH720437 QAD720437 QJZ720437 QTV720437 RDR720437 RNN720437 RXJ720437 SHF720437 SRB720437 TAX720437 TKT720437 TUP720437 UEL720437 UOH720437 UYD720437 VHZ720437 VRV720437 WBR720437 WLN720437 WVJ720437 C785973 IX785973 ST785973 ACP785973 AML785973 AWH785973 BGD785973 BPZ785973 BZV785973 CJR785973 CTN785973 DDJ785973 DNF785973 DXB785973 EGX785973 EQT785973 FAP785973 FKL785973 FUH785973 GED785973 GNZ785973 GXV785973 HHR785973 HRN785973 IBJ785973 ILF785973 IVB785973 JEX785973 JOT785973 JYP785973 KIL785973 KSH785973 LCD785973 LLZ785973 LVV785973 MFR785973 MPN785973 MZJ785973 NJF785973 NTB785973 OCX785973 OMT785973 OWP785973 PGL785973 PQH785973 QAD785973 QJZ785973 QTV785973 RDR785973 RNN785973 RXJ785973 SHF785973 SRB785973 TAX785973 TKT785973 TUP785973 UEL785973 UOH785973 UYD785973 VHZ785973 VRV785973 WBR785973 WLN785973 WVJ785973 C851509 IX851509 ST851509 ACP851509 AML851509 AWH851509 BGD851509 BPZ851509 BZV851509 CJR851509 CTN851509 DDJ851509 DNF851509 DXB851509 EGX851509 EQT851509 FAP851509 FKL851509 FUH851509 GED851509 GNZ851509 GXV851509 HHR851509 HRN851509 IBJ851509 ILF851509 IVB851509 JEX851509 JOT851509 JYP851509 KIL851509 KSH851509 LCD851509 LLZ851509 LVV851509 MFR851509 MPN851509 MZJ851509 NJF851509 NTB851509 OCX851509 OMT851509 OWP851509 PGL851509 PQH851509 QAD851509 QJZ851509 QTV851509 RDR851509 RNN851509 RXJ851509 SHF851509 SRB851509 TAX851509 TKT851509 TUP851509 UEL851509 UOH851509 UYD851509 VHZ851509 VRV851509 WBR851509 WLN851509 WVJ851509 C917045 IX917045 ST917045 ACP917045 AML917045 AWH917045 BGD917045 BPZ917045 BZV917045 CJR917045 CTN917045 DDJ917045 DNF917045 DXB917045 EGX917045 EQT917045 FAP917045 FKL917045 FUH917045 GED917045 GNZ917045 GXV917045 HHR917045 HRN917045 IBJ917045 ILF917045 IVB917045 JEX917045 JOT917045 JYP917045 KIL917045 KSH917045 LCD917045 LLZ917045 LVV917045 MFR917045 MPN917045 MZJ917045 NJF917045 NTB917045 OCX917045 OMT917045 OWP917045 PGL917045 PQH917045 QAD917045 QJZ917045 QTV917045 RDR917045 RNN917045 RXJ917045 SHF917045 SRB917045 TAX917045 TKT917045 TUP917045 UEL917045 UOH917045 UYD917045 VHZ917045 VRV917045 WBR917045 WLN917045 WVJ917045 C982581 IX982581 ST982581 ACP982581 AML982581 AWH982581 BGD982581 BPZ982581 BZV982581 CJR982581 CTN982581 DDJ982581 DNF982581 DXB982581 EGX982581 EQT982581 FAP982581 FKL982581 FUH982581 GED982581 GNZ982581 GXV982581 HHR982581 HRN982581 IBJ982581 ILF982581 IVB982581 JEX982581 JOT982581 JYP982581 KIL982581 KSH982581 LCD982581 LLZ982581 LVV982581 MFR982581 MPN982581 MZJ982581 NJF982581 NTB982581 OCX982581 OMT982581 OWP982581 PGL982581 PQH982581 QAD982581 QJZ982581 QTV982581 RDR982581 RNN982581 RXJ982581 SHF982581 SRB982581 TAX982581 TKT982581 TUP982581 UEL982581 UOH982581 UYD982581 VHZ982581 VRV982581 WBR982581 WLN982581 WVJ982581">
      <formula1>$J$2:$J$8</formula1>
    </dataValidation>
  </dataValidation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3"/>
  <sheetViews>
    <sheetView zoomScaleNormal="100" workbookViewId="0">
      <selection activeCell="H18" sqref="H18"/>
    </sheetView>
  </sheetViews>
  <sheetFormatPr defaultRowHeight="12.75"/>
  <cols>
    <col min="1" max="1" width="10" style="80" customWidth="1"/>
    <col min="2" max="2" width="52.5703125" style="84" customWidth="1"/>
    <col min="3" max="3" width="9.85546875" style="76" customWidth="1"/>
    <col min="4" max="4" width="67.28515625" style="212" customWidth="1"/>
    <col min="5" max="244" width="9.140625" style="84"/>
    <col min="245" max="245" width="9.140625" style="84" customWidth="1"/>
    <col min="246" max="246" width="32.85546875" style="84" customWidth="1"/>
    <col min="247" max="247" width="20.140625" style="84" customWidth="1"/>
    <col min="248" max="248" width="52.85546875" style="84" customWidth="1"/>
    <col min="249" max="254" width="9.140625" style="84"/>
    <col min="255" max="255" width="0" style="84" hidden="1" customWidth="1"/>
    <col min="256" max="500" width="9.140625" style="84"/>
    <col min="501" max="501" width="9.140625" style="84" customWidth="1"/>
    <col min="502" max="502" width="32.85546875" style="84" customWidth="1"/>
    <col min="503" max="503" width="20.140625" style="84" customWidth="1"/>
    <col min="504" max="504" width="52.85546875" style="84" customWidth="1"/>
    <col min="505" max="510" width="9.140625" style="84"/>
    <col min="511" max="511" width="0" style="84" hidden="1" customWidth="1"/>
    <col min="512" max="756" width="9.140625" style="84"/>
    <col min="757" max="757" width="9.140625" style="84" customWidth="1"/>
    <col min="758" max="758" width="32.85546875" style="84" customWidth="1"/>
    <col min="759" max="759" width="20.140625" style="84" customWidth="1"/>
    <col min="760" max="760" width="52.85546875" style="84" customWidth="1"/>
    <col min="761" max="766" width="9.140625" style="84"/>
    <col min="767" max="767" width="0" style="84" hidden="1" customWidth="1"/>
    <col min="768" max="1012" width="9.140625" style="84"/>
    <col min="1013" max="1013" width="9.140625" style="84" customWidth="1"/>
    <col min="1014" max="1014" width="32.85546875" style="84" customWidth="1"/>
    <col min="1015" max="1015" width="20.140625" style="84" customWidth="1"/>
    <col min="1016" max="1016" width="52.85546875" style="84" customWidth="1"/>
    <col min="1017" max="1022" width="9.140625" style="84"/>
    <col min="1023" max="1023" width="0" style="84" hidden="1" customWidth="1"/>
    <col min="1024" max="1268" width="9.140625" style="84"/>
    <col min="1269" max="1269" width="9.140625" style="84" customWidth="1"/>
    <col min="1270" max="1270" width="32.85546875" style="84" customWidth="1"/>
    <col min="1271" max="1271" width="20.140625" style="84" customWidth="1"/>
    <col min="1272" max="1272" width="52.85546875" style="84" customWidth="1"/>
    <col min="1273" max="1278" width="9.140625" style="84"/>
    <col min="1279" max="1279" width="0" style="84" hidden="1" customWidth="1"/>
    <col min="1280" max="1524" width="9.140625" style="84"/>
    <col min="1525" max="1525" width="9.140625" style="84" customWidth="1"/>
    <col min="1526" max="1526" width="32.85546875" style="84" customWidth="1"/>
    <col min="1527" max="1527" width="20.140625" style="84" customWidth="1"/>
    <col min="1528" max="1528" width="52.85546875" style="84" customWidth="1"/>
    <col min="1529" max="1534" width="9.140625" style="84"/>
    <col min="1535" max="1535" width="0" style="84" hidden="1" customWidth="1"/>
    <col min="1536" max="1780" width="9.140625" style="84"/>
    <col min="1781" max="1781" width="9.140625" style="84" customWidth="1"/>
    <col min="1782" max="1782" width="32.85546875" style="84" customWidth="1"/>
    <col min="1783" max="1783" width="20.140625" style="84" customWidth="1"/>
    <col min="1784" max="1784" width="52.85546875" style="84" customWidth="1"/>
    <col min="1785" max="1790" width="9.140625" style="84"/>
    <col min="1791" max="1791" width="0" style="84" hidden="1" customWidth="1"/>
    <col min="1792" max="2036" width="9.140625" style="84"/>
    <col min="2037" max="2037" width="9.140625" style="84" customWidth="1"/>
    <col min="2038" max="2038" width="32.85546875" style="84" customWidth="1"/>
    <col min="2039" max="2039" width="20.140625" style="84" customWidth="1"/>
    <col min="2040" max="2040" width="52.85546875" style="84" customWidth="1"/>
    <col min="2041" max="2046" width="9.140625" style="84"/>
    <col min="2047" max="2047" width="0" style="84" hidden="1" customWidth="1"/>
    <col min="2048" max="2292" width="9.140625" style="84"/>
    <col min="2293" max="2293" width="9.140625" style="84" customWidth="1"/>
    <col min="2294" max="2294" width="32.85546875" style="84" customWidth="1"/>
    <col min="2295" max="2295" width="20.140625" style="84" customWidth="1"/>
    <col min="2296" max="2296" width="52.85546875" style="84" customWidth="1"/>
    <col min="2297" max="2302" width="9.140625" style="84"/>
    <col min="2303" max="2303" width="0" style="84" hidden="1" customWidth="1"/>
    <col min="2304" max="2548" width="9.140625" style="84"/>
    <col min="2549" max="2549" width="9.140625" style="84" customWidth="1"/>
    <col min="2550" max="2550" width="32.85546875" style="84" customWidth="1"/>
    <col min="2551" max="2551" width="20.140625" style="84" customWidth="1"/>
    <col min="2552" max="2552" width="52.85546875" style="84" customWidth="1"/>
    <col min="2553" max="2558" width="9.140625" style="84"/>
    <col min="2559" max="2559" width="0" style="84" hidden="1" customWidth="1"/>
    <col min="2560" max="2804" width="9.140625" style="84"/>
    <col min="2805" max="2805" width="9.140625" style="84" customWidth="1"/>
    <col min="2806" max="2806" width="32.85546875" style="84" customWidth="1"/>
    <col min="2807" max="2807" width="20.140625" style="84" customWidth="1"/>
    <col min="2808" max="2808" width="52.85546875" style="84" customWidth="1"/>
    <col min="2809" max="2814" width="9.140625" style="84"/>
    <col min="2815" max="2815" width="0" style="84" hidden="1" customWidth="1"/>
    <col min="2816" max="3060" width="9.140625" style="84"/>
    <col min="3061" max="3061" width="9.140625" style="84" customWidth="1"/>
    <col min="3062" max="3062" width="32.85546875" style="84" customWidth="1"/>
    <col min="3063" max="3063" width="20.140625" style="84" customWidth="1"/>
    <col min="3064" max="3064" width="52.85546875" style="84" customWidth="1"/>
    <col min="3065" max="3070" width="9.140625" style="84"/>
    <col min="3071" max="3071" width="0" style="84" hidden="1" customWidth="1"/>
    <col min="3072" max="3316" width="9.140625" style="84"/>
    <col min="3317" max="3317" width="9.140625" style="84" customWidth="1"/>
    <col min="3318" max="3318" width="32.85546875" style="84" customWidth="1"/>
    <col min="3319" max="3319" width="20.140625" style="84" customWidth="1"/>
    <col min="3320" max="3320" width="52.85546875" style="84" customWidth="1"/>
    <col min="3321" max="3326" width="9.140625" style="84"/>
    <col min="3327" max="3327" width="0" style="84" hidden="1" customWidth="1"/>
    <col min="3328" max="3572" width="9.140625" style="84"/>
    <col min="3573" max="3573" width="9.140625" style="84" customWidth="1"/>
    <col min="3574" max="3574" width="32.85546875" style="84" customWidth="1"/>
    <col min="3575" max="3575" width="20.140625" style="84" customWidth="1"/>
    <col min="3576" max="3576" width="52.85546875" style="84" customWidth="1"/>
    <col min="3577" max="3582" width="9.140625" style="84"/>
    <col min="3583" max="3583" width="0" style="84" hidden="1" customWidth="1"/>
    <col min="3584" max="3828" width="9.140625" style="84"/>
    <col min="3829" max="3829" width="9.140625" style="84" customWidth="1"/>
    <col min="3830" max="3830" width="32.85546875" style="84" customWidth="1"/>
    <col min="3831" max="3831" width="20.140625" style="84" customWidth="1"/>
    <col min="3832" max="3832" width="52.85546875" style="84" customWidth="1"/>
    <col min="3833" max="3838" width="9.140625" style="84"/>
    <col min="3839" max="3839" width="0" style="84" hidden="1" customWidth="1"/>
    <col min="3840" max="4084" width="9.140625" style="84"/>
    <col min="4085" max="4085" width="9.140625" style="84" customWidth="1"/>
    <col min="4086" max="4086" width="32.85546875" style="84" customWidth="1"/>
    <col min="4087" max="4087" width="20.140625" style="84" customWidth="1"/>
    <col min="4088" max="4088" width="52.85546875" style="84" customWidth="1"/>
    <col min="4089" max="4094" width="9.140625" style="84"/>
    <col min="4095" max="4095" width="0" style="84" hidden="1" customWidth="1"/>
    <col min="4096" max="4340" width="9.140625" style="84"/>
    <col min="4341" max="4341" width="9.140625" style="84" customWidth="1"/>
    <col min="4342" max="4342" width="32.85546875" style="84" customWidth="1"/>
    <col min="4343" max="4343" width="20.140625" style="84" customWidth="1"/>
    <col min="4344" max="4344" width="52.85546875" style="84" customWidth="1"/>
    <col min="4345" max="4350" width="9.140625" style="84"/>
    <col min="4351" max="4351" width="0" style="84" hidden="1" customWidth="1"/>
    <col min="4352" max="4596" width="9.140625" style="84"/>
    <col min="4597" max="4597" width="9.140625" style="84" customWidth="1"/>
    <col min="4598" max="4598" width="32.85546875" style="84" customWidth="1"/>
    <col min="4599" max="4599" width="20.140625" style="84" customWidth="1"/>
    <col min="4600" max="4600" width="52.85546875" style="84" customWidth="1"/>
    <col min="4601" max="4606" width="9.140625" style="84"/>
    <col min="4607" max="4607" width="0" style="84" hidden="1" customWidth="1"/>
    <col min="4608" max="4852" width="9.140625" style="84"/>
    <col min="4853" max="4853" width="9.140625" style="84" customWidth="1"/>
    <col min="4854" max="4854" width="32.85546875" style="84" customWidth="1"/>
    <col min="4855" max="4855" width="20.140625" style="84" customWidth="1"/>
    <col min="4856" max="4856" width="52.85546875" style="84" customWidth="1"/>
    <col min="4857" max="4862" width="9.140625" style="84"/>
    <col min="4863" max="4863" width="0" style="84" hidden="1" customWidth="1"/>
    <col min="4864" max="5108" width="9.140625" style="84"/>
    <col min="5109" max="5109" width="9.140625" style="84" customWidth="1"/>
    <col min="5110" max="5110" width="32.85546875" style="84" customWidth="1"/>
    <col min="5111" max="5111" width="20.140625" style="84" customWidth="1"/>
    <col min="5112" max="5112" width="52.85546875" style="84" customWidth="1"/>
    <col min="5113" max="5118" width="9.140625" style="84"/>
    <col min="5119" max="5119" width="0" style="84" hidden="1" customWidth="1"/>
    <col min="5120" max="5364" width="9.140625" style="84"/>
    <col min="5365" max="5365" width="9.140625" style="84" customWidth="1"/>
    <col min="5366" max="5366" width="32.85546875" style="84" customWidth="1"/>
    <col min="5367" max="5367" width="20.140625" style="84" customWidth="1"/>
    <col min="5368" max="5368" width="52.85546875" style="84" customWidth="1"/>
    <col min="5369" max="5374" width="9.140625" style="84"/>
    <col min="5375" max="5375" width="0" style="84" hidden="1" customWidth="1"/>
    <col min="5376" max="5620" width="9.140625" style="84"/>
    <col min="5621" max="5621" width="9.140625" style="84" customWidth="1"/>
    <col min="5622" max="5622" width="32.85546875" style="84" customWidth="1"/>
    <col min="5623" max="5623" width="20.140625" style="84" customWidth="1"/>
    <col min="5624" max="5624" width="52.85546875" style="84" customWidth="1"/>
    <col min="5625" max="5630" width="9.140625" style="84"/>
    <col min="5631" max="5631" width="0" style="84" hidden="1" customWidth="1"/>
    <col min="5632" max="5876" width="9.140625" style="84"/>
    <col min="5877" max="5877" width="9.140625" style="84" customWidth="1"/>
    <col min="5878" max="5878" width="32.85546875" style="84" customWidth="1"/>
    <col min="5879" max="5879" width="20.140625" style="84" customWidth="1"/>
    <col min="5880" max="5880" width="52.85546875" style="84" customWidth="1"/>
    <col min="5881" max="5886" width="9.140625" style="84"/>
    <col min="5887" max="5887" width="0" style="84" hidden="1" customWidth="1"/>
    <col min="5888" max="6132" width="9.140625" style="84"/>
    <col min="6133" max="6133" width="9.140625" style="84" customWidth="1"/>
    <col min="6134" max="6134" width="32.85546875" style="84" customWidth="1"/>
    <col min="6135" max="6135" width="20.140625" style="84" customWidth="1"/>
    <col min="6136" max="6136" width="52.85546875" style="84" customWidth="1"/>
    <col min="6137" max="6142" width="9.140625" style="84"/>
    <col min="6143" max="6143" width="0" style="84" hidden="1" customWidth="1"/>
    <col min="6144" max="6388" width="9.140625" style="84"/>
    <col min="6389" max="6389" width="9.140625" style="84" customWidth="1"/>
    <col min="6390" max="6390" width="32.85546875" style="84" customWidth="1"/>
    <col min="6391" max="6391" width="20.140625" style="84" customWidth="1"/>
    <col min="6392" max="6392" width="52.85546875" style="84" customWidth="1"/>
    <col min="6393" max="6398" width="9.140625" style="84"/>
    <col min="6399" max="6399" width="0" style="84" hidden="1" customWidth="1"/>
    <col min="6400" max="6644" width="9.140625" style="84"/>
    <col min="6645" max="6645" width="9.140625" style="84" customWidth="1"/>
    <col min="6646" max="6646" width="32.85546875" style="84" customWidth="1"/>
    <col min="6647" max="6647" width="20.140625" style="84" customWidth="1"/>
    <col min="6648" max="6648" width="52.85546875" style="84" customWidth="1"/>
    <col min="6649" max="6654" width="9.140625" style="84"/>
    <col min="6655" max="6655" width="0" style="84" hidden="1" customWidth="1"/>
    <col min="6656" max="6900" width="9.140625" style="84"/>
    <col min="6901" max="6901" width="9.140625" style="84" customWidth="1"/>
    <col min="6902" max="6902" width="32.85546875" style="84" customWidth="1"/>
    <col min="6903" max="6903" width="20.140625" style="84" customWidth="1"/>
    <col min="6904" max="6904" width="52.85546875" style="84" customWidth="1"/>
    <col min="6905" max="6910" width="9.140625" style="84"/>
    <col min="6911" max="6911" width="0" style="84" hidden="1" customWidth="1"/>
    <col min="6912" max="7156" width="9.140625" style="84"/>
    <col min="7157" max="7157" width="9.140625" style="84" customWidth="1"/>
    <col min="7158" max="7158" width="32.85546875" style="84" customWidth="1"/>
    <col min="7159" max="7159" width="20.140625" style="84" customWidth="1"/>
    <col min="7160" max="7160" width="52.85546875" style="84" customWidth="1"/>
    <col min="7161" max="7166" width="9.140625" style="84"/>
    <col min="7167" max="7167" width="0" style="84" hidden="1" customWidth="1"/>
    <col min="7168" max="7412" width="9.140625" style="84"/>
    <col min="7413" max="7413" width="9.140625" style="84" customWidth="1"/>
    <col min="7414" max="7414" width="32.85546875" style="84" customWidth="1"/>
    <col min="7415" max="7415" width="20.140625" style="84" customWidth="1"/>
    <col min="7416" max="7416" width="52.85546875" style="84" customWidth="1"/>
    <col min="7417" max="7422" width="9.140625" style="84"/>
    <col min="7423" max="7423" width="0" style="84" hidden="1" customWidth="1"/>
    <col min="7424" max="7668" width="9.140625" style="84"/>
    <col min="7669" max="7669" width="9.140625" style="84" customWidth="1"/>
    <col min="7670" max="7670" width="32.85546875" style="84" customWidth="1"/>
    <col min="7671" max="7671" width="20.140625" style="84" customWidth="1"/>
    <col min="7672" max="7672" width="52.85546875" style="84" customWidth="1"/>
    <col min="7673" max="7678" width="9.140625" style="84"/>
    <col min="7679" max="7679" width="0" style="84" hidden="1" customWidth="1"/>
    <col min="7680" max="7924" width="9.140625" style="84"/>
    <col min="7925" max="7925" width="9.140625" style="84" customWidth="1"/>
    <col min="7926" max="7926" width="32.85546875" style="84" customWidth="1"/>
    <col min="7927" max="7927" width="20.140625" style="84" customWidth="1"/>
    <col min="7928" max="7928" width="52.85546875" style="84" customWidth="1"/>
    <col min="7929" max="7934" width="9.140625" style="84"/>
    <col min="7935" max="7935" width="0" style="84" hidden="1" customWidth="1"/>
    <col min="7936" max="8180" width="9.140625" style="84"/>
    <col min="8181" max="8181" width="9.140625" style="84" customWidth="1"/>
    <col min="8182" max="8182" width="32.85546875" style="84" customWidth="1"/>
    <col min="8183" max="8183" width="20.140625" style="84" customWidth="1"/>
    <col min="8184" max="8184" width="52.85546875" style="84" customWidth="1"/>
    <col min="8185" max="8190" width="9.140625" style="84"/>
    <col min="8191" max="8191" width="0" style="84" hidden="1" customWidth="1"/>
    <col min="8192" max="8436" width="9.140625" style="84"/>
    <col min="8437" max="8437" width="9.140625" style="84" customWidth="1"/>
    <col min="8438" max="8438" width="32.85546875" style="84" customWidth="1"/>
    <col min="8439" max="8439" width="20.140625" style="84" customWidth="1"/>
    <col min="8440" max="8440" width="52.85546875" style="84" customWidth="1"/>
    <col min="8441" max="8446" width="9.140625" style="84"/>
    <col min="8447" max="8447" width="0" style="84" hidden="1" customWidth="1"/>
    <col min="8448" max="8692" width="9.140625" style="84"/>
    <col min="8693" max="8693" width="9.140625" style="84" customWidth="1"/>
    <col min="8694" max="8694" width="32.85546875" style="84" customWidth="1"/>
    <col min="8695" max="8695" width="20.140625" style="84" customWidth="1"/>
    <col min="8696" max="8696" width="52.85546875" style="84" customWidth="1"/>
    <col min="8697" max="8702" width="9.140625" style="84"/>
    <col min="8703" max="8703" width="0" style="84" hidden="1" customWidth="1"/>
    <col min="8704" max="8948" width="9.140625" style="84"/>
    <col min="8949" max="8949" width="9.140625" style="84" customWidth="1"/>
    <col min="8950" max="8950" width="32.85546875" style="84" customWidth="1"/>
    <col min="8951" max="8951" width="20.140625" style="84" customWidth="1"/>
    <col min="8952" max="8952" width="52.85546875" style="84" customWidth="1"/>
    <col min="8953" max="8958" width="9.140625" style="84"/>
    <col min="8959" max="8959" width="0" style="84" hidden="1" customWidth="1"/>
    <col min="8960" max="9204" width="9.140625" style="84"/>
    <col min="9205" max="9205" width="9.140625" style="84" customWidth="1"/>
    <col min="9206" max="9206" width="32.85546875" style="84" customWidth="1"/>
    <col min="9207" max="9207" width="20.140625" style="84" customWidth="1"/>
    <col min="9208" max="9208" width="52.85546875" style="84" customWidth="1"/>
    <col min="9209" max="9214" width="9.140625" style="84"/>
    <col min="9215" max="9215" width="0" style="84" hidden="1" customWidth="1"/>
    <col min="9216" max="9460" width="9.140625" style="84"/>
    <col min="9461" max="9461" width="9.140625" style="84" customWidth="1"/>
    <col min="9462" max="9462" width="32.85546875" style="84" customWidth="1"/>
    <col min="9463" max="9463" width="20.140625" style="84" customWidth="1"/>
    <col min="9464" max="9464" width="52.85546875" style="84" customWidth="1"/>
    <col min="9465" max="9470" width="9.140625" style="84"/>
    <col min="9471" max="9471" width="0" style="84" hidden="1" customWidth="1"/>
    <col min="9472" max="9716" width="9.140625" style="84"/>
    <col min="9717" max="9717" width="9.140625" style="84" customWidth="1"/>
    <col min="9718" max="9718" width="32.85546875" style="84" customWidth="1"/>
    <col min="9719" max="9719" width="20.140625" style="84" customWidth="1"/>
    <col min="9720" max="9720" width="52.85546875" style="84" customWidth="1"/>
    <col min="9721" max="9726" width="9.140625" style="84"/>
    <col min="9727" max="9727" width="0" style="84" hidden="1" customWidth="1"/>
    <col min="9728" max="9972" width="9.140625" style="84"/>
    <col min="9973" max="9973" width="9.140625" style="84" customWidth="1"/>
    <col min="9974" max="9974" width="32.85546875" style="84" customWidth="1"/>
    <col min="9975" max="9975" width="20.140625" style="84" customWidth="1"/>
    <col min="9976" max="9976" width="52.85546875" style="84" customWidth="1"/>
    <col min="9977" max="9982" width="9.140625" style="84"/>
    <col min="9983" max="9983" width="0" style="84" hidden="1" customWidth="1"/>
    <col min="9984" max="10228" width="9.140625" style="84"/>
    <col min="10229" max="10229" width="9.140625" style="84" customWidth="1"/>
    <col min="10230" max="10230" width="32.85546875" style="84" customWidth="1"/>
    <col min="10231" max="10231" width="20.140625" style="84" customWidth="1"/>
    <col min="10232" max="10232" width="52.85546875" style="84" customWidth="1"/>
    <col min="10233" max="10238" width="9.140625" style="84"/>
    <col min="10239" max="10239" width="0" style="84" hidden="1" customWidth="1"/>
    <col min="10240" max="10484" width="9.140625" style="84"/>
    <col min="10485" max="10485" width="9.140625" style="84" customWidth="1"/>
    <col min="10486" max="10486" width="32.85546875" style="84" customWidth="1"/>
    <col min="10487" max="10487" width="20.140625" style="84" customWidth="1"/>
    <col min="10488" max="10488" width="52.85546875" style="84" customWidth="1"/>
    <col min="10489" max="10494" width="9.140625" style="84"/>
    <col min="10495" max="10495" width="0" style="84" hidden="1" customWidth="1"/>
    <col min="10496" max="10740" width="9.140625" style="84"/>
    <col min="10741" max="10741" width="9.140625" style="84" customWidth="1"/>
    <col min="10742" max="10742" width="32.85546875" style="84" customWidth="1"/>
    <col min="10743" max="10743" width="20.140625" style="84" customWidth="1"/>
    <col min="10744" max="10744" width="52.85546875" style="84" customWidth="1"/>
    <col min="10745" max="10750" width="9.140625" style="84"/>
    <col min="10751" max="10751" width="0" style="84" hidden="1" customWidth="1"/>
    <col min="10752" max="10996" width="9.140625" style="84"/>
    <col min="10997" max="10997" width="9.140625" style="84" customWidth="1"/>
    <col min="10998" max="10998" width="32.85546875" style="84" customWidth="1"/>
    <col min="10999" max="10999" width="20.140625" style="84" customWidth="1"/>
    <col min="11000" max="11000" width="52.85546875" style="84" customWidth="1"/>
    <col min="11001" max="11006" width="9.140625" style="84"/>
    <col min="11007" max="11007" width="0" style="84" hidden="1" customWidth="1"/>
    <col min="11008" max="11252" width="9.140625" style="84"/>
    <col min="11253" max="11253" width="9.140625" style="84" customWidth="1"/>
    <col min="11254" max="11254" width="32.85546875" style="84" customWidth="1"/>
    <col min="11255" max="11255" width="20.140625" style="84" customWidth="1"/>
    <col min="11256" max="11256" width="52.85546875" style="84" customWidth="1"/>
    <col min="11257" max="11262" width="9.140625" style="84"/>
    <col min="11263" max="11263" width="0" style="84" hidden="1" customWidth="1"/>
    <col min="11264" max="11508" width="9.140625" style="84"/>
    <col min="11509" max="11509" width="9.140625" style="84" customWidth="1"/>
    <col min="11510" max="11510" width="32.85546875" style="84" customWidth="1"/>
    <col min="11511" max="11511" width="20.140625" style="84" customWidth="1"/>
    <col min="11512" max="11512" width="52.85546875" style="84" customWidth="1"/>
    <col min="11513" max="11518" width="9.140625" style="84"/>
    <col min="11519" max="11519" width="0" style="84" hidden="1" customWidth="1"/>
    <col min="11520" max="11764" width="9.140625" style="84"/>
    <col min="11765" max="11765" width="9.140625" style="84" customWidth="1"/>
    <col min="11766" max="11766" width="32.85546875" style="84" customWidth="1"/>
    <col min="11767" max="11767" width="20.140625" style="84" customWidth="1"/>
    <col min="11768" max="11768" width="52.85546875" style="84" customWidth="1"/>
    <col min="11769" max="11774" width="9.140625" style="84"/>
    <col min="11775" max="11775" width="0" style="84" hidden="1" customWidth="1"/>
    <col min="11776" max="12020" width="9.140625" style="84"/>
    <col min="12021" max="12021" width="9.140625" style="84" customWidth="1"/>
    <col min="12022" max="12022" width="32.85546875" style="84" customWidth="1"/>
    <col min="12023" max="12023" width="20.140625" style="84" customWidth="1"/>
    <col min="12024" max="12024" width="52.85546875" style="84" customWidth="1"/>
    <col min="12025" max="12030" width="9.140625" style="84"/>
    <col min="12031" max="12031" width="0" style="84" hidden="1" customWidth="1"/>
    <col min="12032" max="12276" width="9.140625" style="84"/>
    <col min="12277" max="12277" width="9.140625" style="84" customWidth="1"/>
    <col min="12278" max="12278" width="32.85546875" style="84" customWidth="1"/>
    <col min="12279" max="12279" width="20.140625" style="84" customWidth="1"/>
    <col min="12280" max="12280" width="52.85546875" style="84" customWidth="1"/>
    <col min="12281" max="12286" width="9.140625" style="84"/>
    <col min="12287" max="12287" width="0" style="84" hidden="1" customWidth="1"/>
    <col min="12288" max="12532" width="9.140625" style="84"/>
    <col min="12533" max="12533" width="9.140625" style="84" customWidth="1"/>
    <col min="12534" max="12534" width="32.85546875" style="84" customWidth="1"/>
    <col min="12535" max="12535" width="20.140625" style="84" customWidth="1"/>
    <col min="12536" max="12536" width="52.85546875" style="84" customWidth="1"/>
    <col min="12537" max="12542" width="9.140625" style="84"/>
    <col min="12543" max="12543" width="0" style="84" hidden="1" customWidth="1"/>
    <col min="12544" max="12788" width="9.140625" style="84"/>
    <col min="12789" max="12789" width="9.140625" style="84" customWidth="1"/>
    <col min="12790" max="12790" width="32.85546875" style="84" customWidth="1"/>
    <col min="12791" max="12791" width="20.140625" style="84" customWidth="1"/>
    <col min="12792" max="12792" width="52.85546875" style="84" customWidth="1"/>
    <col min="12793" max="12798" width="9.140625" style="84"/>
    <col min="12799" max="12799" width="0" style="84" hidden="1" customWidth="1"/>
    <col min="12800" max="13044" width="9.140625" style="84"/>
    <col min="13045" max="13045" width="9.140625" style="84" customWidth="1"/>
    <col min="13046" max="13046" width="32.85546875" style="84" customWidth="1"/>
    <col min="13047" max="13047" width="20.140625" style="84" customWidth="1"/>
    <col min="13048" max="13048" width="52.85546875" style="84" customWidth="1"/>
    <col min="13049" max="13054" width="9.140625" style="84"/>
    <col min="13055" max="13055" width="0" style="84" hidden="1" customWidth="1"/>
    <col min="13056" max="13300" width="9.140625" style="84"/>
    <col min="13301" max="13301" width="9.140625" style="84" customWidth="1"/>
    <col min="13302" max="13302" width="32.85546875" style="84" customWidth="1"/>
    <col min="13303" max="13303" width="20.140625" style="84" customWidth="1"/>
    <col min="13304" max="13304" width="52.85546875" style="84" customWidth="1"/>
    <col min="13305" max="13310" width="9.140625" style="84"/>
    <col min="13311" max="13311" width="0" style="84" hidden="1" customWidth="1"/>
    <col min="13312" max="13556" width="9.140625" style="84"/>
    <col min="13557" max="13557" width="9.140625" style="84" customWidth="1"/>
    <col min="13558" max="13558" width="32.85546875" style="84" customWidth="1"/>
    <col min="13559" max="13559" width="20.140625" style="84" customWidth="1"/>
    <col min="13560" max="13560" width="52.85546875" style="84" customWidth="1"/>
    <col min="13561" max="13566" width="9.140625" style="84"/>
    <col min="13567" max="13567" width="0" style="84" hidden="1" customWidth="1"/>
    <col min="13568" max="13812" width="9.140625" style="84"/>
    <col min="13813" max="13813" width="9.140625" style="84" customWidth="1"/>
    <col min="13814" max="13814" width="32.85546875" style="84" customWidth="1"/>
    <col min="13815" max="13815" width="20.140625" style="84" customWidth="1"/>
    <col min="13816" max="13816" width="52.85546875" style="84" customWidth="1"/>
    <col min="13817" max="13822" width="9.140625" style="84"/>
    <col min="13823" max="13823" width="0" style="84" hidden="1" customWidth="1"/>
    <col min="13824" max="14068" width="9.140625" style="84"/>
    <col min="14069" max="14069" width="9.140625" style="84" customWidth="1"/>
    <col min="14070" max="14070" width="32.85546875" style="84" customWidth="1"/>
    <col min="14071" max="14071" width="20.140625" style="84" customWidth="1"/>
    <col min="14072" max="14072" width="52.85546875" style="84" customWidth="1"/>
    <col min="14073" max="14078" width="9.140625" style="84"/>
    <col min="14079" max="14079" width="0" style="84" hidden="1" customWidth="1"/>
    <col min="14080" max="14324" width="9.140625" style="84"/>
    <col min="14325" max="14325" width="9.140625" style="84" customWidth="1"/>
    <col min="14326" max="14326" width="32.85546875" style="84" customWidth="1"/>
    <col min="14327" max="14327" width="20.140625" style="84" customWidth="1"/>
    <col min="14328" max="14328" width="52.85546875" style="84" customWidth="1"/>
    <col min="14329" max="14334" width="9.140625" style="84"/>
    <col min="14335" max="14335" width="0" style="84" hidden="1" customWidth="1"/>
    <col min="14336" max="14580" width="9.140625" style="84"/>
    <col min="14581" max="14581" width="9.140625" style="84" customWidth="1"/>
    <col min="14582" max="14582" width="32.85546875" style="84" customWidth="1"/>
    <col min="14583" max="14583" width="20.140625" style="84" customWidth="1"/>
    <col min="14584" max="14584" width="52.85546875" style="84" customWidth="1"/>
    <col min="14585" max="14590" width="9.140625" style="84"/>
    <col min="14591" max="14591" width="0" style="84" hidden="1" customWidth="1"/>
    <col min="14592" max="14836" width="9.140625" style="84"/>
    <col min="14837" max="14837" width="9.140625" style="84" customWidth="1"/>
    <col min="14838" max="14838" width="32.85546875" style="84" customWidth="1"/>
    <col min="14839" max="14839" width="20.140625" style="84" customWidth="1"/>
    <col min="14840" max="14840" width="52.85546875" style="84" customWidth="1"/>
    <col min="14841" max="14846" width="9.140625" style="84"/>
    <col min="14847" max="14847" width="0" style="84" hidden="1" customWidth="1"/>
    <col min="14848" max="15092" width="9.140625" style="84"/>
    <col min="15093" max="15093" width="9.140625" style="84" customWidth="1"/>
    <col min="15094" max="15094" width="32.85546875" style="84" customWidth="1"/>
    <col min="15095" max="15095" width="20.140625" style="84" customWidth="1"/>
    <col min="15096" max="15096" width="52.85546875" style="84" customWidth="1"/>
    <col min="15097" max="15102" width="9.140625" style="84"/>
    <col min="15103" max="15103" width="0" style="84" hidden="1" customWidth="1"/>
    <col min="15104" max="15348" width="9.140625" style="84"/>
    <col min="15349" max="15349" width="9.140625" style="84" customWidth="1"/>
    <col min="15350" max="15350" width="32.85546875" style="84" customWidth="1"/>
    <col min="15351" max="15351" width="20.140625" style="84" customWidth="1"/>
    <col min="15352" max="15352" width="52.85546875" style="84" customWidth="1"/>
    <col min="15353" max="15358" width="9.140625" style="84"/>
    <col min="15359" max="15359" width="0" style="84" hidden="1" customWidth="1"/>
    <col min="15360" max="15604" width="9.140625" style="84"/>
    <col min="15605" max="15605" width="9.140625" style="84" customWidth="1"/>
    <col min="15606" max="15606" width="32.85546875" style="84" customWidth="1"/>
    <col min="15607" max="15607" width="20.140625" style="84" customWidth="1"/>
    <col min="15608" max="15608" width="52.85546875" style="84" customWidth="1"/>
    <col min="15609" max="15614" width="9.140625" style="84"/>
    <col min="15615" max="15615" width="0" style="84" hidden="1" customWidth="1"/>
    <col min="15616" max="15860" width="9.140625" style="84"/>
    <col min="15861" max="15861" width="9.140625" style="84" customWidth="1"/>
    <col min="15862" max="15862" width="32.85546875" style="84" customWidth="1"/>
    <col min="15863" max="15863" width="20.140625" style="84" customWidth="1"/>
    <col min="15864" max="15864" width="52.85546875" style="84" customWidth="1"/>
    <col min="15865" max="15870" width="9.140625" style="84"/>
    <col min="15871" max="15871" width="0" style="84" hidden="1" customWidth="1"/>
    <col min="15872" max="16116" width="9.140625" style="84"/>
    <col min="16117" max="16117" width="9.140625" style="84" customWidth="1"/>
    <col min="16118" max="16118" width="32.85546875" style="84" customWidth="1"/>
    <col min="16119" max="16119" width="20.140625" style="84" customWidth="1"/>
    <col min="16120" max="16120" width="52.85546875" style="84" customWidth="1"/>
    <col min="16121" max="16126" width="9.140625" style="84"/>
    <col min="16127" max="16127" width="0" style="84" hidden="1" customWidth="1"/>
    <col min="16128" max="16384" width="9.140625" style="84"/>
  </cols>
  <sheetData>
    <row r="1" spans="1:4" ht="15.75">
      <c r="B1" s="81" t="s">
        <v>68</v>
      </c>
      <c r="C1" s="373"/>
      <c r="D1" s="211"/>
    </row>
    <row r="2" spans="1:4" ht="14.25">
      <c r="B2" s="85" t="s">
        <v>291</v>
      </c>
    </row>
    <row r="3" spans="1:4" ht="14.25">
      <c r="B3" s="85"/>
    </row>
    <row r="4" spans="1:4" s="87" customFormat="1" ht="19.5" customHeight="1">
      <c r="A4" s="42"/>
      <c r="B4" s="41" t="s">
        <v>2</v>
      </c>
      <c r="C4" s="374" t="s">
        <v>3</v>
      </c>
      <c r="D4" s="142" t="s">
        <v>4</v>
      </c>
    </row>
    <row r="5" spans="1:4" ht="32.25" customHeight="1">
      <c r="A5" s="145" t="s">
        <v>6</v>
      </c>
      <c r="B5" s="144" t="s">
        <v>7</v>
      </c>
      <c r="C5" s="213">
        <v>40</v>
      </c>
      <c r="D5" s="377" t="s">
        <v>380</v>
      </c>
    </row>
    <row r="6" spans="1:4" ht="25.5" hidden="1">
      <c r="A6" s="145" t="s">
        <v>71</v>
      </c>
      <c r="B6" s="144" t="s">
        <v>78</v>
      </c>
      <c r="C6" s="214"/>
      <c r="D6" s="91"/>
    </row>
    <row r="7" spans="1:4" ht="23.25" hidden="1" customHeight="1">
      <c r="A7" s="145" t="s">
        <v>50</v>
      </c>
      <c r="B7" s="144" t="s">
        <v>51</v>
      </c>
      <c r="C7" s="214"/>
      <c r="D7" s="89"/>
    </row>
    <row r="8" spans="1:4" s="86" customFormat="1" ht="33" customHeight="1">
      <c r="A8" s="145" t="s">
        <v>8</v>
      </c>
      <c r="B8" s="118" t="s">
        <v>9</v>
      </c>
      <c r="C8" s="213">
        <v>705</v>
      </c>
      <c r="D8" s="91" t="s">
        <v>381</v>
      </c>
    </row>
    <row r="9" spans="1:4" s="86" customFormat="1" ht="36" customHeight="1">
      <c r="A9" s="145" t="s">
        <v>82</v>
      </c>
      <c r="B9" s="215" t="s">
        <v>89</v>
      </c>
      <c r="C9" s="213">
        <v>356</v>
      </c>
      <c r="D9" s="91" t="s">
        <v>382</v>
      </c>
    </row>
    <row r="10" spans="1:4" s="86" customFormat="1" hidden="1">
      <c r="A10" s="145" t="s">
        <v>11</v>
      </c>
      <c r="B10" s="144" t="s">
        <v>12</v>
      </c>
      <c r="C10" s="213"/>
      <c r="D10" s="91"/>
    </row>
    <row r="11" spans="1:4" ht="33" customHeight="1">
      <c r="A11" s="145" t="s">
        <v>13</v>
      </c>
      <c r="B11" s="144" t="s">
        <v>14</v>
      </c>
      <c r="C11" s="213">
        <v>71330</v>
      </c>
      <c r="D11" s="91" t="s">
        <v>383</v>
      </c>
    </row>
    <row r="12" spans="1:4" ht="18.75" customHeight="1">
      <c r="A12" s="93"/>
      <c r="B12" s="40" t="s">
        <v>15</v>
      </c>
      <c r="C12" s="280">
        <f>SUM(C5:C11)</f>
        <v>72431</v>
      </c>
      <c r="D12" s="216"/>
    </row>
    <row r="13" spans="1:4" ht="22.5" customHeight="1">
      <c r="A13" s="139"/>
      <c r="B13" s="217" t="s">
        <v>16</v>
      </c>
      <c r="C13" s="375" t="s">
        <v>3</v>
      </c>
      <c r="D13" s="218" t="s">
        <v>4</v>
      </c>
    </row>
    <row r="14" spans="1:4">
      <c r="A14" s="141" t="s">
        <v>43</v>
      </c>
      <c r="B14" s="112" t="s">
        <v>23</v>
      </c>
      <c r="C14" s="113"/>
      <c r="D14" s="248"/>
    </row>
    <row r="15" spans="1:4" ht="63.75">
      <c r="A15" s="111"/>
      <c r="B15" s="63">
        <v>1100</v>
      </c>
      <c r="C15" s="207">
        <v>-10267</v>
      </c>
      <c r="D15" s="378" t="s">
        <v>431</v>
      </c>
    </row>
    <row r="16" spans="1:4" ht="89.25">
      <c r="A16" s="111"/>
      <c r="B16" s="63">
        <v>1200</v>
      </c>
      <c r="C16" s="207">
        <v>98020</v>
      </c>
      <c r="D16" s="378" t="s">
        <v>432</v>
      </c>
    </row>
    <row r="17" spans="1:4" ht="43.5" customHeight="1">
      <c r="A17" s="111"/>
      <c r="B17" s="63">
        <v>2100</v>
      </c>
      <c r="C17" s="207">
        <v>-2031</v>
      </c>
      <c r="D17" s="379" t="s">
        <v>384</v>
      </c>
    </row>
    <row r="18" spans="1:4" ht="76.5">
      <c r="A18" s="111"/>
      <c r="B18" s="63">
        <v>2200</v>
      </c>
      <c r="C18" s="214">
        <v>15131</v>
      </c>
      <c r="D18" s="379" t="s">
        <v>385</v>
      </c>
    </row>
    <row r="19" spans="1:4" ht="63.75">
      <c r="A19" s="111"/>
      <c r="B19" s="63">
        <v>2300</v>
      </c>
      <c r="C19" s="207">
        <v>9960</v>
      </c>
      <c r="D19" s="379" t="s">
        <v>386</v>
      </c>
    </row>
    <row r="20" spans="1:4" ht="33" customHeight="1">
      <c r="A20" s="111"/>
      <c r="B20" s="63">
        <v>2400</v>
      </c>
      <c r="C20" s="207">
        <v>482</v>
      </c>
      <c r="D20" s="379" t="s">
        <v>387</v>
      </c>
    </row>
    <row r="21" spans="1:4" ht="45" customHeight="1">
      <c r="A21" s="111"/>
      <c r="B21" s="63">
        <v>2500</v>
      </c>
      <c r="C21" s="207">
        <v>-400</v>
      </c>
      <c r="D21" s="379" t="s">
        <v>388</v>
      </c>
    </row>
    <row r="22" spans="1:4" ht="20.25" customHeight="1">
      <c r="A22" s="111"/>
      <c r="B22" s="63">
        <v>3200</v>
      </c>
      <c r="C22" s="248">
        <v>-3705</v>
      </c>
      <c r="D22" s="379" t="s">
        <v>389</v>
      </c>
    </row>
    <row r="23" spans="1:4" hidden="1">
      <c r="A23" s="111"/>
      <c r="B23" s="63">
        <v>5100</v>
      </c>
      <c r="C23" s="248"/>
      <c r="D23" s="379"/>
    </row>
    <row r="24" spans="1:4" hidden="1">
      <c r="A24" s="111"/>
      <c r="B24" s="63">
        <v>5200</v>
      </c>
      <c r="C24" s="248"/>
      <c r="D24" s="379"/>
    </row>
    <row r="25" spans="1:4" ht="60.75" customHeight="1">
      <c r="A25" s="111"/>
      <c r="B25" s="63">
        <v>5100</v>
      </c>
      <c r="C25" s="248">
        <f>612+1688</f>
        <v>2300</v>
      </c>
      <c r="D25" s="380" t="s">
        <v>390</v>
      </c>
    </row>
    <row r="26" spans="1:4" ht="51">
      <c r="A26" s="111"/>
      <c r="B26" s="63">
        <v>5200</v>
      </c>
      <c r="C26" s="207">
        <f>18043-1688</f>
        <v>16355</v>
      </c>
      <c r="D26" s="380" t="s">
        <v>391</v>
      </c>
    </row>
    <row r="27" spans="1:4" ht="16.5" customHeight="1">
      <c r="A27" s="111"/>
      <c r="B27" s="63">
        <v>6200</v>
      </c>
      <c r="C27" s="207">
        <v>-5584</v>
      </c>
      <c r="D27" s="379" t="s">
        <v>392</v>
      </c>
    </row>
    <row r="28" spans="1:4" ht="16.5" customHeight="1">
      <c r="A28" s="111"/>
      <c r="B28" s="63">
        <v>6400</v>
      </c>
      <c r="C28" s="207">
        <v>-231</v>
      </c>
      <c r="D28" s="379" t="s">
        <v>393</v>
      </c>
    </row>
    <row r="29" spans="1:4" ht="30.75" customHeight="1">
      <c r="A29" s="111"/>
      <c r="B29" s="63">
        <v>7200</v>
      </c>
      <c r="C29" s="248">
        <v>21330</v>
      </c>
      <c r="D29" s="381" t="s">
        <v>394</v>
      </c>
    </row>
    <row r="30" spans="1:4">
      <c r="A30" s="107"/>
      <c r="B30" s="109"/>
      <c r="C30" s="110">
        <f>SUM(C15:C29)</f>
        <v>141360</v>
      </c>
      <c r="D30" s="110"/>
    </row>
    <row r="31" spans="1:4">
      <c r="A31" s="114"/>
      <c r="B31" s="115" t="s">
        <v>25</v>
      </c>
      <c r="C31" s="105">
        <f>C30</f>
        <v>141360</v>
      </c>
      <c r="D31" s="105"/>
    </row>
    <row r="32" spans="1:4" hidden="1">
      <c r="A32" s="48"/>
      <c r="B32" s="219"/>
      <c r="C32" s="220">
        <f>C12-C31</f>
        <v>-68929</v>
      </c>
      <c r="D32" s="285"/>
    </row>
    <row r="33" spans="1:5" ht="25.5">
      <c r="A33" s="125"/>
      <c r="B33" s="221"/>
      <c r="C33" s="105">
        <f>114127+5883</f>
        <v>120010</v>
      </c>
      <c r="D33" s="376" t="s">
        <v>93</v>
      </c>
    </row>
    <row r="34" spans="1:5" ht="25.5">
      <c r="A34" s="125"/>
      <c r="B34" s="221"/>
      <c r="C34" s="105">
        <f>C12-C31+C33</f>
        <v>51081</v>
      </c>
      <c r="D34" s="376" t="s">
        <v>271</v>
      </c>
      <c r="E34" s="50"/>
    </row>
    <row r="35" spans="1:5">
      <c r="A35" s="96"/>
      <c r="B35" s="101"/>
      <c r="E35" s="50"/>
    </row>
    <row r="36" spans="1:5">
      <c r="A36" s="96"/>
      <c r="B36" s="101"/>
      <c r="E36" s="50"/>
    </row>
    <row r="37" spans="1:5">
      <c r="A37" s="96"/>
      <c r="B37" s="97"/>
      <c r="E37" s="50"/>
    </row>
    <row r="38" spans="1:5">
      <c r="A38" s="96"/>
      <c r="B38" s="101"/>
      <c r="E38" s="50"/>
    </row>
    <row r="39" spans="1:5">
      <c r="A39" s="96"/>
      <c r="B39" s="101"/>
      <c r="E39" s="50"/>
    </row>
    <row r="40" spans="1:5">
      <c r="A40" s="96"/>
      <c r="B40" s="101"/>
      <c r="E40" s="50"/>
    </row>
    <row r="41" spans="1:5">
      <c r="A41" s="96"/>
      <c r="B41" s="101"/>
      <c r="E41" s="50"/>
    </row>
    <row r="42" spans="1:5">
      <c r="A42" s="96"/>
      <c r="B42" s="101"/>
      <c r="E42" s="50"/>
    </row>
    <row r="43" spans="1:5" ht="13.5" customHeight="1">
      <c r="A43" s="96"/>
      <c r="B43" s="101"/>
      <c r="E43" s="50"/>
    </row>
    <row r="44" spans="1:5">
      <c r="A44" s="96"/>
      <c r="B44" s="97"/>
      <c r="E44" s="50"/>
    </row>
    <row r="45" spans="1:5">
      <c r="A45" s="96"/>
      <c r="B45" s="97"/>
      <c r="E45" s="50"/>
    </row>
    <row r="46" spans="1:5">
      <c r="A46" s="96"/>
      <c r="B46" s="97"/>
      <c r="E46" s="50"/>
    </row>
    <row r="47" spans="1:5">
      <c r="A47" s="96"/>
      <c r="B47" s="97"/>
      <c r="E47" s="50"/>
    </row>
    <row r="48" spans="1:5">
      <c r="A48" s="96"/>
      <c r="B48" s="101"/>
      <c r="E48" s="50"/>
    </row>
    <row r="49" spans="1:5">
      <c r="A49" s="96"/>
      <c r="B49" s="101"/>
      <c r="E49" s="50"/>
    </row>
    <row r="50" spans="1:5">
      <c r="A50" s="96"/>
      <c r="B50" s="101"/>
    </row>
    <row r="51" spans="1:5">
      <c r="A51" s="96"/>
      <c r="B51" s="101"/>
    </row>
    <row r="52" spans="1:5">
      <c r="A52" s="96"/>
      <c r="B52" s="97"/>
    </row>
    <row r="53" spans="1:5">
      <c r="A53" s="96"/>
      <c r="B53" s="101"/>
    </row>
    <row r="54" spans="1:5">
      <c r="A54" s="96"/>
      <c r="B54" s="101"/>
    </row>
    <row r="55" spans="1:5">
      <c r="A55" s="96"/>
      <c r="B55" s="101"/>
    </row>
    <row r="56" spans="1:5">
      <c r="A56" s="96"/>
      <c r="B56" s="101"/>
    </row>
    <row r="57" spans="1:5">
      <c r="A57" s="96"/>
      <c r="B57" s="101"/>
    </row>
    <row r="58" spans="1:5">
      <c r="A58" s="96"/>
      <c r="B58" s="101"/>
    </row>
    <row r="59" spans="1:5">
      <c r="A59" s="96"/>
      <c r="B59" s="101"/>
    </row>
    <row r="60" spans="1:5">
      <c r="A60" s="96"/>
      <c r="B60" s="97"/>
    </row>
    <row r="61" spans="1:5">
      <c r="A61" s="96"/>
      <c r="B61" s="101"/>
    </row>
    <row r="62" spans="1:5">
      <c r="A62" s="96"/>
      <c r="B62" s="101"/>
    </row>
    <row r="63" spans="1:5">
      <c r="A63" s="96"/>
      <c r="B63" s="97"/>
    </row>
    <row r="64" spans="1:5">
      <c r="A64" s="96"/>
      <c r="B64" s="101"/>
    </row>
    <row r="65" spans="1:2">
      <c r="A65" s="96"/>
      <c r="B65" s="101"/>
    </row>
    <row r="66" spans="1:2">
      <c r="A66" s="96"/>
      <c r="B66" s="101"/>
    </row>
    <row r="67" spans="1:2">
      <c r="A67" s="96"/>
      <c r="B67" s="100"/>
    </row>
    <row r="68" spans="1:2">
      <c r="A68" s="96"/>
      <c r="B68" s="98"/>
    </row>
    <row r="69" spans="1:2">
      <c r="A69" s="96"/>
      <c r="B69" s="97"/>
    </row>
    <row r="70" spans="1:2">
      <c r="A70" s="96"/>
      <c r="B70" s="101"/>
    </row>
    <row r="71" spans="1:2">
      <c r="A71" s="96"/>
      <c r="B71" s="101"/>
    </row>
    <row r="72" spans="1:2">
      <c r="A72" s="96"/>
      <c r="B72" s="101"/>
    </row>
    <row r="73" spans="1:2">
      <c r="A73" s="96"/>
      <c r="B73" s="101"/>
    </row>
    <row r="74" spans="1:2">
      <c r="A74" s="96"/>
      <c r="B74" s="97"/>
    </row>
    <row r="75" spans="1:2">
      <c r="A75" s="96"/>
      <c r="B75" s="101"/>
    </row>
    <row r="76" spans="1:2">
      <c r="A76" s="96"/>
      <c r="B76" s="101"/>
    </row>
    <row r="77" spans="1:2">
      <c r="A77" s="96"/>
      <c r="B77" s="101"/>
    </row>
    <row r="78" spans="1:2">
      <c r="A78" s="96"/>
      <c r="B78" s="101"/>
    </row>
    <row r="79" spans="1:2">
      <c r="A79" s="96"/>
      <c r="B79" s="97"/>
    </row>
    <row r="80" spans="1:2">
      <c r="A80" s="96"/>
      <c r="B80" s="97"/>
    </row>
    <row r="81" spans="1:2">
      <c r="A81" s="96"/>
      <c r="B81" s="97"/>
    </row>
    <row r="82" spans="1:2">
      <c r="A82" s="96"/>
      <c r="B82" s="101"/>
    </row>
    <row r="83" spans="1:2">
      <c r="A83" s="96"/>
      <c r="B83" s="101"/>
    </row>
    <row r="84" spans="1:2">
      <c r="A84" s="96"/>
      <c r="B84" s="97"/>
    </row>
    <row r="85" spans="1:2">
      <c r="A85" s="96"/>
      <c r="B85" s="101"/>
    </row>
    <row r="86" spans="1:2">
      <c r="A86" s="96"/>
      <c r="B86" s="101"/>
    </row>
    <row r="87" spans="1:2">
      <c r="A87" s="96"/>
      <c r="B87" s="97"/>
    </row>
    <row r="88" spans="1:2">
      <c r="A88" s="96"/>
      <c r="B88" s="101"/>
    </row>
    <row r="89" spans="1:2">
      <c r="A89" s="96"/>
      <c r="B89" s="101"/>
    </row>
    <row r="90" spans="1:2">
      <c r="A90" s="96"/>
      <c r="B90" s="98"/>
    </row>
    <row r="91" spans="1:2">
      <c r="A91" s="96"/>
      <c r="B91" s="97"/>
    </row>
    <row r="92" spans="1:2">
      <c r="A92" s="96"/>
      <c r="B92" s="97"/>
    </row>
    <row r="93" spans="1:2">
      <c r="A93" s="96"/>
      <c r="B93" s="99"/>
    </row>
    <row r="94" spans="1:2">
      <c r="A94" s="96"/>
      <c r="B94" s="100"/>
    </row>
    <row r="95" spans="1:2">
      <c r="A95" s="96"/>
      <c r="B95" s="98"/>
    </row>
    <row r="96" spans="1:2">
      <c r="A96" s="96"/>
      <c r="B96" s="97"/>
    </row>
    <row r="97" spans="1:2">
      <c r="A97" s="96"/>
      <c r="B97" s="101"/>
    </row>
    <row r="98" spans="1:2">
      <c r="A98" s="96"/>
      <c r="B98" s="101"/>
    </row>
    <row r="99" spans="1:2">
      <c r="A99" s="96"/>
      <c r="B99" s="101"/>
    </row>
    <row r="100" spans="1:2">
      <c r="A100" s="96"/>
      <c r="B100" s="101"/>
    </row>
    <row r="101" spans="1:2">
      <c r="A101" s="96"/>
      <c r="B101" s="101"/>
    </row>
    <row r="102" spans="1:2">
      <c r="A102" s="96"/>
      <c r="B102" s="101"/>
    </row>
    <row r="103" spans="1:2">
      <c r="A103" s="96"/>
      <c r="B103" s="101"/>
    </row>
    <row r="104" spans="1:2">
      <c r="A104" s="96"/>
      <c r="B104" s="101"/>
    </row>
    <row r="105" spans="1:2">
      <c r="A105" s="96"/>
      <c r="B105" s="101"/>
    </row>
    <row r="106" spans="1:2">
      <c r="A106" s="96"/>
      <c r="B106" s="97"/>
    </row>
    <row r="107" spans="1:2">
      <c r="A107" s="96"/>
      <c r="B107" s="101"/>
    </row>
    <row r="108" spans="1:2">
      <c r="A108" s="96"/>
      <c r="B108" s="101"/>
    </row>
    <row r="109" spans="1:2">
      <c r="A109" s="96"/>
      <c r="B109" s="101"/>
    </row>
    <row r="110" spans="1:2">
      <c r="A110" s="96"/>
      <c r="B110" s="97"/>
    </row>
    <row r="111" spans="1:2">
      <c r="A111" s="96"/>
      <c r="B111" s="101"/>
    </row>
    <row r="112" spans="1:2">
      <c r="A112" s="96"/>
      <c r="B112" s="101"/>
    </row>
    <row r="113" spans="1:2">
      <c r="A113" s="96"/>
      <c r="B113" s="97"/>
    </row>
    <row r="114" spans="1:2">
      <c r="A114" s="96"/>
      <c r="B114" s="97"/>
    </row>
    <row r="115" spans="1:2">
      <c r="A115" s="96"/>
      <c r="B115" s="101"/>
    </row>
    <row r="116" spans="1:2">
      <c r="A116" s="96"/>
      <c r="B116" s="101"/>
    </row>
    <row r="117" spans="1:2">
      <c r="A117" s="96"/>
      <c r="B117" s="98"/>
    </row>
    <row r="118" spans="1:2">
      <c r="A118" s="96"/>
      <c r="B118" s="97"/>
    </row>
    <row r="119" spans="1:2">
      <c r="A119" s="96"/>
      <c r="B119" s="101"/>
    </row>
    <row r="120" spans="1:2">
      <c r="A120" s="96"/>
      <c r="B120" s="101"/>
    </row>
    <row r="121" spans="1:2">
      <c r="A121" s="96"/>
      <c r="B121" s="101"/>
    </row>
    <row r="122" spans="1:2">
      <c r="A122" s="96"/>
      <c r="B122" s="101"/>
    </row>
    <row r="123" spans="1:2">
      <c r="A123" s="96"/>
      <c r="B123" s="101"/>
    </row>
    <row r="124" spans="1:2">
      <c r="A124" s="96"/>
      <c r="B124" s="101"/>
    </row>
    <row r="125" spans="1:2">
      <c r="A125" s="96"/>
      <c r="B125" s="101"/>
    </row>
    <row r="126" spans="1:2">
      <c r="A126" s="96"/>
      <c r="B126" s="98"/>
    </row>
    <row r="127" spans="1:2">
      <c r="A127" s="96"/>
      <c r="B127" s="98"/>
    </row>
    <row r="128" spans="1:2">
      <c r="A128" s="96"/>
      <c r="B128" s="98"/>
    </row>
    <row r="129" spans="1:2">
      <c r="A129" s="96"/>
      <c r="B129" s="97"/>
    </row>
    <row r="130" spans="1:2">
      <c r="A130" s="96"/>
      <c r="B130" s="101"/>
    </row>
    <row r="131" spans="1:2">
      <c r="A131" s="96"/>
      <c r="B131" s="101"/>
    </row>
    <row r="132" spans="1:2">
      <c r="A132" s="96"/>
      <c r="B132" s="101"/>
    </row>
    <row r="133" spans="1:2">
      <c r="A133" s="96"/>
      <c r="B133" s="101"/>
    </row>
    <row r="134" spans="1:2">
      <c r="A134" s="96"/>
      <c r="B134" s="101"/>
    </row>
    <row r="135" spans="1:2">
      <c r="A135" s="96"/>
      <c r="B135" s="101"/>
    </row>
    <row r="136" spans="1:2">
      <c r="A136" s="96"/>
      <c r="B136" s="101"/>
    </row>
    <row r="137" spans="1:2">
      <c r="A137" s="96"/>
      <c r="B137" s="101"/>
    </row>
    <row r="138" spans="1:2">
      <c r="A138" s="96"/>
      <c r="B138" s="101"/>
    </row>
    <row r="139" spans="1:2">
      <c r="A139" s="96"/>
      <c r="B139" s="97"/>
    </row>
    <row r="140" spans="1:2">
      <c r="A140" s="96"/>
      <c r="B140" s="98"/>
    </row>
    <row r="141" spans="1:2">
      <c r="A141" s="96"/>
      <c r="B141" s="97"/>
    </row>
    <row r="142" spans="1:2">
      <c r="A142" s="96"/>
      <c r="B142" s="97"/>
    </row>
    <row r="143" spans="1:2">
      <c r="A143" s="96"/>
      <c r="B143" s="97"/>
    </row>
    <row r="144" spans="1:2">
      <c r="A144" s="96"/>
      <c r="B144" s="97"/>
    </row>
    <row r="145" spans="1:2">
      <c r="A145" s="96"/>
      <c r="B145" s="97"/>
    </row>
    <row r="146" spans="1:2">
      <c r="A146" s="96"/>
      <c r="B146" s="98"/>
    </row>
    <row r="147" spans="1:2">
      <c r="A147" s="96"/>
      <c r="B147" s="97"/>
    </row>
    <row r="148" spans="1:2">
      <c r="A148" s="96"/>
      <c r="B148" s="97"/>
    </row>
    <row r="149" spans="1:2">
      <c r="A149" s="96"/>
      <c r="B149" s="97"/>
    </row>
    <row r="150" spans="1:2">
      <c r="A150" s="96"/>
      <c r="B150" s="98"/>
    </row>
    <row r="151" spans="1:2">
      <c r="A151" s="96"/>
      <c r="B151" s="97"/>
    </row>
    <row r="152" spans="1:2">
      <c r="A152" s="96"/>
      <c r="B152" s="101"/>
    </row>
    <row r="153" spans="1:2">
      <c r="A153" s="96"/>
      <c r="B153" s="101"/>
    </row>
    <row r="154" spans="1:2">
      <c r="A154" s="96"/>
      <c r="B154" s="97"/>
    </row>
    <row r="155" spans="1:2">
      <c r="A155" s="96"/>
      <c r="B155" s="101"/>
    </row>
    <row r="156" spans="1:2">
      <c r="A156" s="96"/>
      <c r="B156" s="101"/>
    </row>
    <row r="157" spans="1:2">
      <c r="A157" s="96"/>
      <c r="B157" s="98"/>
    </row>
    <row r="158" spans="1:2">
      <c r="A158" s="96"/>
      <c r="B158" s="97"/>
    </row>
    <row r="159" spans="1:2">
      <c r="A159" s="96"/>
      <c r="B159" s="97"/>
    </row>
    <row r="160" spans="1:2">
      <c r="A160" s="96"/>
      <c r="B160" s="97"/>
    </row>
    <row r="161" spans="1:2">
      <c r="A161" s="96"/>
      <c r="B161" s="100"/>
    </row>
    <row r="162" spans="1:2">
      <c r="A162" s="96"/>
      <c r="B162" s="98"/>
    </row>
    <row r="163" spans="1:2">
      <c r="A163" s="96"/>
      <c r="B163" s="97"/>
    </row>
    <row r="164" spans="1:2">
      <c r="A164" s="96"/>
      <c r="B164" s="101"/>
    </row>
    <row r="165" spans="1:2">
      <c r="A165" s="96"/>
      <c r="B165" s="101"/>
    </row>
    <row r="166" spans="1:2">
      <c r="A166" s="96"/>
      <c r="B166" s="97"/>
    </row>
    <row r="167" spans="1:2">
      <c r="A167" s="96"/>
      <c r="B167" s="101"/>
    </row>
    <row r="168" spans="1:2">
      <c r="A168" s="96"/>
      <c r="B168" s="101"/>
    </row>
    <row r="169" spans="1:2">
      <c r="A169" s="96"/>
      <c r="B169" s="98"/>
    </row>
    <row r="170" spans="1:2">
      <c r="A170" s="96"/>
      <c r="B170" s="97"/>
    </row>
    <row r="171" spans="1:2">
      <c r="A171" s="96"/>
      <c r="B171" s="97"/>
    </row>
    <row r="172" spans="1:2">
      <c r="A172" s="96"/>
      <c r="B172" s="97"/>
    </row>
    <row r="173" spans="1:2">
      <c r="A173" s="96"/>
      <c r="B173" s="97"/>
    </row>
    <row r="174" spans="1:2">
      <c r="A174" s="96"/>
      <c r="B174" s="97"/>
    </row>
    <row r="175" spans="1:2">
      <c r="A175" s="96"/>
      <c r="B175" s="98"/>
    </row>
    <row r="176" spans="1:2">
      <c r="A176" s="96"/>
      <c r="B176" s="97"/>
    </row>
    <row r="177" spans="1:2">
      <c r="A177" s="96"/>
      <c r="B177" s="101"/>
    </row>
    <row r="178" spans="1:2">
      <c r="A178" s="96"/>
      <c r="B178" s="102"/>
    </row>
    <row r="179" spans="1:2">
      <c r="A179" s="96"/>
      <c r="B179" s="102"/>
    </row>
    <row r="180" spans="1:2">
      <c r="A180" s="96"/>
      <c r="B180" s="102"/>
    </row>
    <row r="181" spans="1:2">
      <c r="A181" s="96"/>
      <c r="B181" s="102"/>
    </row>
    <row r="182" spans="1:2">
      <c r="A182" s="96"/>
      <c r="B182" s="102"/>
    </row>
    <row r="183" spans="1:2">
      <c r="A183" s="96"/>
      <c r="B183" s="102"/>
    </row>
    <row r="184" spans="1:2">
      <c r="A184" s="96"/>
      <c r="B184" s="86"/>
    </row>
    <row r="185" spans="1:2">
      <c r="A185" s="96"/>
      <c r="B185" s="86"/>
    </row>
    <row r="186" spans="1:2">
      <c r="A186" s="96"/>
      <c r="B186" s="86"/>
    </row>
    <row r="187" spans="1:2">
      <c r="A187" s="96"/>
      <c r="B187" s="86"/>
    </row>
    <row r="188" spans="1:2">
      <c r="A188" s="96"/>
      <c r="B188" s="86"/>
    </row>
    <row r="189" spans="1:2">
      <c r="A189" s="96"/>
      <c r="B189" s="86"/>
    </row>
    <row r="190" spans="1:2">
      <c r="A190" s="96"/>
      <c r="B190" s="86"/>
    </row>
    <row r="191" spans="1:2">
      <c r="A191" s="96"/>
      <c r="B191" s="86"/>
    </row>
    <row r="192" spans="1:2">
      <c r="A192" s="96"/>
      <c r="B192" s="86"/>
    </row>
    <row r="193" spans="1:2">
      <c r="A193" s="96"/>
      <c r="B193" s="86"/>
    </row>
    <row r="194" spans="1:2">
      <c r="A194" s="96"/>
      <c r="B194" s="86"/>
    </row>
    <row r="195" spans="1:2">
      <c r="A195" s="96"/>
      <c r="B195" s="86"/>
    </row>
    <row r="196" spans="1:2">
      <c r="A196" s="96"/>
      <c r="B196" s="86"/>
    </row>
    <row r="197" spans="1:2">
      <c r="A197" s="96"/>
      <c r="B197" s="86"/>
    </row>
    <row r="198" spans="1:2">
      <c r="A198" s="96"/>
      <c r="B198" s="86"/>
    </row>
    <row r="199" spans="1:2">
      <c r="A199" s="96"/>
      <c r="B199" s="86"/>
    </row>
    <row r="200" spans="1:2">
      <c r="A200" s="96"/>
      <c r="B200" s="86"/>
    </row>
    <row r="201" spans="1:2">
      <c r="A201" s="96"/>
      <c r="B201" s="86"/>
    </row>
    <row r="202" spans="1:2">
      <c r="A202" s="96"/>
      <c r="B202" s="86"/>
    </row>
    <row r="203" spans="1:2">
      <c r="A203" s="96"/>
      <c r="B203" s="86"/>
    </row>
    <row r="204" spans="1:2">
      <c r="A204" s="96"/>
      <c r="B204" s="86"/>
    </row>
    <row r="205" spans="1:2">
      <c r="A205" s="96"/>
      <c r="B205" s="86"/>
    </row>
    <row r="206" spans="1:2">
      <c r="A206" s="96"/>
      <c r="B206" s="86"/>
    </row>
    <row r="207" spans="1:2">
      <c r="A207" s="96"/>
      <c r="B207" s="86"/>
    </row>
    <row r="208" spans="1:2">
      <c r="A208" s="96"/>
      <c r="B208" s="86"/>
    </row>
    <row r="209" spans="1:2">
      <c r="A209" s="96"/>
      <c r="B209" s="86"/>
    </row>
    <row r="210" spans="1:2">
      <c r="A210" s="96"/>
      <c r="B210" s="86"/>
    </row>
    <row r="211" spans="1:2">
      <c r="A211" s="96"/>
      <c r="B211" s="86"/>
    </row>
    <row r="212" spans="1:2">
      <c r="A212" s="96"/>
      <c r="B212" s="86"/>
    </row>
    <row r="213" spans="1:2">
      <c r="A213" s="96"/>
      <c r="B213" s="86"/>
    </row>
    <row r="214" spans="1:2">
      <c r="A214" s="96"/>
      <c r="B214" s="86"/>
    </row>
    <row r="215" spans="1:2">
      <c r="A215" s="96"/>
      <c r="B215" s="86"/>
    </row>
    <row r="216" spans="1:2">
      <c r="A216" s="96"/>
      <c r="B216" s="86"/>
    </row>
    <row r="217" spans="1:2">
      <c r="A217" s="96"/>
      <c r="B217" s="86"/>
    </row>
    <row r="218" spans="1:2">
      <c r="A218" s="96"/>
      <c r="B218" s="86"/>
    </row>
    <row r="219" spans="1:2">
      <c r="A219" s="96"/>
      <c r="B219" s="86"/>
    </row>
    <row r="220" spans="1:2">
      <c r="A220" s="96"/>
      <c r="B220" s="86"/>
    </row>
    <row r="221" spans="1:2">
      <c r="A221" s="96"/>
      <c r="B221" s="86"/>
    </row>
    <row r="222" spans="1:2">
      <c r="A222" s="96"/>
      <c r="B222" s="86"/>
    </row>
    <row r="223" spans="1:2">
      <c r="A223" s="96"/>
      <c r="B223" s="86"/>
    </row>
    <row r="224" spans="1:2">
      <c r="A224" s="96"/>
      <c r="B224" s="86"/>
    </row>
    <row r="225" spans="1:2">
      <c r="A225" s="96"/>
      <c r="B225" s="86"/>
    </row>
    <row r="226" spans="1:2">
      <c r="A226" s="96"/>
      <c r="B226" s="86"/>
    </row>
    <row r="227" spans="1:2">
      <c r="A227" s="96"/>
      <c r="B227" s="86"/>
    </row>
    <row r="228" spans="1:2">
      <c r="A228" s="96"/>
      <c r="B228" s="86"/>
    </row>
    <row r="229" spans="1:2">
      <c r="A229" s="96"/>
      <c r="B229" s="86"/>
    </row>
    <row r="230" spans="1:2">
      <c r="A230" s="96"/>
      <c r="B230" s="86"/>
    </row>
    <row r="231" spans="1:2">
      <c r="A231" s="96"/>
      <c r="B231" s="86"/>
    </row>
    <row r="232" spans="1:2">
      <c r="A232" s="96"/>
      <c r="B232" s="86"/>
    </row>
    <row r="233" spans="1:2">
      <c r="A233" s="96"/>
      <c r="B233" s="86"/>
    </row>
    <row r="234" spans="1:2">
      <c r="A234" s="96"/>
      <c r="B234" s="86"/>
    </row>
    <row r="235" spans="1:2">
      <c r="A235" s="96"/>
      <c r="B235" s="86"/>
    </row>
    <row r="236" spans="1:2">
      <c r="A236" s="96"/>
      <c r="B236" s="86"/>
    </row>
    <row r="237" spans="1:2">
      <c r="A237" s="96"/>
      <c r="B237" s="86"/>
    </row>
    <row r="238" spans="1:2">
      <c r="A238" s="96"/>
      <c r="B238" s="86"/>
    </row>
    <row r="239" spans="1:2">
      <c r="A239" s="96"/>
      <c r="B239" s="86"/>
    </row>
    <row r="240" spans="1:2">
      <c r="A240" s="96"/>
      <c r="B240" s="86"/>
    </row>
    <row r="241" spans="1:2">
      <c r="A241" s="96"/>
      <c r="B241" s="86"/>
    </row>
    <row r="242" spans="1:2">
      <c r="A242" s="96"/>
      <c r="B242" s="86"/>
    </row>
    <row r="243" spans="1:2">
      <c r="A243" s="96"/>
      <c r="B243" s="86"/>
    </row>
    <row r="244" spans="1:2">
      <c r="A244" s="96"/>
      <c r="B244" s="86"/>
    </row>
    <row r="245" spans="1:2">
      <c r="A245" s="96"/>
      <c r="B245" s="86"/>
    </row>
    <row r="246" spans="1:2">
      <c r="A246" s="96"/>
      <c r="B246" s="86"/>
    </row>
    <row r="247" spans="1:2">
      <c r="A247" s="96"/>
      <c r="B247" s="86"/>
    </row>
    <row r="248" spans="1:2">
      <c r="A248" s="96"/>
      <c r="B248" s="86"/>
    </row>
    <row r="249" spans="1:2">
      <c r="A249" s="96"/>
      <c r="B249" s="86"/>
    </row>
    <row r="250" spans="1:2">
      <c r="A250" s="96"/>
      <c r="B250" s="86"/>
    </row>
    <row r="251" spans="1:2">
      <c r="A251" s="96"/>
      <c r="B251" s="86"/>
    </row>
    <row r="252" spans="1:2">
      <c r="A252" s="96"/>
      <c r="B252" s="86"/>
    </row>
    <row r="253" spans="1:2">
      <c r="A253" s="96"/>
      <c r="B253" s="86"/>
    </row>
    <row r="254" spans="1:2">
      <c r="A254" s="96"/>
      <c r="B254" s="86"/>
    </row>
    <row r="255" spans="1:2">
      <c r="A255" s="96"/>
      <c r="B255" s="86"/>
    </row>
    <row r="256" spans="1:2">
      <c r="A256" s="96"/>
      <c r="B256" s="86"/>
    </row>
    <row r="257" spans="1:2">
      <c r="A257" s="96"/>
      <c r="B257" s="86"/>
    </row>
    <row r="258" spans="1:2">
      <c r="A258" s="96"/>
      <c r="B258" s="86"/>
    </row>
    <row r="259" spans="1:2">
      <c r="A259" s="96"/>
      <c r="B259" s="86"/>
    </row>
    <row r="260" spans="1:2">
      <c r="A260" s="96"/>
      <c r="B260" s="86"/>
    </row>
    <row r="261" spans="1:2">
      <c r="A261" s="96"/>
      <c r="B261" s="86"/>
    </row>
    <row r="262" spans="1:2">
      <c r="A262" s="96"/>
      <c r="B262" s="86"/>
    </row>
    <row r="263" spans="1:2">
      <c r="A263" s="96"/>
      <c r="B263" s="86"/>
    </row>
    <row r="264" spans="1:2">
      <c r="A264" s="96"/>
      <c r="B264" s="86"/>
    </row>
    <row r="265" spans="1:2">
      <c r="A265" s="96"/>
      <c r="B265" s="86"/>
    </row>
    <row r="266" spans="1:2">
      <c r="A266" s="96"/>
      <c r="B266" s="86"/>
    </row>
    <row r="267" spans="1:2">
      <c r="A267" s="96"/>
      <c r="B267" s="86"/>
    </row>
    <row r="268" spans="1:2">
      <c r="A268" s="96"/>
      <c r="B268" s="86"/>
    </row>
    <row r="269" spans="1:2">
      <c r="A269" s="96"/>
      <c r="B269" s="86"/>
    </row>
    <row r="270" spans="1:2">
      <c r="A270" s="96"/>
      <c r="B270" s="86"/>
    </row>
    <row r="271" spans="1:2">
      <c r="A271" s="96"/>
      <c r="B271" s="86"/>
    </row>
    <row r="272" spans="1:2">
      <c r="A272" s="96"/>
      <c r="B272" s="86"/>
    </row>
    <row r="273" spans="1:2">
      <c r="A273" s="96"/>
      <c r="B273" s="86"/>
    </row>
    <row r="274" spans="1:2">
      <c r="A274" s="96"/>
      <c r="B274" s="86"/>
    </row>
    <row r="275" spans="1:2">
      <c r="A275" s="96"/>
      <c r="B275" s="86"/>
    </row>
    <row r="276" spans="1:2">
      <c r="A276" s="96"/>
      <c r="B276" s="86"/>
    </row>
    <row r="277" spans="1:2">
      <c r="A277" s="96"/>
      <c r="B277" s="86"/>
    </row>
    <row r="278" spans="1:2">
      <c r="A278" s="96"/>
      <c r="B278" s="86"/>
    </row>
    <row r="279" spans="1:2">
      <c r="A279" s="96"/>
      <c r="B279" s="86"/>
    </row>
    <row r="280" spans="1:2">
      <c r="A280" s="96"/>
      <c r="B280" s="86"/>
    </row>
    <row r="281" spans="1:2">
      <c r="A281" s="96"/>
      <c r="B281" s="86"/>
    </row>
    <row r="282" spans="1:2">
      <c r="A282" s="96"/>
      <c r="B282" s="86"/>
    </row>
    <row r="283" spans="1:2">
      <c r="A283" s="96"/>
      <c r="B283" s="86"/>
    </row>
    <row r="284" spans="1:2">
      <c r="A284" s="96"/>
      <c r="B284" s="86"/>
    </row>
    <row r="285" spans="1:2">
      <c r="A285" s="96"/>
      <c r="B285" s="86"/>
    </row>
    <row r="286" spans="1:2">
      <c r="A286" s="96"/>
      <c r="B286" s="86"/>
    </row>
    <row r="287" spans="1:2">
      <c r="A287" s="96"/>
      <c r="B287" s="86"/>
    </row>
    <row r="288" spans="1:2">
      <c r="A288" s="96"/>
      <c r="B288" s="86"/>
    </row>
    <row r="289" spans="1:2">
      <c r="A289" s="96"/>
      <c r="B289" s="86"/>
    </row>
    <row r="290" spans="1:2">
      <c r="A290" s="96"/>
      <c r="B290" s="86"/>
    </row>
    <row r="291" spans="1:2">
      <c r="A291" s="96"/>
      <c r="B291" s="86"/>
    </row>
    <row r="292" spans="1:2">
      <c r="A292" s="96"/>
      <c r="B292" s="86"/>
    </row>
    <row r="293" spans="1:2">
      <c r="A293" s="96"/>
      <c r="B293" s="86"/>
    </row>
    <row r="294" spans="1:2">
      <c r="A294" s="96"/>
      <c r="B294" s="86"/>
    </row>
    <row r="295" spans="1:2">
      <c r="A295" s="96"/>
      <c r="B295" s="86"/>
    </row>
    <row r="296" spans="1:2">
      <c r="A296" s="96"/>
      <c r="B296" s="86"/>
    </row>
    <row r="297" spans="1:2">
      <c r="A297" s="96"/>
      <c r="B297" s="86"/>
    </row>
    <row r="298" spans="1:2">
      <c r="A298" s="96"/>
      <c r="B298" s="86"/>
    </row>
    <row r="299" spans="1:2">
      <c r="A299" s="96"/>
      <c r="B299" s="86"/>
    </row>
    <row r="300" spans="1:2">
      <c r="A300" s="96"/>
      <c r="B300" s="86"/>
    </row>
    <row r="301" spans="1:2">
      <c r="A301" s="96"/>
      <c r="B301" s="86"/>
    </row>
    <row r="302" spans="1:2">
      <c r="A302" s="96"/>
      <c r="B302" s="86"/>
    </row>
    <row r="303" spans="1:2">
      <c r="A303" s="96"/>
      <c r="B303" s="86"/>
    </row>
    <row r="304" spans="1:2">
      <c r="A304" s="96"/>
      <c r="B304" s="86"/>
    </row>
    <row r="305" spans="1:2">
      <c r="A305" s="96"/>
      <c r="B305" s="86"/>
    </row>
    <row r="306" spans="1:2">
      <c r="A306" s="96"/>
      <c r="B306" s="86"/>
    </row>
    <row r="307" spans="1:2">
      <c r="A307" s="96"/>
      <c r="B307" s="86"/>
    </row>
    <row r="308" spans="1:2">
      <c r="A308" s="96"/>
      <c r="B308" s="86"/>
    </row>
    <row r="309" spans="1:2">
      <c r="A309" s="96"/>
      <c r="B309" s="86"/>
    </row>
    <row r="310" spans="1:2">
      <c r="A310" s="96"/>
      <c r="B310" s="86"/>
    </row>
    <row r="311" spans="1:2">
      <c r="A311" s="96"/>
      <c r="B311" s="86"/>
    </row>
    <row r="312" spans="1:2">
      <c r="A312" s="96"/>
      <c r="B312" s="86"/>
    </row>
    <row r="313" spans="1:2">
      <c r="A313" s="96"/>
      <c r="B313" s="86"/>
    </row>
    <row r="314" spans="1:2">
      <c r="A314" s="96"/>
      <c r="B314" s="86"/>
    </row>
    <row r="315" spans="1:2">
      <c r="A315" s="96"/>
      <c r="B315" s="86"/>
    </row>
    <row r="316" spans="1:2">
      <c r="A316" s="96"/>
      <c r="B316" s="86"/>
    </row>
    <row r="317" spans="1:2">
      <c r="A317" s="96"/>
      <c r="B317" s="86"/>
    </row>
    <row r="318" spans="1:2">
      <c r="A318" s="96"/>
      <c r="B318" s="86"/>
    </row>
    <row r="319" spans="1:2">
      <c r="A319" s="96"/>
      <c r="B319" s="86"/>
    </row>
    <row r="320" spans="1:2">
      <c r="A320" s="96"/>
      <c r="B320" s="86"/>
    </row>
    <row r="321" spans="1:2">
      <c r="A321" s="96"/>
      <c r="B321" s="86"/>
    </row>
    <row r="322" spans="1:2">
      <c r="A322" s="96"/>
      <c r="B322" s="86"/>
    </row>
    <row r="323" spans="1:2">
      <c r="A323" s="96"/>
      <c r="B323" s="86"/>
    </row>
    <row r="324" spans="1:2">
      <c r="A324" s="96"/>
      <c r="B324" s="86"/>
    </row>
    <row r="325" spans="1:2">
      <c r="A325" s="96"/>
      <c r="B325" s="86"/>
    </row>
    <row r="326" spans="1:2">
      <c r="A326" s="96"/>
      <c r="B326" s="86"/>
    </row>
    <row r="327" spans="1:2">
      <c r="A327" s="96"/>
      <c r="B327" s="86"/>
    </row>
    <row r="328" spans="1:2">
      <c r="A328" s="96"/>
      <c r="B328" s="86"/>
    </row>
    <row r="329" spans="1:2">
      <c r="A329" s="96"/>
      <c r="B329" s="86"/>
    </row>
    <row r="330" spans="1:2">
      <c r="A330" s="96"/>
      <c r="B330" s="86"/>
    </row>
    <row r="331" spans="1:2">
      <c r="A331" s="96"/>
      <c r="B331" s="86"/>
    </row>
    <row r="332" spans="1:2">
      <c r="A332" s="96"/>
      <c r="B332" s="86"/>
    </row>
    <row r="333" spans="1:2">
      <c r="A333" s="96"/>
      <c r="B333" s="86"/>
    </row>
    <row r="334" spans="1:2">
      <c r="A334" s="96"/>
      <c r="B334" s="86"/>
    </row>
    <row r="335" spans="1:2">
      <c r="A335" s="96"/>
      <c r="B335" s="86"/>
    </row>
    <row r="336" spans="1:2">
      <c r="A336" s="96"/>
      <c r="B336" s="86"/>
    </row>
    <row r="337" spans="1:2">
      <c r="A337" s="96"/>
      <c r="B337" s="86"/>
    </row>
    <row r="338" spans="1:2">
      <c r="A338" s="96"/>
      <c r="B338" s="86"/>
    </row>
    <row r="339" spans="1:2">
      <c r="A339" s="96"/>
      <c r="B339" s="86"/>
    </row>
    <row r="340" spans="1:2">
      <c r="A340" s="96"/>
      <c r="B340" s="86"/>
    </row>
    <row r="341" spans="1:2">
      <c r="A341" s="96"/>
      <c r="B341" s="86"/>
    </row>
    <row r="342" spans="1:2">
      <c r="A342" s="96"/>
      <c r="B342" s="86"/>
    </row>
    <row r="343" spans="1:2">
      <c r="A343" s="96"/>
      <c r="B343" s="86"/>
    </row>
  </sheetData>
  <sheetProtection password="CF7A" sheet="1" objects="1" scenarios="1"/>
  <dataValidations count="1">
    <dataValidation type="list" allowBlank="1" showInputMessage="1" showErrorMessage="1" sqref="IM65059 WUY982563 WLC982563 WBG982563 VRK982563 VHO982563 UXS982563 UNW982563 UEA982563 TUE982563 TKI982563 TAM982563 SQQ982563 SGU982563 RWY982563 RNC982563 RDG982563 QTK982563 QJO982563 PZS982563 PPW982563 PGA982563 OWE982563 OMI982563 OCM982563 NSQ982563 NIU982563 MYY982563 MPC982563 MFG982563 LVK982563 LLO982563 LBS982563 KRW982563 KIA982563 JYE982563 JOI982563 JEM982563 IUQ982563 IKU982563 IAY982563 HRC982563 HHG982563 GXK982563 GNO982563 GDS982563 FTW982563 FKA982563 FAE982563 EQI982563 EGM982563 DWQ982563 DMU982563 DCY982563 CTC982563 CJG982563 BZK982563 BPO982563 BFS982563 AVW982563 AMA982563 ACE982563 SI982563 IM982563 C982563 WUY917027 WLC917027 WBG917027 VRK917027 VHO917027 UXS917027 UNW917027 UEA917027 TUE917027 TKI917027 TAM917027 SQQ917027 SGU917027 RWY917027 RNC917027 RDG917027 QTK917027 QJO917027 PZS917027 PPW917027 PGA917027 OWE917027 OMI917027 OCM917027 NSQ917027 NIU917027 MYY917027 MPC917027 MFG917027 LVK917027 LLO917027 LBS917027 KRW917027 KIA917027 JYE917027 JOI917027 JEM917027 IUQ917027 IKU917027 IAY917027 HRC917027 HHG917027 GXK917027 GNO917027 GDS917027 FTW917027 FKA917027 FAE917027 EQI917027 EGM917027 DWQ917027 DMU917027 DCY917027 CTC917027 CJG917027 BZK917027 BPO917027 BFS917027 AVW917027 AMA917027 ACE917027 SI917027 IM917027 C917027 WUY851491 WLC851491 WBG851491 VRK851491 VHO851491 UXS851491 UNW851491 UEA851491 TUE851491 TKI851491 TAM851491 SQQ851491 SGU851491 RWY851491 RNC851491 RDG851491 QTK851491 QJO851491 PZS851491 PPW851491 PGA851491 OWE851491 OMI851491 OCM851491 NSQ851491 NIU851491 MYY851491 MPC851491 MFG851491 LVK851491 LLO851491 LBS851491 KRW851491 KIA851491 JYE851491 JOI851491 JEM851491 IUQ851491 IKU851491 IAY851491 HRC851491 HHG851491 GXK851491 GNO851491 GDS851491 FTW851491 FKA851491 FAE851491 EQI851491 EGM851491 DWQ851491 DMU851491 DCY851491 CTC851491 CJG851491 BZK851491 BPO851491 BFS851491 AVW851491 AMA851491 ACE851491 SI851491 IM851491 C851491 WUY785955 WLC785955 WBG785955 VRK785955 VHO785955 UXS785955 UNW785955 UEA785955 TUE785955 TKI785955 TAM785955 SQQ785955 SGU785955 RWY785955 RNC785955 RDG785955 QTK785955 QJO785955 PZS785955 PPW785955 PGA785955 OWE785955 OMI785955 OCM785955 NSQ785955 NIU785955 MYY785955 MPC785955 MFG785955 LVK785955 LLO785955 LBS785955 KRW785955 KIA785955 JYE785955 JOI785955 JEM785955 IUQ785955 IKU785955 IAY785955 HRC785955 HHG785955 GXK785955 GNO785955 GDS785955 FTW785955 FKA785955 FAE785955 EQI785955 EGM785955 DWQ785955 DMU785955 DCY785955 CTC785955 CJG785955 BZK785955 BPO785955 BFS785955 AVW785955 AMA785955 ACE785955 SI785955 IM785955 C785955 WUY720419 WLC720419 WBG720419 VRK720419 VHO720419 UXS720419 UNW720419 UEA720419 TUE720419 TKI720419 TAM720419 SQQ720419 SGU720419 RWY720419 RNC720419 RDG720419 QTK720419 QJO720419 PZS720419 PPW720419 PGA720419 OWE720419 OMI720419 OCM720419 NSQ720419 NIU720419 MYY720419 MPC720419 MFG720419 LVK720419 LLO720419 LBS720419 KRW720419 KIA720419 JYE720419 JOI720419 JEM720419 IUQ720419 IKU720419 IAY720419 HRC720419 HHG720419 GXK720419 GNO720419 GDS720419 FTW720419 FKA720419 FAE720419 EQI720419 EGM720419 DWQ720419 DMU720419 DCY720419 CTC720419 CJG720419 BZK720419 BPO720419 BFS720419 AVW720419 AMA720419 ACE720419 SI720419 IM720419 C720419 WUY654883 WLC654883 WBG654883 VRK654883 VHO654883 UXS654883 UNW654883 UEA654883 TUE654883 TKI654883 TAM654883 SQQ654883 SGU654883 RWY654883 RNC654883 RDG654883 QTK654883 QJO654883 PZS654883 PPW654883 PGA654883 OWE654883 OMI654883 OCM654883 NSQ654883 NIU654883 MYY654883 MPC654883 MFG654883 LVK654883 LLO654883 LBS654883 KRW654883 KIA654883 JYE654883 JOI654883 JEM654883 IUQ654883 IKU654883 IAY654883 HRC654883 HHG654883 GXK654883 GNO654883 GDS654883 FTW654883 FKA654883 FAE654883 EQI654883 EGM654883 DWQ654883 DMU654883 DCY654883 CTC654883 CJG654883 BZK654883 BPO654883 BFS654883 AVW654883 AMA654883 ACE654883 SI654883 IM654883 C654883 WUY589347 WLC589347 WBG589347 VRK589347 VHO589347 UXS589347 UNW589347 UEA589347 TUE589347 TKI589347 TAM589347 SQQ589347 SGU589347 RWY589347 RNC589347 RDG589347 QTK589347 QJO589347 PZS589347 PPW589347 PGA589347 OWE589347 OMI589347 OCM589347 NSQ589347 NIU589347 MYY589347 MPC589347 MFG589347 LVK589347 LLO589347 LBS589347 KRW589347 KIA589347 JYE589347 JOI589347 JEM589347 IUQ589347 IKU589347 IAY589347 HRC589347 HHG589347 GXK589347 GNO589347 GDS589347 FTW589347 FKA589347 FAE589347 EQI589347 EGM589347 DWQ589347 DMU589347 DCY589347 CTC589347 CJG589347 BZK589347 BPO589347 BFS589347 AVW589347 AMA589347 ACE589347 SI589347 IM589347 C589347 WUY523811 WLC523811 WBG523811 VRK523811 VHO523811 UXS523811 UNW523811 UEA523811 TUE523811 TKI523811 TAM523811 SQQ523811 SGU523811 RWY523811 RNC523811 RDG523811 QTK523811 QJO523811 PZS523811 PPW523811 PGA523811 OWE523811 OMI523811 OCM523811 NSQ523811 NIU523811 MYY523811 MPC523811 MFG523811 LVK523811 LLO523811 LBS523811 KRW523811 KIA523811 JYE523811 JOI523811 JEM523811 IUQ523811 IKU523811 IAY523811 HRC523811 HHG523811 GXK523811 GNO523811 GDS523811 FTW523811 FKA523811 FAE523811 EQI523811 EGM523811 DWQ523811 DMU523811 DCY523811 CTC523811 CJG523811 BZK523811 BPO523811 BFS523811 AVW523811 AMA523811 ACE523811 SI523811 IM523811 C523811 WUY458275 WLC458275 WBG458275 VRK458275 VHO458275 UXS458275 UNW458275 UEA458275 TUE458275 TKI458275 TAM458275 SQQ458275 SGU458275 RWY458275 RNC458275 RDG458275 QTK458275 QJO458275 PZS458275 PPW458275 PGA458275 OWE458275 OMI458275 OCM458275 NSQ458275 NIU458275 MYY458275 MPC458275 MFG458275 LVK458275 LLO458275 LBS458275 KRW458275 KIA458275 JYE458275 JOI458275 JEM458275 IUQ458275 IKU458275 IAY458275 HRC458275 HHG458275 GXK458275 GNO458275 GDS458275 FTW458275 FKA458275 FAE458275 EQI458275 EGM458275 DWQ458275 DMU458275 DCY458275 CTC458275 CJG458275 BZK458275 BPO458275 BFS458275 AVW458275 AMA458275 ACE458275 SI458275 IM458275 C458275 WUY392739 WLC392739 WBG392739 VRK392739 VHO392739 UXS392739 UNW392739 UEA392739 TUE392739 TKI392739 TAM392739 SQQ392739 SGU392739 RWY392739 RNC392739 RDG392739 QTK392739 QJO392739 PZS392739 PPW392739 PGA392739 OWE392739 OMI392739 OCM392739 NSQ392739 NIU392739 MYY392739 MPC392739 MFG392739 LVK392739 LLO392739 LBS392739 KRW392739 KIA392739 JYE392739 JOI392739 JEM392739 IUQ392739 IKU392739 IAY392739 HRC392739 HHG392739 GXK392739 GNO392739 GDS392739 FTW392739 FKA392739 FAE392739 EQI392739 EGM392739 DWQ392739 DMU392739 DCY392739 CTC392739 CJG392739 BZK392739 BPO392739 BFS392739 AVW392739 AMA392739 ACE392739 SI392739 IM392739 C392739 WUY327203 WLC327203 WBG327203 VRK327203 VHO327203 UXS327203 UNW327203 UEA327203 TUE327203 TKI327203 TAM327203 SQQ327203 SGU327203 RWY327203 RNC327203 RDG327203 QTK327203 QJO327203 PZS327203 PPW327203 PGA327203 OWE327203 OMI327203 OCM327203 NSQ327203 NIU327203 MYY327203 MPC327203 MFG327203 LVK327203 LLO327203 LBS327203 KRW327203 KIA327203 JYE327203 JOI327203 JEM327203 IUQ327203 IKU327203 IAY327203 HRC327203 HHG327203 GXK327203 GNO327203 GDS327203 FTW327203 FKA327203 FAE327203 EQI327203 EGM327203 DWQ327203 DMU327203 DCY327203 CTC327203 CJG327203 BZK327203 BPO327203 BFS327203 AVW327203 AMA327203 ACE327203 SI327203 IM327203 C327203 WUY261667 WLC261667 WBG261667 VRK261667 VHO261667 UXS261667 UNW261667 UEA261667 TUE261667 TKI261667 TAM261667 SQQ261667 SGU261667 RWY261667 RNC261667 RDG261667 QTK261667 QJO261667 PZS261667 PPW261667 PGA261667 OWE261667 OMI261667 OCM261667 NSQ261667 NIU261667 MYY261667 MPC261667 MFG261667 LVK261667 LLO261667 LBS261667 KRW261667 KIA261667 JYE261667 JOI261667 JEM261667 IUQ261667 IKU261667 IAY261667 HRC261667 HHG261667 GXK261667 GNO261667 GDS261667 FTW261667 FKA261667 FAE261667 EQI261667 EGM261667 DWQ261667 DMU261667 DCY261667 CTC261667 CJG261667 BZK261667 BPO261667 BFS261667 AVW261667 AMA261667 ACE261667 SI261667 IM261667 C261667 WUY196131 WLC196131 WBG196131 VRK196131 VHO196131 UXS196131 UNW196131 UEA196131 TUE196131 TKI196131 TAM196131 SQQ196131 SGU196131 RWY196131 RNC196131 RDG196131 QTK196131 QJO196131 PZS196131 PPW196131 PGA196131 OWE196131 OMI196131 OCM196131 NSQ196131 NIU196131 MYY196131 MPC196131 MFG196131 LVK196131 LLO196131 LBS196131 KRW196131 KIA196131 JYE196131 JOI196131 JEM196131 IUQ196131 IKU196131 IAY196131 HRC196131 HHG196131 GXK196131 GNO196131 GDS196131 FTW196131 FKA196131 FAE196131 EQI196131 EGM196131 DWQ196131 DMU196131 DCY196131 CTC196131 CJG196131 BZK196131 BPO196131 BFS196131 AVW196131 AMA196131 ACE196131 SI196131 IM196131 C196131 WUY130595 WLC130595 WBG130595 VRK130595 VHO130595 UXS130595 UNW130595 UEA130595 TUE130595 TKI130595 TAM130595 SQQ130595 SGU130595 RWY130595 RNC130595 RDG130595 QTK130595 QJO130595 PZS130595 PPW130595 PGA130595 OWE130595 OMI130595 OCM130595 NSQ130595 NIU130595 MYY130595 MPC130595 MFG130595 LVK130595 LLO130595 LBS130595 KRW130595 KIA130595 JYE130595 JOI130595 JEM130595 IUQ130595 IKU130595 IAY130595 HRC130595 HHG130595 GXK130595 GNO130595 GDS130595 FTW130595 FKA130595 FAE130595 EQI130595 EGM130595 DWQ130595 DMU130595 DCY130595 CTC130595 CJG130595 BZK130595 BPO130595 BFS130595 AVW130595 AMA130595 ACE130595 SI130595 IM130595 C130595 WUY65059 WLC65059 WBG65059 VRK65059 VHO65059 UXS65059 UNW65059 UEA65059 TUE65059 TKI65059 TAM65059 SQQ65059 SGU65059 RWY65059 RNC65059 RDG65059 QTK65059 QJO65059 PZS65059 PPW65059 PGA65059 OWE65059 OMI65059 OCM65059 NSQ65059 NIU65059 MYY65059 MPC65059 MFG65059 LVK65059 LLO65059 LBS65059 KRW65059 KIA65059 JYE65059 JOI65059 JEM65059 IUQ65059 IKU65059 IAY65059 HRC65059 HHG65059 GXK65059 GNO65059 GDS65059 FTW65059 FKA65059 FAE65059 EQI65059 EGM65059 DWQ65059 DMU65059 DCY65059 CTC65059 CJG65059 BZK65059 BPO65059 BFS65059 AVW65059 AMA65059 ACE65059 SI65059 C65059">
      <formula1>#REF!</formula1>
    </dataValidation>
  </dataValidation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3"/>
  <sheetViews>
    <sheetView zoomScaleNormal="100" workbookViewId="0">
      <pane xSplit="1" ySplit="8" topLeftCell="B9" activePane="bottomRight" state="frozen"/>
      <selection activeCell="K14" sqref="K14"/>
      <selection pane="topRight" activeCell="K14" sqref="K14"/>
      <selection pane="bottomLeft" activeCell="K14" sqref="K14"/>
      <selection pane="bottomRight" activeCell="H21" sqref="H21"/>
    </sheetView>
  </sheetViews>
  <sheetFormatPr defaultRowHeight="12.75"/>
  <cols>
    <col min="1" max="1" width="8.85546875" style="80" customWidth="1"/>
    <col min="2" max="2" width="49.42578125" style="84" customWidth="1"/>
    <col min="3" max="3" width="11" style="84" customWidth="1"/>
    <col min="4" max="4" width="74.140625" style="86" customWidth="1"/>
    <col min="5" max="249" width="9.140625" style="84"/>
    <col min="250" max="250" width="9.140625" style="84" customWidth="1"/>
    <col min="251" max="251" width="32.85546875" style="84" customWidth="1"/>
    <col min="252" max="252" width="20.140625" style="84" customWidth="1"/>
    <col min="253" max="253" width="52.85546875" style="84" customWidth="1"/>
    <col min="254" max="259" width="9.140625" style="84"/>
    <col min="260" max="260" width="0" style="84" hidden="1" customWidth="1"/>
    <col min="261" max="505" width="9.140625" style="84"/>
    <col min="506" max="506" width="9.140625" style="84" customWidth="1"/>
    <col min="507" max="507" width="32.85546875" style="84" customWidth="1"/>
    <col min="508" max="508" width="20.140625" style="84" customWidth="1"/>
    <col min="509" max="509" width="52.85546875" style="84" customWidth="1"/>
    <col min="510" max="515" width="9.140625" style="84"/>
    <col min="516" max="516" width="0" style="84" hidden="1" customWidth="1"/>
    <col min="517" max="761" width="9.140625" style="84"/>
    <col min="762" max="762" width="9.140625" style="84" customWidth="1"/>
    <col min="763" max="763" width="32.85546875" style="84" customWidth="1"/>
    <col min="764" max="764" width="20.140625" style="84" customWidth="1"/>
    <col min="765" max="765" width="52.85546875" style="84" customWidth="1"/>
    <col min="766" max="771" width="9.140625" style="84"/>
    <col min="772" max="772" width="0" style="84" hidden="1" customWidth="1"/>
    <col min="773" max="1017" width="9.140625" style="84"/>
    <col min="1018" max="1018" width="9.140625" style="84" customWidth="1"/>
    <col min="1019" max="1019" width="32.85546875" style="84" customWidth="1"/>
    <col min="1020" max="1020" width="20.140625" style="84" customWidth="1"/>
    <col min="1021" max="1021" width="52.85546875" style="84" customWidth="1"/>
    <col min="1022" max="1027" width="9.140625" style="84"/>
    <col min="1028" max="1028" width="0" style="84" hidden="1" customWidth="1"/>
    <col min="1029" max="1273" width="9.140625" style="84"/>
    <col min="1274" max="1274" width="9.140625" style="84" customWidth="1"/>
    <col min="1275" max="1275" width="32.85546875" style="84" customWidth="1"/>
    <col min="1276" max="1276" width="20.140625" style="84" customWidth="1"/>
    <col min="1277" max="1277" width="52.85546875" style="84" customWidth="1"/>
    <col min="1278" max="1283" width="9.140625" style="84"/>
    <col min="1284" max="1284" width="0" style="84" hidden="1" customWidth="1"/>
    <col min="1285" max="1529" width="9.140625" style="84"/>
    <col min="1530" max="1530" width="9.140625" style="84" customWidth="1"/>
    <col min="1531" max="1531" width="32.85546875" style="84" customWidth="1"/>
    <col min="1532" max="1532" width="20.140625" style="84" customWidth="1"/>
    <col min="1533" max="1533" width="52.85546875" style="84" customWidth="1"/>
    <col min="1534" max="1539" width="9.140625" style="84"/>
    <col min="1540" max="1540" width="0" style="84" hidden="1" customWidth="1"/>
    <col min="1541" max="1785" width="9.140625" style="84"/>
    <col min="1786" max="1786" width="9.140625" style="84" customWidth="1"/>
    <col min="1787" max="1787" width="32.85546875" style="84" customWidth="1"/>
    <col min="1788" max="1788" width="20.140625" style="84" customWidth="1"/>
    <col min="1789" max="1789" width="52.85546875" style="84" customWidth="1"/>
    <col min="1790" max="1795" width="9.140625" style="84"/>
    <col min="1796" max="1796" width="0" style="84" hidden="1" customWidth="1"/>
    <col min="1797" max="2041" width="9.140625" style="84"/>
    <col min="2042" max="2042" width="9.140625" style="84" customWidth="1"/>
    <col min="2043" max="2043" width="32.85546875" style="84" customWidth="1"/>
    <col min="2044" max="2044" width="20.140625" style="84" customWidth="1"/>
    <col min="2045" max="2045" width="52.85546875" style="84" customWidth="1"/>
    <col min="2046" max="2051" width="9.140625" style="84"/>
    <col min="2052" max="2052" width="0" style="84" hidden="1" customWidth="1"/>
    <col min="2053" max="2297" width="9.140625" style="84"/>
    <col min="2298" max="2298" width="9.140625" style="84" customWidth="1"/>
    <col min="2299" max="2299" width="32.85546875" style="84" customWidth="1"/>
    <col min="2300" max="2300" width="20.140625" style="84" customWidth="1"/>
    <col min="2301" max="2301" width="52.85546875" style="84" customWidth="1"/>
    <col min="2302" max="2307" width="9.140625" style="84"/>
    <col min="2308" max="2308" width="0" style="84" hidden="1" customWidth="1"/>
    <col min="2309" max="2553" width="9.140625" style="84"/>
    <col min="2554" max="2554" width="9.140625" style="84" customWidth="1"/>
    <col min="2555" max="2555" width="32.85546875" style="84" customWidth="1"/>
    <col min="2556" max="2556" width="20.140625" style="84" customWidth="1"/>
    <col min="2557" max="2557" width="52.85546875" style="84" customWidth="1"/>
    <col min="2558" max="2563" width="9.140625" style="84"/>
    <col min="2564" max="2564" width="0" style="84" hidden="1" customWidth="1"/>
    <col min="2565" max="2809" width="9.140625" style="84"/>
    <col min="2810" max="2810" width="9.140625" style="84" customWidth="1"/>
    <col min="2811" max="2811" width="32.85546875" style="84" customWidth="1"/>
    <col min="2812" max="2812" width="20.140625" style="84" customWidth="1"/>
    <col min="2813" max="2813" width="52.85546875" style="84" customWidth="1"/>
    <col min="2814" max="2819" width="9.140625" style="84"/>
    <col min="2820" max="2820" width="0" style="84" hidden="1" customWidth="1"/>
    <col min="2821" max="3065" width="9.140625" style="84"/>
    <col min="3066" max="3066" width="9.140625" style="84" customWidth="1"/>
    <col min="3067" max="3067" width="32.85546875" style="84" customWidth="1"/>
    <col min="3068" max="3068" width="20.140625" style="84" customWidth="1"/>
    <col min="3069" max="3069" width="52.85546875" style="84" customWidth="1"/>
    <col min="3070" max="3075" width="9.140625" style="84"/>
    <col min="3076" max="3076" width="0" style="84" hidden="1" customWidth="1"/>
    <col min="3077" max="3321" width="9.140625" style="84"/>
    <col min="3322" max="3322" width="9.140625" style="84" customWidth="1"/>
    <col min="3323" max="3323" width="32.85546875" style="84" customWidth="1"/>
    <col min="3324" max="3324" width="20.140625" style="84" customWidth="1"/>
    <col min="3325" max="3325" width="52.85546875" style="84" customWidth="1"/>
    <col min="3326" max="3331" width="9.140625" style="84"/>
    <col min="3332" max="3332" width="0" style="84" hidden="1" customWidth="1"/>
    <col min="3333" max="3577" width="9.140625" style="84"/>
    <col min="3578" max="3578" width="9.140625" style="84" customWidth="1"/>
    <col min="3579" max="3579" width="32.85546875" style="84" customWidth="1"/>
    <col min="3580" max="3580" width="20.140625" style="84" customWidth="1"/>
    <col min="3581" max="3581" width="52.85546875" style="84" customWidth="1"/>
    <col min="3582" max="3587" width="9.140625" style="84"/>
    <col min="3588" max="3588" width="0" style="84" hidden="1" customWidth="1"/>
    <col min="3589" max="3833" width="9.140625" style="84"/>
    <col min="3834" max="3834" width="9.140625" style="84" customWidth="1"/>
    <col min="3835" max="3835" width="32.85546875" style="84" customWidth="1"/>
    <col min="3836" max="3836" width="20.140625" style="84" customWidth="1"/>
    <col min="3837" max="3837" width="52.85546875" style="84" customWidth="1"/>
    <col min="3838" max="3843" width="9.140625" style="84"/>
    <col min="3844" max="3844" width="0" style="84" hidden="1" customWidth="1"/>
    <col min="3845" max="4089" width="9.140625" style="84"/>
    <col min="4090" max="4090" width="9.140625" style="84" customWidth="1"/>
    <col min="4091" max="4091" width="32.85546875" style="84" customWidth="1"/>
    <col min="4092" max="4092" width="20.140625" style="84" customWidth="1"/>
    <col min="4093" max="4093" width="52.85546875" style="84" customWidth="1"/>
    <col min="4094" max="4099" width="9.140625" style="84"/>
    <col min="4100" max="4100" width="0" style="84" hidden="1" customWidth="1"/>
    <col min="4101" max="4345" width="9.140625" style="84"/>
    <col min="4346" max="4346" width="9.140625" style="84" customWidth="1"/>
    <col min="4347" max="4347" width="32.85546875" style="84" customWidth="1"/>
    <col min="4348" max="4348" width="20.140625" style="84" customWidth="1"/>
    <col min="4349" max="4349" width="52.85546875" style="84" customWidth="1"/>
    <col min="4350" max="4355" width="9.140625" style="84"/>
    <col min="4356" max="4356" width="0" style="84" hidden="1" customWidth="1"/>
    <col min="4357" max="4601" width="9.140625" style="84"/>
    <col min="4602" max="4602" width="9.140625" style="84" customWidth="1"/>
    <col min="4603" max="4603" width="32.85546875" style="84" customWidth="1"/>
    <col min="4604" max="4604" width="20.140625" style="84" customWidth="1"/>
    <col min="4605" max="4605" width="52.85546875" style="84" customWidth="1"/>
    <col min="4606" max="4611" width="9.140625" style="84"/>
    <col min="4612" max="4612" width="0" style="84" hidden="1" customWidth="1"/>
    <col min="4613" max="4857" width="9.140625" style="84"/>
    <col min="4858" max="4858" width="9.140625" style="84" customWidth="1"/>
    <col min="4859" max="4859" width="32.85546875" style="84" customWidth="1"/>
    <col min="4860" max="4860" width="20.140625" style="84" customWidth="1"/>
    <col min="4861" max="4861" width="52.85546875" style="84" customWidth="1"/>
    <col min="4862" max="4867" width="9.140625" style="84"/>
    <col min="4868" max="4868" width="0" style="84" hidden="1" customWidth="1"/>
    <col min="4869" max="5113" width="9.140625" style="84"/>
    <col min="5114" max="5114" width="9.140625" style="84" customWidth="1"/>
    <col min="5115" max="5115" width="32.85546875" style="84" customWidth="1"/>
    <col min="5116" max="5116" width="20.140625" style="84" customWidth="1"/>
    <col min="5117" max="5117" width="52.85546875" style="84" customWidth="1"/>
    <col min="5118" max="5123" width="9.140625" style="84"/>
    <col min="5124" max="5124" width="0" style="84" hidden="1" customWidth="1"/>
    <col min="5125" max="5369" width="9.140625" style="84"/>
    <col min="5370" max="5370" width="9.140625" style="84" customWidth="1"/>
    <col min="5371" max="5371" width="32.85546875" style="84" customWidth="1"/>
    <col min="5372" max="5372" width="20.140625" style="84" customWidth="1"/>
    <col min="5373" max="5373" width="52.85546875" style="84" customWidth="1"/>
    <col min="5374" max="5379" width="9.140625" style="84"/>
    <col min="5380" max="5380" width="0" style="84" hidden="1" customWidth="1"/>
    <col min="5381" max="5625" width="9.140625" style="84"/>
    <col min="5626" max="5626" width="9.140625" style="84" customWidth="1"/>
    <col min="5627" max="5627" width="32.85546875" style="84" customWidth="1"/>
    <col min="5628" max="5628" width="20.140625" style="84" customWidth="1"/>
    <col min="5629" max="5629" width="52.85546875" style="84" customWidth="1"/>
    <col min="5630" max="5635" width="9.140625" style="84"/>
    <col min="5636" max="5636" width="0" style="84" hidden="1" customWidth="1"/>
    <col min="5637" max="5881" width="9.140625" style="84"/>
    <col min="5882" max="5882" width="9.140625" style="84" customWidth="1"/>
    <col min="5883" max="5883" width="32.85546875" style="84" customWidth="1"/>
    <col min="5884" max="5884" width="20.140625" style="84" customWidth="1"/>
    <col min="5885" max="5885" width="52.85546875" style="84" customWidth="1"/>
    <col min="5886" max="5891" width="9.140625" style="84"/>
    <col min="5892" max="5892" width="0" style="84" hidden="1" customWidth="1"/>
    <col min="5893" max="6137" width="9.140625" style="84"/>
    <col min="6138" max="6138" width="9.140625" style="84" customWidth="1"/>
    <col min="6139" max="6139" width="32.85546875" style="84" customWidth="1"/>
    <col min="6140" max="6140" width="20.140625" style="84" customWidth="1"/>
    <col min="6141" max="6141" width="52.85546875" style="84" customWidth="1"/>
    <col min="6142" max="6147" width="9.140625" style="84"/>
    <col min="6148" max="6148" width="0" style="84" hidden="1" customWidth="1"/>
    <col min="6149" max="6393" width="9.140625" style="84"/>
    <col min="6394" max="6394" width="9.140625" style="84" customWidth="1"/>
    <col min="6395" max="6395" width="32.85546875" style="84" customWidth="1"/>
    <col min="6396" max="6396" width="20.140625" style="84" customWidth="1"/>
    <col min="6397" max="6397" width="52.85546875" style="84" customWidth="1"/>
    <col min="6398" max="6403" width="9.140625" style="84"/>
    <col min="6404" max="6404" width="0" style="84" hidden="1" customWidth="1"/>
    <col min="6405" max="6649" width="9.140625" style="84"/>
    <col min="6650" max="6650" width="9.140625" style="84" customWidth="1"/>
    <col min="6651" max="6651" width="32.85546875" style="84" customWidth="1"/>
    <col min="6652" max="6652" width="20.140625" style="84" customWidth="1"/>
    <col min="6653" max="6653" width="52.85546875" style="84" customWidth="1"/>
    <col min="6654" max="6659" width="9.140625" style="84"/>
    <col min="6660" max="6660" width="0" style="84" hidden="1" customWidth="1"/>
    <col min="6661" max="6905" width="9.140625" style="84"/>
    <col min="6906" max="6906" width="9.140625" style="84" customWidth="1"/>
    <col min="6907" max="6907" width="32.85546875" style="84" customWidth="1"/>
    <col min="6908" max="6908" width="20.140625" style="84" customWidth="1"/>
    <col min="6909" max="6909" width="52.85546875" style="84" customWidth="1"/>
    <col min="6910" max="6915" width="9.140625" style="84"/>
    <col min="6916" max="6916" width="0" style="84" hidden="1" customWidth="1"/>
    <col min="6917" max="7161" width="9.140625" style="84"/>
    <col min="7162" max="7162" width="9.140625" style="84" customWidth="1"/>
    <col min="7163" max="7163" width="32.85546875" style="84" customWidth="1"/>
    <col min="7164" max="7164" width="20.140625" style="84" customWidth="1"/>
    <col min="7165" max="7165" width="52.85546875" style="84" customWidth="1"/>
    <col min="7166" max="7171" width="9.140625" style="84"/>
    <col min="7172" max="7172" width="0" style="84" hidden="1" customWidth="1"/>
    <col min="7173" max="7417" width="9.140625" style="84"/>
    <col min="7418" max="7418" width="9.140625" style="84" customWidth="1"/>
    <col min="7419" max="7419" width="32.85546875" style="84" customWidth="1"/>
    <col min="7420" max="7420" width="20.140625" style="84" customWidth="1"/>
    <col min="7421" max="7421" width="52.85546875" style="84" customWidth="1"/>
    <col min="7422" max="7427" width="9.140625" style="84"/>
    <col min="7428" max="7428" width="0" style="84" hidden="1" customWidth="1"/>
    <col min="7429" max="7673" width="9.140625" style="84"/>
    <col min="7674" max="7674" width="9.140625" style="84" customWidth="1"/>
    <col min="7675" max="7675" width="32.85546875" style="84" customWidth="1"/>
    <col min="7676" max="7676" width="20.140625" style="84" customWidth="1"/>
    <col min="7677" max="7677" width="52.85546875" style="84" customWidth="1"/>
    <col min="7678" max="7683" width="9.140625" style="84"/>
    <col min="7684" max="7684" width="0" style="84" hidden="1" customWidth="1"/>
    <col min="7685" max="7929" width="9.140625" style="84"/>
    <col min="7930" max="7930" width="9.140625" style="84" customWidth="1"/>
    <col min="7931" max="7931" width="32.85546875" style="84" customWidth="1"/>
    <col min="7932" max="7932" width="20.140625" style="84" customWidth="1"/>
    <col min="7933" max="7933" width="52.85546875" style="84" customWidth="1"/>
    <col min="7934" max="7939" width="9.140625" style="84"/>
    <col min="7940" max="7940" width="0" style="84" hidden="1" customWidth="1"/>
    <col min="7941" max="8185" width="9.140625" style="84"/>
    <col min="8186" max="8186" width="9.140625" style="84" customWidth="1"/>
    <col min="8187" max="8187" width="32.85546875" style="84" customWidth="1"/>
    <col min="8188" max="8188" width="20.140625" style="84" customWidth="1"/>
    <col min="8189" max="8189" width="52.85546875" style="84" customWidth="1"/>
    <col min="8190" max="8195" width="9.140625" style="84"/>
    <col min="8196" max="8196" width="0" style="84" hidden="1" customWidth="1"/>
    <col min="8197" max="8441" width="9.140625" style="84"/>
    <col min="8442" max="8442" width="9.140625" style="84" customWidth="1"/>
    <col min="8443" max="8443" width="32.85546875" style="84" customWidth="1"/>
    <col min="8444" max="8444" width="20.140625" style="84" customWidth="1"/>
    <col min="8445" max="8445" width="52.85546875" style="84" customWidth="1"/>
    <col min="8446" max="8451" width="9.140625" style="84"/>
    <col min="8452" max="8452" width="0" style="84" hidden="1" customWidth="1"/>
    <col min="8453" max="8697" width="9.140625" style="84"/>
    <col min="8698" max="8698" width="9.140625" style="84" customWidth="1"/>
    <col min="8699" max="8699" width="32.85546875" style="84" customWidth="1"/>
    <col min="8700" max="8700" width="20.140625" style="84" customWidth="1"/>
    <col min="8701" max="8701" width="52.85546875" style="84" customWidth="1"/>
    <col min="8702" max="8707" width="9.140625" style="84"/>
    <col min="8708" max="8708" width="0" style="84" hidden="1" customWidth="1"/>
    <col min="8709" max="8953" width="9.140625" style="84"/>
    <col min="8954" max="8954" width="9.140625" style="84" customWidth="1"/>
    <col min="8955" max="8955" width="32.85546875" style="84" customWidth="1"/>
    <col min="8956" max="8956" width="20.140625" style="84" customWidth="1"/>
    <col min="8957" max="8957" width="52.85546875" style="84" customWidth="1"/>
    <col min="8958" max="8963" width="9.140625" style="84"/>
    <col min="8964" max="8964" width="0" style="84" hidden="1" customWidth="1"/>
    <col min="8965" max="9209" width="9.140625" style="84"/>
    <col min="9210" max="9210" width="9.140625" style="84" customWidth="1"/>
    <col min="9211" max="9211" width="32.85546875" style="84" customWidth="1"/>
    <col min="9212" max="9212" width="20.140625" style="84" customWidth="1"/>
    <col min="9213" max="9213" width="52.85546875" style="84" customWidth="1"/>
    <col min="9214" max="9219" width="9.140625" style="84"/>
    <col min="9220" max="9220" width="0" style="84" hidden="1" customWidth="1"/>
    <col min="9221" max="9465" width="9.140625" style="84"/>
    <col min="9466" max="9466" width="9.140625" style="84" customWidth="1"/>
    <col min="9467" max="9467" width="32.85546875" style="84" customWidth="1"/>
    <col min="9468" max="9468" width="20.140625" style="84" customWidth="1"/>
    <col min="9469" max="9469" width="52.85546875" style="84" customWidth="1"/>
    <col min="9470" max="9475" width="9.140625" style="84"/>
    <col min="9476" max="9476" width="0" style="84" hidden="1" customWidth="1"/>
    <col min="9477" max="9721" width="9.140625" style="84"/>
    <col min="9722" max="9722" width="9.140625" style="84" customWidth="1"/>
    <col min="9723" max="9723" width="32.85546875" style="84" customWidth="1"/>
    <col min="9724" max="9724" width="20.140625" style="84" customWidth="1"/>
    <col min="9725" max="9725" width="52.85546875" style="84" customWidth="1"/>
    <col min="9726" max="9731" width="9.140625" style="84"/>
    <col min="9732" max="9732" width="0" style="84" hidden="1" customWidth="1"/>
    <col min="9733" max="9977" width="9.140625" style="84"/>
    <col min="9978" max="9978" width="9.140625" style="84" customWidth="1"/>
    <col min="9979" max="9979" width="32.85546875" style="84" customWidth="1"/>
    <col min="9980" max="9980" width="20.140625" style="84" customWidth="1"/>
    <col min="9981" max="9981" width="52.85546875" style="84" customWidth="1"/>
    <col min="9982" max="9987" width="9.140625" style="84"/>
    <col min="9988" max="9988" width="0" style="84" hidden="1" customWidth="1"/>
    <col min="9989" max="10233" width="9.140625" style="84"/>
    <col min="10234" max="10234" width="9.140625" style="84" customWidth="1"/>
    <col min="10235" max="10235" width="32.85546875" style="84" customWidth="1"/>
    <col min="10236" max="10236" width="20.140625" style="84" customWidth="1"/>
    <col min="10237" max="10237" width="52.85546875" style="84" customWidth="1"/>
    <col min="10238" max="10243" width="9.140625" style="84"/>
    <col min="10244" max="10244" width="0" style="84" hidden="1" customWidth="1"/>
    <col min="10245" max="10489" width="9.140625" style="84"/>
    <col min="10490" max="10490" width="9.140625" style="84" customWidth="1"/>
    <col min="10491" max="10491" width="32.85546875" style="84" customWidth="1"/>
    <col min="10492" max="10492" width="20.140625" style="84" customWidth="1"/>
    <col min="10493" max="10493" width="52.85546875" style="84" customWidth="1"/>
    <col min="10494" max="10499" width="9.140625" style="84"/>
    <col min="10500" max="10500" width="0" style="84" hidden="1" customWidth="1"/>
    <col min="10501" max="10745" width="9.140625" style="84"/>
    <col min="10746" max="10746" width="9.140625" style="84" customWidth="1"/>
    <col min="10747" max="10747" width="32.85546875" style="84" customWidth="1"/>
    <col min="10748" max="10748" width="20.140625" style="84" customWidth="1"/>
    <col min="10749" max="10749" width="52.85546875" style="84" customWidth="1"/>
    <col min="10750" max="10755" width="9.140625" style="84"/>
    <col min="10756" max="10756" width="0" style="84" hidden="1" customWidth="1"/>
    <col min="10757" max="11001" width="9.140625" style="84"/>
    <col min="11002" max="11002" width="9.140625" style="84" customWidth="1"/>
    <col min="11003" max="11003" width="32.85546875" style="84" customWidth="1"/>
    <col min="11004" max="11004" width="20.140625" style="84" customWidth="1"/>
    <col min="11005" max="11005" width="52.85546875" style="84" customWidth="1"/>
    <col min="11006" max="11011" width="9.140625" style="84"/>
    <col min="11012" max="11012" width="0" style="84" hidden="1" customWidth="1"/>
    <col min="11013" max="11257" width="9.140625" style="84"/>
    <col min="11258" max="11258" width="9.140625" style="84" customWidth="1"/>
    <col min="11259" max="11259" width="32.85546875" style="84" customWidth="1"/>
    <col min="11260" max="11260" width="20.140625" style="84" customWidth="1"/>
    <col min="11261" max="11261" width="52.85546875" style="84" customWidth="1"/>
    <col min="11262" max="11267" width="9.140625" style="84"/>
    <col min="11268" max="11268" width="0" style="84" hidden="1" customWidth="1"/>
    <col min="11269" max="11513" width="9.140625" style="84"/>
    <col min="11514" max="11514" width="9.140625" style="84" customWidth="1"/>
    <col min="11515" max="11515" width="32.85546875" style="84" customWidth="1"/>
    <col min="11516" max="11516" width="20.140625" style="84" customWidth="1"/>
    <col min="11517" max="11517" width="52.85546875" style="84" customWidth="1"/>
    <col min="11518" max="11523" width="9.140625" style="84"/>
    <col min="11524" max="11524" width="0" style="84" hidden="1" customWidth="1"/>
    <col min="11525" max="11769" width="9.140625" style="84"/>
    <col min="11770" max="11770" width="9.140625" style="84" customWidth="1"/>
    <col min="11771" max="11771" width="32.85546875" style="84" customWidth="1"/>
    <col min="11772" max="11772" width="20.140625" style="84" customWidth="1"/>
    <col min="11773" max="11773" width="52.85546875" style="84" customWidth="1"/>
    <col min="11774" max="11779" width="9.140625" style="84"/>
    <col min="11780" max="11780" width="0" style="84" hidden="1" customWidth="1"/>
    <col min="11781" max="12025" width="9.140625" style="84"/>
    <col min="12026" max="12026" width="9.140625" style="84" customWidth="1"/>
    <col min="12027" max="12027" width="32.85546875" style="84" customWidth="1"/>
    <col min="12028" max="12028" width="20.140625" style="84" customWidth="1"/>
    <col min="12029" max="12029" width="52.85546875" style="84" customWidth="1"/>
    <col min="12030" max="12035" width="9.140625" style="84"/>
    <col min="12036" max="12036" width="0" style="84" hidden="1" customWidth="1"/>
    <col min="12037" max="12281" width="9.140625" style="84"/>
    <col min="12282" max="12282" width="9.140625" style="84" customWidth="1"/>
    <col min="12283" max="12283" width="32.85546875" style="84" customWidth="1"/>
    <col min="12284" max="12284" width="20.140625" style="84" customWidth="1"/>
    <col min="12285" max="12285" width="52.85546875" style="84" customWidth="1"/>
    <col min="12286" max="12291" width="9.140625" style="84"/>
    <col min="12292" max="12292" width="0" style="84" hidden="1" customWidth="1"/>
    <col min="12293" max="12537" width="9.140625" style="84"/>
    <col min="12538" max="12538" width="9.140625" style="84" customWidth="1"/>
    <col min="12539" max="12539" width="32.85546875" style="84" customWidth="1"/>
    <col min="12540" max="12540" width="20.140625" style="84" customWidth="1"/>
    <col min="12541" max="12541" width="52.85546875" style="84" customWidth="1"/>
    <col min="12542" max="12547" width="9.140625" style="84"/>
    <col min="12548" max="12548" width="0" style="84" hidden="1" customWidth="1"/>
    <col min="12549" max="12793" width="9.140625" style="84"/>
    <col min="12794" max="12794" width="9.140625" style="84" customWidth="1"/>
    <col min="12795" max="12795" width="32.85546875" style="84" customWidth="1"/>
    <col min="12796" max="12796" width="20.140625" style="84" customWidth="1"/>
    <col min="12797" max="12797" width="52.85546875" style="84" customWidth="1"/>
    <col min="12798" max="12803" width="9.140625" style="84"/>
    <col min="12804" max="12804" width="0" style="84" hidden="1" customWidth="1"/>
    <col min="12805" max="13049" width="9.140625" style="84"/>
    <col min="13050" max="13050" width="9.140625" style="84" customWidth="1"/>
    <col min="13051" max="13051" width="32.85546875" style="84" customWidth="1"/>
    <col min="13052" max="13052" width="20.140625" style="84" customWidth="1"/>
    <col min="13053" max="13053" width="52.85546875" style="84" customWidth="1"/>
    <col min="13054" max="13059" width="9.140625" style="84"/>
    <col min="13060" max="13060" width="0" style="84" hidden="1" customWidth="1"/>
    <col min="13061" max="13305" width="9.140625" style="84"/>
    <col min="13306" max="13306" width="9.140625" style="84" customWidth="1"/>
    <col min="13307" max="13307" width="32.85546875" style="84" customWidth="1"/>
    <col min="13308" max="13308" width="20.140625" style="84" customWidth="1"/>
    <col min="13309" max="13309" width="52.85546875" style="84" customWidth="1"/>
    <col min="13310" max="13315" width="9.140625" style="84"/>
    <col min="13316" max="13316" width="0" style="84" hidden="1" customWidth="1"/>
    <col min="13317" max="13561" width="9.140625" style="84"/>
    <col min="13562" max="13562" width="9.140625" style="84" customWidth="1"/>
    <col min="13563" max="13563" width="32.85546875" style="84" customWidth="1"/>
    <col min="13564" max="13564" width="20.140625" style="84" customWidth="1"/>
    <col min="13565" max="13565" width="52.85546875" style="84" customWidth="1"/>
    <col min="13566" max="13571" width="9.140625" style="84"/>
    <col min="13572" max="13572" width="0" style="84" hidden="1" customWidth="1"/>
    <col min="13573" max="13817" width="9.140625" style="84"/>
    <col min="13818" max="13818" width="9.140625" style="84" customWidth="1"/>
    <col min="13819" max="13819" width="32.85546875" style="84" customWidth="1"/>
    <col min="13820" max="13820" width="20.140625" style="84" customWidth="1"/>
    <col min="13821" max="13821" width="52.85546875" style="84" customWidth="1"/>
    <col min="13822" max="13827" width="9.140625" style="84"/>
    <col min="13828" max="13828" width="0" style="84" hidden="1" customWidth="1"/>
    <col min="13829" max="14073" width="9.140625" style="84"/>
    <col min="14074" max="14074" width="9.140625" style="84" customWidth="1"/>
    <col min="14075" max="14075" width="32.85546875" style="84" customWidth="1"/>
    <col min="14076" max="14076" width="20.140625" style="84" customWidth="1"/>
    <col min="14077" max="14077" width="52.85546875" style="84" customWidth="1"/>
    <col min="14078" max="14083" width="9.140625" style="84"/>
    <col min="14084" max="14084" width="0" style="84" hidden="1" customWidth="1"/>
    <col min="14085" max="14329" width="9.140625" style="84"/>
    <col min="14330" max="14330" width="9.140625" style="84" customWidth="1"/>
    <col min="14331" max="14331" width="32.85546875" style="84" customWidth="1"/>
    <col min="14332" max="14332" width="20.140625" style="84" customWidth="1"/>
    <col min="14333" max="14333" width="52.85546875" style="84" customWidth="1"/>
    <col min="14334" max="14339" width="9.140625" style="84"/>
    <col min="14340" max="14340" width="0" style="84" hidden="1" customWidth="1"/>
    <col min="14341" max="14585" width="9.140625" style="84"/>
    <col min="14586" max="14586" width="9.140625" style="84" customWidth="1"/>
    <col min="14587" max="14587" width="32.85546875" style="84" customWidth="1"/>
    <col min="14588" max="14588" width="20.140625" style="84" customWidth="1"/>
    <col min="14589" max="14589" width="52.85546875" style="84" customWidth="1"/>
    <col min="14590" max="14595" width="9.140625" style="84"/>
    <col min="14596" max="14596" width="0" style="84" hidden="1" customWidth="1"/>
    <col min="14597" max="14841" width="9.140625" style="84"/>
    <col min="14842" max="14842" width="9.140625" style="84" customWidth="1"/>
    <col min="14843" max="14843" width="32.85546875" style="84" customWidth="1"/>
    <col min="14844" max="14844" width="20.140625" style="84" customWidth="1"/>
    <col min="14845" max="14845" width="52.85546875" style="84" customWidth="1"/>
    <col min="14846" max="14851" width="9.140625" style="84"/>
    <col min="14852" max="14852" width="0" style="84" hidden="1" customWidth="1"/>
    <col min="14853" max="15097" width="9.140625" style="84"/>
    <col min="15098" max="15098" width="9.140625" style="84" customWidth="1"/>
    <col min="15099" max="15099" width="32.85546875" style="84" customWidth="1"/>
    <col min="15100" max="15100" width="20.140625" style="84" customWidth="1"/>
    <col min="15101" max="15101" width="52.85546875" style="84" customWidth="1"/>
    <col min="15102" max="15107" width="9.140625" style="84"/>
    <col min="15108" max="15108" width="0" style="84" hidden="1" customWidth="1"/>
    <col min="15109" max="15353" width="9.140625" style="84"/>
    <col min="15354" max="15354" width="9.140625" style="84" customWidth="1"/>
    <col min="15355" max="15355" width="32.85546875" style="84" customWidth="1"/>
    <col min="15356" max="15356" width="20.140625" style="84" customWidth="1"/>
    <col min="15357" max="15357" width="52.85546875" style="84" customWidth="1"/>
    <col min="15358" max="15363" width="9.140625" style="84"/>
    <col min="15364" max="15364" width="0" style="84" hidden="1" customWidth="1"/>
    <col min="15365" max="15609" width="9.140625" style="84"/>
    <col min="15610" max="15610" width="9.140625" style="84" customWidth="1"/>
    <col min="15611" max="15611" width="32.85546875" style="84" customWidth="1"/>
    <col min="15612" max="15612" width="20.140625" style="84" customWidth="1"/>
    <col min="15613" max="15613" width="52.85546875" style="84" customWidth="1"/>
    <col min="15614" max="15619" width="9.140625" style="84"/>
    <col min="15620" max="15620" width="0" style="84" hidden="1" customWidth="1"/>
    <col min="15621" max="15865" width="9.140625" style="84"/>
    <col min="15866" max="15866" width="9.140625" style="84" customWidth="1"/>
    <col min="15867" max="15867" width="32.85546875" style="84" customWidth="1"/>
    <col min="15868" max="15868" width="20.140625" style="84" customWidth="1"/>
    <col min="15869" max="15869" width="52.85546875" style="84" customWidth="1"/>
    <col min="15870" max="15875" width="9.140625" style="84"/>
    <col min="15876" max="15876" width="0" style="84" hidden="1" customWidth="1"/>
    <col min="15877" max="16121" width="9.140625" style="84"/>
    <col min="16122" max="16122" width="9.140625" style="84" customWidth="1"/>
    <col min="16123" max="16123" width="32.85546875" style="84" customWidth="1"/>
    <col min="16124" max="16124" width="20.140625" style="84" customWidth="1"/>
    <col min="16125" max="16125" width="52.85546875" style="84" customWidth="1"/>
    <col min="16126" max="16131" width="9.140625" style="84"/>
    <col min="16132" max="16132" width="0" style="84" hidden="1" customWidth="1"/>
    <col min="16133" max="16384" width="9.140625" style="84"/>
  </cols>
  <sheetData>
    <row r="1" spans="1:4" ht="15.75">
      <c r="B1" s="81" t="s">
        <v>76</v>
      </c>
      <c r="C1" s="82"/>
      <c r="D1" s="83"/>
    </row>
    <row r="2" spans="1:4" ht="14.25">
      <c r="B2" s="85" t="s">
        <v>291</v>
      </c>
    </row>
    <row r="3" spans="1:4" ht="14.25" customHeight="1">
      <c r="B3" s="85"/>
    </row>
    <row r="4" spans="1:4" s="87" customFormat="1" ht="19.5" customHeight="1">
      <c r="A4" s="42"/>
      <c r="B4" s="41" t="s">
        <v>2</v>
      </c>
      <c r="C4" s="142" t="s">
        <v>3</v>
      </c>
      <c r="D4" s="142" t="s">
        <v>4</v>
      </c>
    </row>
    <row r="5" spans="1:4" ht="17.25" hidden="1" customHeight="1">
      <c r="A5" s="141" t="s">
        <v>43</v>
      </c>
      <c r="B5" s="144" t="s">
        <v>7</v>
      </c>
      <c r="C5" s="88"/>
      <c r="D5" s="89"/>
    </row>
    <row r="6" spans="1:4" ht="17.25" hidden="1" customHeight="1">
      <c r="A6" s="145" t="s">
        <v>69</v>
      </c>
      <c r="B6" s="144" t="s">
        <v>70</v>
      </c>
      <c r="C6" s="88"/>
      <c r="D6" s="89"/>
    </row>
    <row r="7" spans="1:4" ht="17.25" customHeight="1">
      <c r="A7" s="145" t="s">
        <v>6</v>
      </c>
      <c r="B7" s="144" t="s">
        <v>7</v>
      </c>
      <c r="C7" s="88">
        <v>46</v>
      </c>
      <c r="D7" s="89" t="s">
        <v>269</v>
      </c>
    </row>
    <row r="8" spans="1:4" ht="26.25" hidden="1" customHeight="1">
      <c r="A8" s="145" t="s">
        <v>71</v>
      </c>
      <c r="B8" s="144" t="s">
        <v>72</v>
      </c>
      <c r="C8" s="88"/>
      <c r="D8" s="89"/>
    </row>
    <row r="9" spans="1:4" s="86" customFormat="1" ht="51">
      <c r="A9" s="145" t="s">
        <v>8</v>
      </c>
      <c r="B9" s="79" t="s">
        <v>9</v>
      </c>
      <c r="C9" s="90">
        <v>11502</v>
      </c>
      <c r="D9" s="384" t="s">
        <v>453</v>
      </c>
    </row>
    <row r="10" spans="1:4" s="86" customFormat="1" ht="24" hidden="1" customHeight="1">
      <c r="A10" s="145" t="s">
        <v>82</v>
      </c>
      <c r="B10" s="144" t="s">
        <v>89</v>
      </c>
      <c r="C10" s="90"/>
      <c r="D10" s="384"/>
    </row>
    <row r="11" spans="1:4" s="86" customFormat="1" ht="77.25" hidden="1" customHeight="1">
      <c r="A11" s="145" t="s">
        <v>11</v>
      </c>
      <c r="B11" s="144" t="s">
        <v>12</v>
      </c>
      <c r="C11" s="90"/>
      <c r="D11" s="384"/>
    </row>
    <row r="12" spans="1:4" ht="25.5">
      <c r="A12" s="145" t="s">
        <v>13</v>
      </c>
      <c r="B12" s="144" t="s">
        <v>14</v>
      </c>
      <c r="C12" s="90">
        <v>4000</v>
      </c>
      <c r="D12" s="91" t="s">
        <v>398</v>
      </c>
    </row>
    <row r="13" spans="1:4" ht="18.75" customHeight="1">
      <c r="A13" s="93"/>
      <c r="B13" s="40" t="s">
        <v>15</v>
      </c>
      <c r="C13" s="94">
        <f>SUM(C5:C12)</f>
        <v>15548</v>
      </c>
      <c r="D13" s="95"/>
    </row>
    <row r="14" spans="1:4" ht="22.5" customHeight="1">
      <c r="A14" s="139"/>
      <c r="B14" s="137" t="s">
        <v>16</v>
      </c>
      <c r="C14" s="138" t="s">
        <v>3</v>
      </c>
      <c r="D14" s="138" t="s">
        <v>4</v>
      </c>
    </row>
    <row r="15" spans="1:4">
      <c r="A15" s="55" t="s">
        <v>44</v>
      </c>
      <c r="B15" s="143" t="s">
        <v>24</v>
      </c>
      <c r="C15" s="250"/>
      <c r="D15" s="91"/>
    </row>
    <row r="16" spans="1:4" ht="51">
      <c r="A16" s="55"/>
      <c r="B16" s="49">
        <v>1000</v>
      </c>
      <c r="C16" s="250">
        <v>20269</v>
      </c>
      <c r="D16" s="104" t="s">
        <v>396</v>
      </c>
    </row>
    <row r="17" spans="1:5" ht="15">
      <c r="A17" s="55"/>
      <c r="B17" s="49">
        <v>2100</v>
      </c>
      <c r="C17" s="382">
        <v>-576</v>
      </c>
      <c r="D17" s="385" t="s">
        <v>397</v>
      </c>
    </row>
    <row r="18" spans="1:5" ht="33.75" customHeight="1">
      <c r="A18" s="55"/>
      <c r="B18" s="49">
        <v>2200</v>
      </c>
      <c r="C18" s="250">
        <v>-1085</v>
      </c>
      <c r="D18" s="383" t="s">
        <v>399</v>
      </c>
    </row>
    <row r="19" spans="1:5" ht="29.25" customHeight="1">
      <c r="A19" s="55"/>
      <c r="B19" s="49">
        <v>2300</v>
      </c>
      <c r="C19" s="250">
        <v>2346</v>
      </c>
      <c r="D19" s="385" t="s">
        <v>400</v>
      </c>
    </row>
    <row r="20" spans="1:5" hidden="1">
      <c r="A20" s="55"/>
      <c r="B20" s="49">
        <v>2400</v>
      </c>
      <c r="C20" s="250"/>
      <c r="D20" s="140"/>
    </row>
    <row r="21" spans="1:5" ht="25.5">
      <c r="A21" s="55"/>
      <c r="B21" s="49">
        <v>2500</v>
      </c>
      <c r="C21" s="250">
        <v>521</v>
      </c>
      <c r="D21" s="104" t="s">
        <v>401</v>
      </c>
    </row>
    <row r="22" spans="1:5" hidden="1">
      <c r="A22" s="55"/>
      <c r="B22" s="49">
        <v>3200</v>
      </c>
      <c r="C22" s="250">
        <v>0</v>
      </c>
      <c r="D22" s="140"/>
    </row>
    <row r="23" spans="1:5" ht="14.25" customHeight="1">
      <c r="A23" s="55"/>
      <c r="B23" s="49">
        <v>5100</v>
      </c>
      <c r="C23" s="250">
        <v>-6</v>
      </c>
      <c r="D23" s="91" t="s">
        <v>395</v>
      </c>
    </row>
    <row r="24" spans="1:5" ht="25.5">
      <c r="A24" s="55"/>
      <c r="B24" s="49">
        <v>5200</v>
      </c>
      <c r="C24" s="250">
        <v>-1815</v>
      </c>
      <c r="D24" s="91" t="s">
        <v>402</v>
      </c>
    </row>
    <row r="25" spans="1:5">
      <c r="A25" s="55"/>
      <c r="B25" s="49">
        <v>6000</v>
      </c>
      <c r="C25" s="250">
        <v>485</v>
      </c>
      <c r="D25" s="91" t="s">
        <v>403</v>
      </c>
      <c r="E25" s="200"/>
    </row>
    <row r="26" spans="1:5">
      <c r="A26" s="55"/>
      <c r="B26" s="49">
        <v>7200</v>
      </c>
      <c r="C26" s="250">
        <v>0</v>
      </c>
      <c r="D26" s="124"/>
    </row>
    <row r="27" spans="1:5">
      <c r="A27" s="107"/>
      <c r="B27" s="115" t="s">
        <v>25</v>
      </c>
      <c r="C27" s="110">
        <f>SUM(C16:C26)</f>
        <v>20139</v>
      </c>
      <c r="D27" s="283"/>
    </row>
    <row r="28" spans="1:5">
      <c r="A28" s="96"/>
      <c r="B28" s="101"/>
    </row>
    <row r="29" spans="1:5">
      <c r="A29" s="96"/>
      <c r="B29" s="101"/>
    </row>
    <row r="30" spans="1:5">
      <c r="A30" s="96"/>
      <c r="B30" s="101"/>
    </row>
    <row r="31" spans="1:5">
      <c r="A31" s="96"/>
      <c r="B31" s="97"/>
    </row>
    <row r="32" spans="1:5">
      <c r="A32" s="96"/>
      <c r="B32" s="101"/>
    </row>
    <row r="33" spans="1:2">
      <c r="A33" s="96"/>
      <c r="B33" s="101"/>
    </row>
    <row r="34" spans="1:2">
      <c r="A34" s="96"/>
      <c r="B34" s="101"/>
    </row>
    <row r="35" spans="1:2">
      <c r="A35" s="96"/>
      <c r="B35" s="101"/>
    </row>
    <row r="36" spans="1:2">
      <c r="A36" s="96"/>
      <c r="B36" s="97"/>
    </row>
    <row r="37" spans="1:2">
      <c r="A37" s="96"/>
      <c r="B37" s="97"/>
    </row>
    <row r="38" spans="1:2">
      <c r="A38" s="96"/>
      <c r="B38" s="101"/>
    </row>
    <row r="39" spans="1:2">
      <c r="A39" s="96"/>
      <c r="B39" s="101"/>
    </row>
    <row r="40" spans="1:2">
      <c r="A40" s="96"/>
      <c r="B40" s="101"/>
    </row>
    <row r="41" spans="1:2">
      <c r="A41" s="96"/>
      <c r="B41" s="101"/>
    </row>
    <row r="42" spans="1:2">
      <c r="A42" s="96"/>
      <c r="B42" s="97"/>
    </row>
    <row r="43" spans="1:2">
      <c r="A43" s="96"/>
      <c r="B43" s="101"/>
    </row>
    <row r="44" spans="1:2">
      <c r="A44" s="96"/>
      <c r="B44" s="101"/>
    </row>
    <row r="45" spans="1:2">
      <c r="A45" s="96"/>
      <c r="B45" s="101"/>
    </row>
    <row r="46" spans="1:2">
      <c r="A46" s="96"/>
      <c r="B46" s="101"/>
    </row>
    <row r="47" spans="1:2">
      <c r="A47" s="96"/>
      <c r="B47" s="101"/>
    </row>
    <row r="48" spans="1:2">
      <c r="A48" s="96"/>
      <c r="B48" s="101"/>
    </row>
    <row r="49" spans="1:2">
      <c r="A49" s="96"/>
      <c r="B49" s="101"/>
    </row>
    <row r="50" spans="1:2">
      <c r="A50" s="96"/>
      <c r="B50" s="97"/>
    </row>
    <row r="51" spans="1:2">
      <c r="A51" s="96"/>
      <c r="B51" s="101"/>
    </row>
    <row r="52" spans="1:2">
      <c r="A52" s="96"/>
      <c r="B52" s="101"/>
    </row>
    <row r="53" spans="1:2">
      <c r="A53" s="96"/>
      <c r="B53" s="97"/>
    </row>
    <row r="54" spans="1:2">
      <c r="A54" s="96"/>
      <c r="B54" s="101"/>
    </row>
    <row r="55" spans="1:2">
      <c r="A55" s="96"/>
      <c r="B55" s="101"/>
    </row>
    <row r="56" spans="1:2">
      <c r="A56" s="96"/>
      <c r="B56" s="101"/>
    </row>
    <row r="57" spans="1:2">
      <c r="A57" s="96"/>
      <c r="B57" s="100"/>
    </row>
    <row r="58" spans="1:2">
      <c r="A58" s="96"/>
      <c r="B58" s="98"/>
    </row>
    <row r="59" spans="1:2">
      <c r="A59" s="96"/>
      <c r="B59" s="97"/>
    </row>
    <row r="60" spans="1:2">
      <c r="A60" s="96"/>
      <c r="B60" s="101"/>
    </row>
    <row r="61" spans="1:2">
      <c r="A61" s="96"/>
      <c r="B61" s="101"/>
    </row>
    <row r="62" spans="1:2">
      <c r="A62" s="96"/>
      <c r="B62" s="101"/>
    </row>
    <row r="63" spans="1:2">
      <c r="A63" s="96"/>
      <c r="B63" s="101"/>
    </row>
    <row r="64" spans="1:2">
      <c r="A64" s="96"/>
      <c r="B64" s="97"/>
    </row>
    <row r="65" spans="1:2">
      <c r="A65" s="96"/>
      <c r="B65" s="101"/>
    </row>
    <row r="66" spans="1:2">
      <c r="A66" s="96"/>
      <c r="B66" s="101"/>
    </row>
    <row r="67" spans="1:2">
      <c r="A67" s="96"/>
      <c r="B67" s="101"/>
    </row>
    <row r="68" spans="1:2">
      <c r="A68" s="96"/>
      <c r="B68" s="101"/>
    </row>
    <row r="69" spans="1:2">
      <c r="A69" s="96"/>
      <c r="B69" s="97"/>
    </row>
    <row r="70" spans="1:2">
      <c r="A70" s="96"/>
      <c r="B70" s="97"/>
    </row>
    <row r="71" spans="1:2">
      <c r="A71" s="96"/>
      <c r="B71" s="97"/>
    </row>
    <row r="72" spans="1:2">
      <c r="A72" s="96"/>
      <c r="B72" s="101"/>
    </row>
    <row r="73" spans="1:2">
      <c r="A73" s="96"/>
      <c r="B73" s="101"/>
    </row>
    <row r="74" spans="1:2">
      <c r="A74" s="96"/>
      <c r="B74" s="97"/>
    </row>
    <row r="75" spans="1:2">
      <c r="A75" s="96"/>
      <c r="B75" s="101"/>
    </row>
    <row r="76" spans="1:2">
      <c r="A76" s="96"/>
      <c r="B76" s="101"/>
    </row>
    <row r="77" spans="1:2">
      <c r="A77" s="96"/>
      <c r="B77" s="97"/>
    </row>
    <row r="78" spans="1:2">
      <c r="A78" s="96"/>
      <c r="B78" s="101"/>
    </row>
    <row r="79" spans="1:2">
      <c r="A79" s="96"/>
      <c r="B79" s="101"/>
    </row>
    <row r="80" spans="1:2">
      <c r="A80" s="96"/>
      <c r="B80" s="98"/>
    </row>
    <row r="81" spans="1:2">
      <c r="A81" s="96"/>
      <c r="B81" s="97"/>
    </row>
    <row r="82" spans="1:2">
      <c r="A82" s="96"/>
      <c r="B82" s="97"/>
    </row>
    <row r="83" spans="1:2">
      <c r="A83" s="96"/>
      <c r="B83" s="99"/>
    </row>
    <row r="84" spans="1:2">
      <c r="A84" s="96"/>
      <c r="B84" s="100"/>
    </row>
    <row r="85" spans="1:2">
      <c r="A85" s="96"/>
      <c r="B85" s="98"/>
    </row>
    <row r="86" spans="1:2">
      <c r="A86" s="96"/>
      <c r="B86" s="97"/>
    </row>
    <row r="87" spans="1:2">
      <c r="A87" s="96"/>
      <c r="B87" s="101"/>
    </row>
    <row r="88" spans="1:2">
      <c r="A88" s="96"/>
      <c r="B88" s="101"/>
    </row>
    <row r="89" spans="1:2">
      <c r="A89" s="96"/>
      <c r="B89" s="101"/>
    </row>
    <row r="90" spans="1:2">
      <c r="A90" s="96"/>
      <c r="B90" s="101"/>
    </row>
    <row r="91" spans="1:2">
      <c r="A91" s="96"/>
      <c r="B91" s="101"/>
    </row>
    <row r="92" spans="1:2">
      <c r="A92" s="96"/>
      <c r="B92" s="101"/>
    </row>
    <row r="93" spans="1:2">
      <c r="A93" s="96"/>
      <c r="B93" s="101"/>
    </row>
    <row r="94" spans="1:2">
      <c r="A94" s="96"/>
      <c r="B94" s="101"/>
    </row>
    <row r="95" spans="1:2">
      <c r="A95" s="96"/>
      <c r="B95" s="101"/>
    </row>
    <row r="96" spans="1:2">
      <c r="A96" s="96"/>
      <c r="B96" s="97"/>
    </row>
    <row r="97" spans="1:2">
      <c r="A97" s="96"/>
      <c r="B97" s="101"/>
    </row>
    <row r="98" spans="1:2">
      <c r="A98" s="96"/>
      <c r="B98" s="101"/>
    </row>
    <row r="99" spans="1:2">
      <c r="A99" s="96"/>
      <c r="B99" s="101"/>
    </row>
    <row r="100" spans="1:2">
      <c r="A100" s="96"/>
      <c r="B100" s="97"/>
    </row>
    <row r="101" spans="1:2">
      <c r="A101" s="96"/>
      <c r="B101" s="101"/>
    </row>
    <row r="102" spans="1:2">
      <c r="A102" s="96"/>
      <c r="B102" s="101"/>
    </row>
    <row r="103" spans="1:2">
      <c r="A103" s="96"/>
      <c r="B103" s="97"/>
    </row>
    <row r="104" spans="1:2">
      <c r="A104" s="96"/>
      <c r="B104" s="97"/>
    </row>
    <row r="105" spans="1:2">
      <c r="A105" s="96"/>
      <c r="B105" s="101"/>
    </row>
    <row r="106" spans="1:2">
      <c r="A106" s="96"/>
      <c r="B106" s="101"/>
    </row>
    <row r="107" spans="1:2">
      <c r="A107" s="96"/>
      <c r="B107" s="98"/>
    </row>
    <row r="108" spans="1:2">
      <c r="A108" s="96"/>
      <c r="B108" s="97"/>
    </row>
    <row r="109" spans="1:2">
      <c r="A109" s="96"/>
      <c r="B109" s="101"/>
    </row>
    <row r="110" spans="1:2">
      <c r="A110" s="96"/>
      <c r="B110" s="101"/>
    </row>
    <row r="111" spans="1:2">
      <c r="A111" s="96"/>
      <c r="B111" s="101"/>
    </row>
    <row r="112" spans="1:2">
      <c r="A112" s="96"/>
      <c r="B112" s="101"/>
    </row>
    <row r="113" spans="1:2">
      <c r="A113" s="96"/>
      <c r="B113" s="101"/>
    </row>
    <row r="114" spans="1:2">
      <c r="A114" s="96"/>
      <c r="B114" s="101"/>
    </row>
    <row r="115" spans="1:2">
      <c r="A115" s="96"/>
      <c r="B115" s="101"/>
    </row>
    <row r="116" spans="1:2">
      <c r="A116" s="96"/>
      <c r="B116" s="98"/>
    </row>
    <row r="117" spans="1:2">
      <c r="A117" s="96"/>
      <c r="B117" s="98"/>
    </row>
    <row r="118" spans="1:2">
      <c r="A118" s="96"/>
      <c r="B118" s="98"/>
    </row>
    <row r="119" spans="1:2">
      <c r="A119" s="96"/>
      <c r="B119" s="97"/>
    </row>
    <row r="120" spans="1:2">
      <c r="A120" s="96"/>
      <c r="B120" s="101"/>
    </row>
    <row r="121" spans="1:2">
      <c r="A121" s="96"/>
      <c r="B121" s="101"/>
    </row>
    <row r="122" spans="1:2">
      <c r="A122" s="96"/>
      <c r="B122" s="101"/>
    </row>
    <row r="123" spans="1:2">
      <c r="A123" s="96"/>
      <c r="B123" s="101"/>
    </row>
    <row r="124" spans="1:2">
      <c r="A124" s="96"/>
      <c r="B124" s="101"/>
    </row>
    <row r="125" spans="1:2">
      <c r="A125" s="96"/>
      <c r="B125" s="101"/>
    </row>
    <row r="126" spans="1:2">
      <c r="A126" s="96"/>
      <c r="B126" s="101"/>
    </row>
    <row r="127" spans="1:2">
      <c r="A127" s="96"/>
      <c r="B127" s="101"/>
    </row>
    <row r="128" spans="1:2">
      <c r="A128" s="96"/>
      <c r="B128" s="101"/>
    </row>
    <row r="129" spans="1:2">
      <c r="A129" s="96"/>
      <c r="B129" s="97"/>
    </row>
    <row r="130" spans="1:2">
      <c r="A130" s="96"/>
      <c r="B130" s="98"/>
    </row>
    <row r="131" spans="1:2">
      <c r="A131" s="96"/>
      <c r="B131" s="97"/>
    </row>
    <row r="132" spans="1:2">
      <c r="A132" s="96"/>
      <c r="B132" s="97"/>
    </row>
    <row r="133" spans="1:2">
      <c r="A133" s="96"/>
      <c r="B133" s="97"/>
    </row>
    <row r="134" spans="1:2">
      <c r="A134" s="96"/>
      <c r="B134" s="97"/>
    </row>
    <row r="135" spans="1:2">
      <c r="A135" s="96"/>
      <c r="B135" s="97"/>
    </row>
    <row r="136" spans="1:2">
      <c r="A136" s="96"/>
      <c r="B136" s="98"/>
    </row>
    <row r="137" spans="1:2">
      <c r="A137" s="96"/>
      <c r="B137" s="97"/>
    </row>
    <row r="138" spans="1:2">
      <c r="A138" s="96"/>
      <c r="B138" s="97"/>
    </row>
    <row r="139" spans="1:2">
      <c r="A139" s="96"/>
      <c r="B139" s="97"/>
    </row>
    <row r="140" spans="1:2">
      <c r="A140" s="96"/>
      <c r="B140" s="98"/>
    </row>
    <row r="141" spans="1:2">
      <c r="A141" s="96"/>
      <c r="B141" s="97"/>
    </row>
    <row r="142" spans="1:2">
      <c r="A142" s="96"/>
      <c r="B142" s="101"/>
    </row>
    <row r="143" spans="1:2">
      <c r="A143" s="96"/>
      <c r="B143" s="101"/>
    </row>
    <row r="144" spans="1:2">
      <c r="A144" s="96"/>
      <c r="B144" s="97"/>
    </row>
    <row r="145" spans="1:2">
      <c r="A145" s="96"/>
      <c r="B145" s="101"/>
    </row>
    <row r="146" spans="1:2">
      <c r="A146" s="96"/>
      <c r="B146" s="101"/>
    </row>
    <row r="147" spans="1:2">
      <c r="A147" s="96"/>
      <c r="B147" s="98"/>
    </row>
    <row r="148" spans="1:2">
      <c r="A148" s="96"/>
      <c r="B148" s="97"/>
    </row>
    <row r="149" spans="1:2">
      <c r="A149" s="96"/>
      <c r="B149" s="97"/>
    </row>
    <row r="150" spans="1:2">
      <c r="A150" s="96"/>
      <c r="B150" s="97"/>
    </row>
    <row r="151" spans="1:2">
      <c r="A151" s="96"/>
      <c r="B151" s="100"/>
    </row>
    <row r="152" spans="1:2">
      <c r="A152" s="96"/>
      <c r="B152" s="98"/>
    </row>
    <row r="153" spans="1:2">
      <c r="A153" s="96"/>
      <c r="B153" s="97"/>
    </row>
    <row r="154" spans="1:2">
      <c r="A154" s="96"/>
      <c r="B154" s="101"/>
    </row>
    <row r="155" spans="1:2">
      <c r="A155" s="96"/>
      <c r="B155" s="101"/>
    </row>
    <row r="156" spans="1:2">
      <c r="A156" s="96"/>
      <c r="B156" s="97"/>
    </row>
    <row r="157" spans="1:2">
      <c r="A157" s="96"/>
      <c r="B157" s="101"/>
    </row>
    <row r="158" spans="1:2">
      <c r="A158" s="96"/>
      <c r="B158" s="101"/>
    </row>
    <row r="159" spans="1:2">
      <c r="A159" s="96"/>
      <c r="B159" s="98"/>
    </row>
    <row r="160" spans="1:2">
      <c r="A160" s="96"/>
      <c r="B160" s="97"/>
    </row>
    <row r="161" spans="1:2">
      <c r="A161" s="96"/>
      <c r="B161" s="97"/>
    </row>
    <row r="162" spans="1:2">
      <c r="A162" s="96"/>
      <c r="B162" s="97"/>
    </row>
    <row r="163" spans="1:2">
      <c r="A163" s="96"/>
      <c r="B163" s="97"/>
    </row>
    <row r="164" spans="1:2">
      <c r="A164" s="96"/>
      <c r="B164" s="97"/>
    </row>
    <row r="165" spans="1:2">
      <c r="A165" s="96"/>
      <c r="B165" s="98"/>
    </row>
    <row r="166" spans="1:2">
      <c r="A166" s="96"/>
      <c r="B166" s="97"/>
    </row>
    <row r="167" spans="1:2">
      <c r="A167" s="96"/>
      <c r="B167" s="101"/>
    </row>
    <row r="168" spans="1:2">
      <c r="A168" s="96"/>
      <c r="B168" s="102"/>
    </row>
    <row r="169" spans="1:2">
      <c r="A169" s="96"/>
      <c r="B169" s="102"/>
    </row>
    <row r="170" spans="1:2">
      <c r="A170" s="96"/>
      <c r="B170" s="102"/>
    </row>
    <row r="171" spans="1:2">
      <c r="A171" s="96"/>
      <c r="B171" s="102"/>
    </row>
    <row r="172" spans="1:2">
      <c r="A172" s="96"/>
      <c r="B172" s="102"/>
    </row>
    <row r="173" spans="1:2">
      <c r="A173" s="96"/>
      <c r="B173" s="102"/>
    </row>
    <row r="174" spans="1:2">
      <c r="A174" s="96"/>
      <c r="B174" s="86"/>
    </row>
    <row r="175" spans="1:2">
      <c r="A175" s="96"/>
      <c r="B175" s="86"/>
    </row>
    <row r="176" spans="1:2">
      <c r="A176" s="96"/>
      <c r="B176" s="86"/>
    </row>
    <row r="177" spans="1:2">
      <c r="A177" s="96"/>
      <c r="B177" s="86"/>
    </row>
    <row r="178" spans="1:2">
      <c r="A178" s="96"/>
      <c r="B178" s="86"/>
    </row>
    <row r="179" spans="1:2">
      <c r="A179" s="96"/>
      <c r="B179" s="86"/>
    </row>
    <row r="180" spans="1:2">
      <c r="A180" s="96"/>
      <c r="B180" s="86"/>
    </row>
    <row r="181" spans="1:2">
      <c r="A181" s="96"/>
      <c r="B181" s="86"/>
    </row>
    <row r="182" spans="1:2">
      <c r="A182" s="96"/>
      <c r="B182" s="86"/>
    </row>
    <row r="183" spans="1:2">
      <c r="A183" s="96"/>
      <c r="B183" s="86"/>
    </row>
    <row r="184" spans="1:2">
      <c r="A184" s="96"/>
      <c r="B184" s="86"/>
    </row>
    <row r="185" spans="1:2">
      <c r="A185" s="96"/>
      <c r="B185" s="86"/>
    </row>
    <row r="186" spans="1:2">
      <c r="A186" s="96"/>
      <c r="B186" s="86"/>
    </row>
    <row r="187" spans="1:2">
      <c r="A187" s="96"/>
      <c r="B187" s="86"/>
    </row>
    <row r="188" spans="1:2">
      <c r="A188" s="96"/>
      <c r="B188" s="86"/>
    </row>
    <row r="189" spans="1:2">
      <c r="A189" s="96"/>
      <c r="B189" s="86"/>
    </row>
    <row r="190" spans="1:2">
      <c r="A190" s="96"/>
      <c r="B190" s="86"/>
    </row>
    <row r="191" spans="1:2">
      <c r="A191" s="96"/>
      <c r="B191" s="86"/>
    </row>
    <row r="192" spans="1:2">
      <c r="A192" s="96"/>
      <c r="B192" s="86"/>
    </row>
    <row r="193" spans="1:2">
      <c r="A193" s="96"/>
      <c r="B193" s="86"/>
    </row>
    <row r="194" spans="1:2">
      <c r="A194" s="96"/>
      <c r="B194" s="86"/>
    </row>
    <row r="195" spans="1:2">
      <c r="A195" s="96"/>
      <c r="B195" s="86"/>
    </row>
    <row r="196" spans="1:2">
      <c r="A196" s="96"/>
      <c r="B196" s="86"/>
    </row>
    <row r="197" spans="1:2">
      <c r="A197" s="96"/>
      <c r="B197" s="86"/>
    </row>
    <row r="198" spans="1:2">
      <c r="A198" s="96"/>
      <c r="B198" s="86"/>
    </row>
    <row r="199" spans="1:2">
      <c r="A199" s="96"/>
      <c r="B199" s="86"/>
    </row>
    <row r="200" spans="1:2">
      <c r="A200" s="96"/>
      <c r="B200" s="86"/>
    </row>
    <row r="201" spans="1:2">
      <c r="A201" s="96"/>
      <c r="B201" s="86"/>
    </row>
    <row r="202" spans="1:2">
      <c r="A202" s="96"/>
      <c r="B202" s="86"/>
    </row>
    <row r="203" spans="1:2">
      <c r="A203" s="96"/>
      <c r="B203" s="86"/>
    </row>
    <row r="204" spans="1:2">
      <c r="A204" s="96"/>
      <c r="B204" s="86"/>
    </row>
    <row r="205" spans="1:2">
      <c r="A205" s="96"/>
      <c r="B205" s="86"/>
    </row>
    <row r="206" spans="1:2">
      <c r="A206" s="96"/>
      <c r="B206" s="86"/>
    </row>
    <row r="207" spans="1:2">
      <c r="A207" s="96"/>
      <c r="B207" s="86"/>
    </row>
    <row r="208" spans="1:2">
      <c r="A208" s="96"/>
      <c r="B208" s="86"/>
    </row>
    <row r="209" spans="1:2">
      <c r="A209" s="96"/>
      <c r="B209" s="86"/>
    </row>
    <row r="210" spans="1:2">
      <c r="A210" s="96"/>
      <c r="B210" s="86"/>
    </row>
    <row r="211" spans="1:2">
      <c r="A211" s="96"/>
      <c r="B211" s="86"/>
    </row>
    <row r="212" spans="1:2">
      <c r="A212" s="96"/>
      <c r="B212" s="86"/>
    </row>
    <row r="213" spans="1:2">
      <c r="A213" s="96"/>
      <c r="B213" s="86"/>
    </row>
    <row r="214" spans="1:2">
      <c r="A214" s="96"/>
      <c r="B214" s="86"/>
    </row>
    <row r="215" spans="1:2">
      <c r="A215" s="96"/>
      <c r="B215" s="86"/>
    </row>
    <row r="216" spans="1:2">
      <c r="A216" s="96"/>
      <c r="B216" s="86"/>
    </row>
    <row r="217" spans="1:2">
      <c r="A217" s="96"/>
      <c r="B217" s="86"/>
    </row>
    <row r="218" spans="1:2">
      <c r="A218" s="96"/>
      <c r="B218" s="86"/>
    </row>
    <row r="219" spans="1:2">
      <c r="A219" s="96"/>
      <c r="B219" s="86"/>
    </row>
    <row r="220" spans="1:2">
      <c r="A220" s="96"/>
      <c r="B220" s="86"/>
    </row>
    <row r="221" spans="1:2">
      <c r="A221" s="96"/>
      <c r="B221" s="86"/>
    </row>
    <row r="222" spans="1:2">
      <c r="A222" s="96"/>
      <c r="B222" s="86"/>
    </row>
    <row r="223" spans="1:2">
      <c r="A223" s="96"/>
      <c r="B223" s="86"/>
    </row>
    <row r="224" spans="1:2">
      <c r="A224" s="96"/>
      <c r="B224" s="86"/>
    </row>
    <row r="225" spans="1:2">
      <c r="A225" s="96"/>
      <c r="B225" s="86"/>
    </row>
    <row r="226" spans="1:2">
      <c r="A226" s="96"/>
      <c r="B226" s="86"/>
    </row>
    <row r="227" spans="1:2">
      <c r="A227" s="96"/>
      <c r="B227" s="86"/>
    </row>
    <row r="228" spans="1:2">
      <c r="A228" s="96"/>
      <c r="B228" s="86"/>
    </row>
    <row r="229" spans="1:2">
      <c r="A229" s="96"/>
      <c r="B229" s="86"/>
    </row>
    <row r="230" spans="1:2">
      <c r="A230" s="96"/>
      <c r="B230" s="86"/>
    </row>
    <row r="231" spans="1:2">
      <c r="A231" s="96"/>
      <c r="B231" s="86"/>
    </row>
    <row r="232" spans="1:2">
      <c r="A232" s="96"/>
      <c r="B232" s="86"/>
    </row>
    <row r="233" spans="1:2">
      <c r="A233" s="96"/>
      <c r="B233" s="86"/>
    </row>
    <row r="234" spans="1:2">
      <c r="A234" s="96"/>
      <c r="B234" s="86"/>
    </row>
    <row r="235" spans="1:2">
      <c r="A235" s="96"/>
      <c r="B235" s="86"/>
    </row>
    <row r="236" spans="1:2">
      <c r="A236" s="96"/>
      <c r="B236" s="86"/>
    </row>
    <row r="237" spans="1:2">
      <c r="A237" s="96"/>
      <c r="B237" s="86"/>
    </row>
    <row r="238" spans="1:2">
      <c r="A238" s="96"/>
      <c r="B238" s="86"/>
    </row>
    <row r="239" spans="1:2">
      <c r="A239" s="96"/>
      <c r="B239" s="86"/>
    </row>
    <row r="240" spans="1:2">
      <c r="A240" s="96"/>
      <c r="B240" s="86"/>
    </row>
    <row r="241" spans="1:2">
      <c r="A241" s="96"/>
      <c r="B241" s="86"/>
    </row>
    <row r="242" spans="1:2">
      <c r="A242" s="96"/>
      <c r="B242" s="86"/>
    </row>
    <row r="243" spans="1:2">
      <c r="A243" s="96"/>
      <c r="B243" s="86"/>
    </row>
    <row r="244" spans="1:2">
      <c r="A244" s="96"/>
      <c r="B244" s="86"/>
    </row>
    <row r="245" spans="1:2">
      <c r="A245" s="96"/>
      <c r="B245" s="86"/>
    </row>
    <row r="246" spans="1:2">
      <c r="A246" s="96"/>
      <c r="B246" s="86"/>
    </row>
    <row r="247" spans="1:2">
      <c r="A247" s="96"/>
      <c r="B247" s="86"/>
    </row>
    <row r="248" spans="1:2">
      <c r="A248" s="96"/>
      <c r="B248" s="86"/>
    </row>
    <row r="249" spans="1:2">
      <c r="A249" s="96"/>
      <c r="B249" s="86"/>
    </row>
    <row r="250" spans="1:2">
      <c r="A250" s="96"/>
      <c r="B250" s="86"/>
    </row>
    <row r="251" spans="1:2">
      <c r="A251" s="96"/>
      <c r="B251" s="86"/>
    </row>
    <row r="252" spans="1:2">
      <c r="A252" s="96"/>
      <c r="B252" s="86"/>
    </row>
    <row r="253" spans="1:2">
      <c r="A253" s="96"/>
      <c r="B253" s="86"/>
    </row>
    <row r="254" spans="1:2">
      <c r="A254" s="96"/>
      <c r="B254" s="86"/>
    </row>
    <row r="255" spans="1:2">
      <c r="A255" s="96"/>
      <c r="B255" s="86"/>
    </row>
    <row r="256" spans="1:2">
      <c r="A256" s="96"/>
      <c r="B256" s="86"/>
    </row>
    <row r="257" spans="1:2">
      <c r="A257" s="96"/>
      <c r="B257" s="86"/>
    </row>
    <row r="258" spans="1:2">
      <c r="A258" s="96"/>
      <c r="B258" s="86"/>
    </row>
    <row r="259" spans="1:2">
      <c r="A259" s="96"/>
      <c r="B259" s="86"/>
    </row>
    <row r="260" spans="1:2">
      <c r="A260" s="96"/>
      <c r="B260" s="86"/>
    </row>
    <row r="261" spans="1:2">
      <c r="A261" s="96"/>
      <c r="B261" s="86"/>
    </row>
    <row r="262" spans="1:2">
      <c r="A262" s="96"/>
      <c r="B262" s="86"/>
    </row>
    <row r="263" spans="1:2">
      <c r="A263" s="96"/>
      <c r="B263" s="86"/>
    </row>
    <row r="264" spans="1:2">
      <c r="A264" s="96"/>
      <c r="B264" s="86"/>
    </row>
    <row r="265" spans="1:2">
      <c r="A265" s="96"/>
      <c r="B265" s="86"/>
    </row>
    <row r="266" spans="1:2">
      <c r="A266" s="96"/>
      <c r="B266" s="86"/>
    </row>
    <row r="267" spans="1:2">
      <c r="A267" s="96"/>
      <c r="B267" s="86"/>
    </row>
    <row r="268" spans="1:2">
      <c r="A268" s="96"/>
      <c r="B268" s="86"/>
    </row>
    <row r="269" spans="1:2">
      <c r="A269" s="96"/>
      <c r="B269" s="86"/>
    </row>
    <row r="270" spans="1:2">
      <c r="A270" s="96"/>
      <c r="B270" s="86"/>
    </row>
    <row r="271" spans="1:2">
      <c r="A271" s="96"/>
      <c r="B271" s="86"/>
    </row>
    <row r="272" spans="1:2">
      <c r="A272" s="96"/>
      <c r="B272" s="86"/>
    </row>
    <row r="273" spans="1:2">
      <c r="A273" s="96"/>
      <c r="B273" s="86"/>
    </row>
    <row r="274" spans="1:2">
      <c r="A274" s="96"/>
      <c r="B274" s="86"/>
    </row>
    <row r="275" spans="1:2">
      <c r="A275" s="96"/>
      <c r="B275" s="86"/>
    </row>
    <row r="276" spans="1:2">
      <c r="A276" s="96"/>
      <c r="B276" s="86"/>
    </row>
    <row r="277" spans="1:2">
      <c r="A277" s="96"/>
      <c r="B277" s="86"/>
    </row>
    <row r="278" spans="1:2">
      <c r="A278" s="96"/>
      <c r="B278" s="86"/>
    </row>
    <row r="279" spans="1:2">
      <c r="A279" s="96"/>
      <c r="B279" s="86"/>
    </row>
    <row r="280" spans="1:2">
      <c r="A280" s="96"/>
      <c r="B280" s="86"/>
    </row>
    <row r="281" spans="1:2">
      <c r="A281" s="96"/>
      <c r="B281" s="86"/>
    </row>
    <row r="282" spans="1:2">
      <c r="A282" s="96"/>
      <c r="B282" s="86"/>
    </row>
    <row r="283" spans="1:2">
      <c r="A283" s="96"/>
      <c r="B283" s="86"/>
    </row>
    <row r="284" spans="1:2">
      <c r="A284" s="96"/>
      <c r="B284" s="86"/>
    </row>
    <row r="285" spans="1:2">
      <c r="A285" s="96"/>
      <c r="B285" s="86"/>
    </row>
    <row r="286" spans="1:2">
      <c r="A286" s="96"/>
      <c r="B286" s="86"/>
    </row>
    <row r="287" spans="1:2">
      <c r="A287" s="96"/>
      <c r="B287" s="86"/>
    </row>
    <row r="288" spans="1:2">
      <c r="A288" s="96"/>
      <c r="B288" s="86"/>
    </row>
    <row r="289" spans="1:2">
      <c r="A289" s="96"/>
      <c r="B289" s="86"/>
    </row>
    <row r="290" spans="1:2">
      <c r="A290" s="96"/>
      <c r="B290" s="86"/>
    </row>
    <row r="291" spans="1:2">
      <c r="A291" s="96"/>
      <c r="B291" s="86"/>
    </row>
    <row r="292" spans="1:2">
      <c r="A292" s="96"/>
      <c r="B292" s="86"/>
    </row>
    <row r="293" spans="1:2">
      <c r="A293" s="96"/>
      <c r="B293" s="86"/>
    </row>
    <row r="294" spans="1:2">
      <c r="A294" s="96"/>
      <c r="B294" s="86"/>
    </row>
    <row r="295" spans="1:2">
      <c r="A295" s="96"/>
      <c r="B295" s="86"/>
    </row>
    <row r="296" spans="1:2">
      <c r="A296" s="96"/>
      <c r="B296" s="86"/>
    </row>
    <row r="297" spans="1:2">
      <c r="A297" s="96"/>
      <c r="B297" s="86"/>
    </row>
    <row r="298" spans="1:2">
      <c r="A298" s="96"/>
      <c r="B298" s="86"/>
    </row>
    <row r="299" spans="1:2">
      <c r="A299" s="96"/>
      <c r="B299" s="86"/>
    </row>
    <row r="300" spans="1:2">
      <c r="A300" s="96"/>
      <c r="B300" s="86"/>
    </row>
    <row r="301" spans="1:2">
      <c r="A301" s="96"/>
      <c r="B301" s="86"/>
    </row>
    <row r="302" spans="1:2">
      <c r="A302" s="96"/>
      <c r="B302" s="86"/>
    </row>
    <row r="303" spans="1:2">
      <c r="A303" s="96"/>
      <c r="B303" s="86"/>
    </row>
    <row r="304" spans="1:2">
      <c r="A304" s="96"/>
      <c r="B304" s="86"/>
    </row>
    <row r="305" spans="1:2">
      <c r="A305" s="96"/>
      <c r="B305" s="86"/>
    </row>
    <row r="306" spans="1:2">
      <c r="A306" s="96"/>
      <c r="B306" s="86"/>
    </row>
    <row r="307" spans="1:2">
      <c r="A307" s="96"/>
      <c r="B307" s="86"/>
    </row>
    <row r="308" spans="1:2">
      <c r="A308" s="96"/>
      <c r="B308" s="86"/>
    </row>
    <row r="309" spans="1:2">
      <c r="A309" s="96"/>
      <c r="B309" s="86"/>
    </row>
    <row r="310" spans="1:2">
      <c r="A310" s="96"/>
      <c r="B310" s="86"/>
    </row>
    <row r="311" spans="1:2">
      <c r="A311" s="96"/>
      <c r="B311" s="86"/>
    </row>
    <row r="312" spans="1:2">
      <c r="A312" s="96"/>
      <c r="B312" s="86"/>
    </row>
    <row r="313" spans="1:2">
      <c r="A313" s="96"/>
      <c r="B313" s="86"/>
    </row>
    <row r="314" spans="1:2">
      <c r="A314" s="96"/>
      <c r="B314" s="86"/>
    </row>
    <row r="315" spans="1:2">
      <c r="A315" s="96"/>
      <c r="B315" s="86"/>
    </row>
    <row r="316" spans="1:2">
      <c r="A316" s="96"/>
      <c r="B316" s="86"/>
    </row>
    <row r="317" spans="1:2">
      <c r="A317" s="96"/>
      <c r="B317" s="86"/>
    </row>
    <row r="318" spans="1:2">
      <c r="A318" s="96"/>
      <c r="B318" s="86"/>
    </row>
    <row r="319" spans="1:2">
      <c r="A319" s="96"/>
      <c r="B319" s="86"/>
    </row>
    <row r="320" spans="1:2">
      <c r="A320" s="96"/>
      <c r="B320" s="86"/>
    </row>
    <row r="321" spans="1:2">
      <c r="A321" s="96"/>
      <c r="B321" s="86"/>
    </row>
    <row r="322" spans="1:2">
      <c r="A322" s="96"/>
      <c r="B322" s="86"/>
    </row>
    <row r="323" spans="1:2">
      <c r="A323" s="96"/>
      <c r="B323" s="86"/>
    </row>
    <row r="324" spans="1:2">
      <c r="A324" s="96"/>
      <c r="B324" s="86"/>
    </row>
    <row r="325" spans="1:2">
      <c r="A325" s="96"/>
      <c r="B325" s="86"/>
    </row>
    <row r="326" spans="1:2">
      <c r="A326" s="96"/>
      <c r="B326" s="86"/>
    </row>
    <row r="327" spans="1:2">
      <c r="A327" s="96"/>
      <c r="B327" s="86"/>
    </row>
    <row r="328" spans="1:2">
      <c r="A328" s="96"/>
      <c r="B328" s="86"/>
    </row>
    <row r="329" spans="1:2">
      <c r="A329" s="96"/>
      <c r="B329" s="86"/>
    </row>
    <row r="330" spans="1:2">
      <c r="A330" s="96"/>
      <c r="B330" s="86"/>
    </row>
    <row r="331" spans="1:2">
      <c r="A331" s="96"/>
      <c r="B331" s="86"/>
    </row>
    <row r="332" spans="1:2">
      <c r="A332" s="96"/>
      <c r="B332" s="86"/>
    </row>
    <row r="333" spans="1:2">
      <c r="A333" s="96"/>
      <c r="B333" s="86"/>
    </row>
  </sheetData>
  <sheetProtection password="CF7A" sheet="1" objects="1" scenarios="1"/>
  <dataValidations count="1">
    <dataValidation type="list" allowBlank="1" showInputMessage="1" showErrorMessage="1" sqref="WVD982553 IR65049 SN65049 ACJ65049 AMF65049 AWB65049 BFX65049 BPT65049 BZP65049 CJL65049 CTH65049 DDD65049 DMZ65049 DWV65049 EGR65049 EQN65049 FAJ65049 FKF65049 FUB65049 GDX65049 GNT65049 GXP65049 HHL65049 HRH65049 IBD65049 IKZ65049 IUV65049 JER65049 JON65049 JYJ65049 KIF65049 KSB65049 LBX65049 LLT65049 LVP65049 MFL65049 MPH65049 MZD65049 NIZ65049 NSV65049 OCR65049 OMN65049 OWJ65049 PGF65049 PQB65049 PZX65049 QJT65049 QTP65049 RDL65049 RNH65049 RXD65049 SGZ65049 SQV65049 TAR65049 TKN65049 TUJ65049 UEF65049 UOB65049 UXX65049 VHT65049 VRP65049 WBL65049 WLH65049 WVD65049 C130585 IR130585 SN130585 ACJ130585 AMF130585 AWB130585 BFX130585 BPT130585 BZP130585 CJL130585 CTH130585 DDD130585 DMZ130585 DWV130585 EGR130585 EQN130585 FAJ130585 FKF130585 FUB130585 GDX130585 GNT130585 GXP130585 HHL130585 HRH130585 IBD130585 IKZ130585 IUV130585 JER130585 JON130585 JYJ130585 KIF130585 KSB130585 LBX130585 LLT130585 LVP130585 MFL130585 MPH130585 MZD130585 NIZ130585 NSV130585 OCR130585 OMN130585 OWJ130585 PGF130585 PQB130585 PZX130585 QJT130585 QTP130585 RDL130585 RNH130585 RXD130585 SGZ130585 SQV130585 TAR130585 TKN130585 TUJ130585 UEF130585 UOB130585 UXX130585 VHT130585 VRP130585 WBL130585 WLH130585 WVD130585 C196121 IR196121 SN196121 ACJ196121 AMF196121 AWB196121 BFX196121 BPT196121 BZP196121 CJL196121 CTH196121 DDD196121 DMZ196121 DWV196121 EGR196121 EQN196121 FAJ196121 FKF196121 FUB196121 GDX196121 GNT196121 GXP196121 HHL196121 HRH196121 IBD196121 IKZ196121 IUV196121 JER196121 JON196121 JYJ196121 KIF196121 KSB196121 LBX196121 LLT196121 LVP196121 MFL196121 MPH196121 MZD196121 NIZ196121 NSV196121 OCR196121 OMN196121 OWJ196121 PGF196121 PQB196121 PZX196121 QJT196121 QTP196121 RDL196121 RNH196121 RXD196121 SGZ196121 SQV196121 TAR196121 TKN196121 TUJ196121 UEF196121 UOB196121 UXX196121 VHT196121 VRP196121 WBL196121 WLH196121 WVD196121 C261657 IR261657 SN261657 ACJ261657 AMF261657 AWB261657 BFX261657 BPT261657 BZP261657 CJL261657 CTH261657 DDD261657 DMZ261657 DWV261657 EGR261657 EQN261657 FAJ261657 FKF261657 FUB261657 GDX261657 GNT261657 GXP261657 HHL261657 HRH261657 IBD261657 IKZ261657 IUV261657 JER261657 JON261657 JYJ261657 KIF261657 KSB261657 LBX261657 LLT261657 LVP261657 MFL261657 MPH261657 MZD261657 NIZ261657 NSV261657 OCR261657 OMN261657 OWJ261657 PGF261657 PQB261657 PZX261657 QJT261657 QTP261657 RDL261657 RNH261657 RXD261657 SGZ261657 SQV261657 TAR261657 TKN261657 TUJ261657 UEF261657 UOB261657 UXX261657 VHT261657 VRP261657 WBL261657 WLH261657 WVD261657 C327193 IR327193 SN327193 ACJ327193 AMF327193 AWB327193 BFX327193 BPT327193 BZP327193 CJL327193 CTH327193 DDD327193 DMZ327193 DWV327193 EGR327193 EQN327193 FAJ327193 FKF327193 FUB327193 GDX327193 GNT327193 GXP327193 HHL327193 HRH327193 IBD327193 IKZ327193 IUV327193 JER327193 JON327193 JYJ327193 KIF327193 KSB327193 LBX327193 LLT327193 LVP327193 MFL327193 MPH327193 MZD327193 NIZ327193 NSV327193 OCR327193 OMN327193 OWJ327193 PGF327193 PQB327193 PZX327193 QJT327193 QTP327193 RDL327193 RNH327193 RXD327193 SGZ327193 SQV327193 TAR327193 TKN327193 TUJ327193 UEF327193 UOB327193 UXX327193 VHT327193 VRP327193 WBL327193 WLH327193 WVD327193 C392729 IR392729 SN392729 ACJ392729 AMF392729 AWB392729 BFX392729 BPT392729 BZP392729 CJL392729 CTH392729 DDD392729 DMZ392729 DWV392729 EGR392729 EQN392729 FAJ392729 FKF392729 FUB392729 GDX392729 GNT392729 GXP392729 HHL392729 HRH392729 IBD392729 IKZ392729 IUV392729 JER392729 JON392729 JYJ392729 KIF392729 KSB392729 LBX392729 LLT392729 LVP392729 MFL392729 MPH392729 MZD392729 NIZ392729 NSV392729 OCR392729 OMN392729 OWJ392729 PGF392729 PQB392729 PZX392729 QJT392729 QTP392729 RDL392729 RNH392729 RXD392729 SGZ392729 SQV392729 TAR392729 TKN392729 TUJ392729 UEF392729 UOB392729 UXX392729 VHT392729 VRP392729 WBL392729 WLH392729 WVD392729 C458265 IR458265 SN458265 ACJ458265 AMF458265 AWB458265 BFX458265 BPT458265 BZP458265 CJL458265 CTH458265 DDD458265 DMZ458265 DWV458265 EGR458265 EQN458265 FAJ458265 FKF458265 FUB458265 GDX458265 GNT458265 GXP458265 HHL458265 HRH458265 IBD458265 IKZ458265 IUV458265 JER458265 JON458265 JYJ458265 KIF458265 KSB458265 LBX458265 LLT458265 LVP458265 MFL458265 MPH458265 MZD458265 NIZ458265 NSV458265 OCR458265 OMN458265 OWJ458265 PGF458265 PQB458265 PZX458265 QJT458265 QTP458265 RDL458265 RNH458265 RXD458265 SGZ458265 SQV458265 TAR458265 TKN458265 TUJ458265 UEF458265 UOB458265 UXX458265 VHT458265 VRP458265 WBL458265 WLH458265 WVD458265 C523801 IR523801 SN523801 ACJ523801 AMF523801 AWB523801 BFX523801 BPT523801 BZP523801 CJL523801 CTH523801 DDD523801 DMZ523801 DWV523801 EGR523801 EQN523801 FAJ523801 FKF523801 FUB523801 GDX523801 GNT523801 GXP523801 HHL523801 HRH523801 IBD523801 IKZ523801 IUV523801 JER523801 JON523801 JYJ523801 KIF523801 KSB523801 LBX523801 LLT523801 LVP523801 MFL523801 MPH523801 MZD523801 NIZ523801 NSV523801 OCR523801 OMN523801 OWJ523801 PGF523801 PQB523801 PZX523801 QJT523801 QTP523801 RDL523801 RNH523801 RXD523801 SGZ523801 SQV523801 TAR523801 TKN523801 TUJ523801 UEF523801 UOB523801 UXX523801 VHT523801 VRP523801 WBL523801 WLH523801 WVD523801 C589337 IR589337 SN589337 ACJ589337 AMF589337 AWB589337 BFX589337 BPT589337 BZP589337 CJL589337 CTH589337 DDD589337 DMZ589337 DWV589337 EGR589337 EQN589337 FAJ589337 FKF589337 FUB589337 GDX589337 GNT589337 GXP589337 HHL589337 HRH589337 IBD589337 IKZ589337 IUV589337 JER589337 JON589337 JYJ589337 KIF589337 KSB589337 LBX589337 LLT589337 LVP589337 MFL589337 MPH589337 MZD589337 NIZ589337 NSV589337 OCR589337 OMN589337 OWJ589337 PGF589337 PQB589337 PZX589337 QJT589337 QTP589337 RDL589337 RNH589337 RXD589337 SGZ589337 SQV589337 TAR589337 TKN589337 TUJ589337 UEF589337 UOB589337 UXX589337 VHT589337 VRP589337 WBL589337 WLH589337 WVD589337 C654873 IR654873 SN654873 ACJ654873 AMF654873 AWB654873 BFX654873 BPT654873 BZP654873 CJL654873 CTH654873 DDD654873 DMZ654873 DWV654873 EGR654873 EQN654873 FAJ654873 FKF654873 FUB654873 GDX654873 GNT654873 GXP654873 HHL654873 HRH654873 IBD654873 IKZ654873 IUV654873 JER654873 JON654873 JYJ654873 KIF654873 KSB654873 LBX654873 LLT654873 LVP654873 MFL654873 MPH654873 MZD654873 NIZ654873 NSV654873 OCR654873 OMN654873 OWJ654873 PGF654873 PQB654873 PZX654873 QJT654873 QTP654873 RDL654873 RNH654873 RXD654873 SGZ654873 SQV654873 TAR654873 TKN654873 TUJ654873 UEF654873 UOB654873 UXX654873 VHT654873 VRP654873 WBL654873 WLH654873 WVD654873 C720409 IR720409 SN720409 ACJ720409 AMF720409 AWB720409 BFX720409 BPT720409 BZP720409 CJL720409 CTH720409 DDD720409 DMZ720409 DWV720409 EGR720409 EQN720409 FAJ720409 FKF720409 FUB720409 GDX720409 GNT720409 GXP720409 HHL720409 HRH720409 IBD720409 IKZ720409 IUV720409 JER720409 JON720409 JYJ720409 KIF720409 KSB720409 LBX720409 LLT720409 LVP720409 MFL720409 MPH720409 MZD720409 NIZ720409 NSV720409 OCR720409 OMN720409 OWJ720409 PGF720409 PQB720409 PZX720409 QJT720409 QTP720409 RDL720409 RNH720409 RXD720409 SGZ720409 SQV720409 TAR720409 TKN720409 TUJ720409 UEF720409 UOB720409 UXX720409 VHT720409 VRP720409 WBL720409 WLH720409 WVD720409 C785945 IR785945 SN785945 ACJ785945 AMF785945 AWB785945 BFX785945 BPT785945 BZP785945 CJL785945 CTH785945 DDD785945 DMZ785945 DWV785945 EGR785945 EQN785945 FAJ785945 FKF785945 FUB785945 GDX785945 GNT785945 GXP785945 HHL785945 HRH785945 IBD785945 IKZ785945 IUV785945 JER785945 JON785945 JYJ785945 KIF785945 KSB785945 LBX785945 LLT785945 LVP785945 MFL785945 MPH785945 MZD785945 NIZ785945 NSV785945 OCR785945 OMN785945 OWJ785945 PGF785945 PQB785945 PZX785945 QJT785945 QTP785945 RDL785945 RNH785945 RXD785945 SGZ785945 SQV785945 TAR785945 TKN785945 TUJ785945 UEF785945 UOB785945 UXX785945 VHT785945 VRP785945 WBL785945 WLH785945 WVD785945 C851481 IR851481 SN851481 ACJ851481 AMF851481 AWB851481 BFX851481 BPT851481 BZP851481 CJL851481 CTH851481 DDD851481 DMZ851481 DWV851481 EGR851481 EQN851481 FAJ851481 FKF851481 FUB851481 GDX851481 GNT851481 GXP851481 HHL851481 HRH851481 IBD851481 IKZ851481 IUV851481 JER851481 JON851481 JYJ851481 KIF851481 KSB851481 LBX851481 LLT851481 LVP851481 MFL851481 MPH851481 MZD851481 NIZ851481 NSV851481 OCR851481 OMN851481 OWJ851481 PGF851481 PQB851481 PZX851481 QJT851481 QTP851481 RDL851481 RNH851481 RXD851481 SGZ851481 SQV851481 TAR851481 TKN851481 TUJ851481 UEF851481 UOB851481 UXX851481 VHT851481 VRP851481 WBL851481 WLH851481 WVD851481 C917017 IR917017 SN917017 ACJ917017 AMF917017 AWB917017 BFX917017 BPT917017 BZP917017 CJL917017 CTH917017 DDD917017 DMZ917017 DWV917017 EGR917017 EQN917017 FAJ917017 FKF917017 FUB917017 GDX917017 GNT917017 GXP917017 HHL917017 HRH917017 IBD917017 IKZ917017 IUV917017 JER917017 JON917017 JYJ917017 KIF917017 KSB917017 LBX917017 LLT917017 LVP917017 MFL917017 MPH917017 MZD917017 NIZ917017 NSV917017 OCR917017 OMN917017 OWJ917017 PGF917017 PQB917017 PZX917017 QJT917017 QTP917017 RDL917017 RNH917017 RXD917017 SGZ917017 SQV917017 TAR917017 TKN917017 TUJ917017 UEF917017 UOB917017 UXX917017 VHT917017 VRP917017 WBL917017 WLH917017 WVD917017 C982553 IR982553 SN982553 ACJ982553 AMF982553 AWB982553 BFX982553 BPT982553 BZP982553 CJL982553 CTH982553 DDD982553 DMZ982553 DWV982553 EGR982553 EQN982553 FAJ982553 FKF982553 FUB982553 GDX982553 GNT982553 GXP982553 HHL982553 HRH982553 IBD982553 IKZ982553 IUV982553 JER982553 JON982553 JYJ982553 KIF982553 KSB982553 LBX982553 LLT982553 LVP982553 MFL982553 MPH982553 MZD982553 NIZ982553 NSV982553 OCR982553 OMN982553 OWJ982553 PGF982553 PQB982553 PZX982553 QJT982553 QTP982553 RDL982553 RNH982553 RXD982553 SGZ982553 SQV982553 TAR982553 TKN982553 TUJ982553 UEF982553 UOB982553 UXX982553 VHT982553 VRP982553 WBL982553 WLH982553 C65049">
      <formula1>#REF!</formula1>
    </dataValidation>
  </dataValidation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9"/>
  <sheetViews>
    <sheetView zoomScaleNormal="100" workbookViewId="0">
      <pane xSplit="1" ySplit="4" topLeftCell="B5" activePane="bottomRight" state="frozen"/>
      <selection activeCell="E41" sqref="E41"/>
      <selection pane="topRight" activeCell="E41" sqref="E41"/>
      <selection pane="bottomLeft" activeCell="E41" sqref="E41"/>
      <selection pane="bottomRight" activeCell="D43" sqref="D43"/>
    </sheetView>
  </sheetViews>
  <sheetFormatPr defaultColWidth="32.85546875" defaultRowHeight="12.75"/>
  <cols>
    <col min="1" max="1" width="8.85546875" style="80" customWidth="1"/>
    <col min="2" max="2" width="49.42578125" style="84" customWidth="1"/>
    <col min="3" max="3" width="12.5703125" style="84" customWidth="1"/>
    <col min="4" max="4" width="55" style="86" customWidth="1"/>
    <col min="5" max="255" width="9.140625" style="84" customWidth="1"/>
    <col min="256" max="16384" width="32.85546875" style="84"/>
  </cols>
  <sheetData>
    <row r="1" spans="1:5" ht="15.75">
      <c r="B1" s="81" t="s">
        <v>99</v>
      </c>
      <c r="C1" s="82"/>
      <c r="D1" s="83"/>
    </row>
    <row r="2" spans="1:5" ht="14.25">
      <c r="B2" s="85" t="s">
        <v>182</v>
      </c>
    </row>
    <row r="3" spans="1:5" ht="14.25">
      <c r="B3" s="85"/>
    </row>
    <row r="4" spans="1:5" s="87" customFormat="1" ht="24.75" customHeight="1">
      <c r="A4" s="42"/>
      <c r="B4" s="41" t="s">
        <v>2</v>
      </c>
      <c r="C4" s="121" t="s">
        <v>270</v>
      </c>
      <c r="D4" s="121" t="s">
        <v>4</v>
      </c>
    </row>
    <row r="5" spans="1:5" ht="23.25" hidden="1" customHeight="1">
      <c r="A5" s="123" t="s">
        <v>6</v>
      </c>
      <c r="B5" s="122" t="s">
        <v>7</v>
      </c>
      <c r="C5" s="88"/>
      <c r="D5" s="89"/>
    </row>
    <row r="6" spans="1:5" ht="27.75" hidden="1" customHeight="1">
      <c r="A6" s="123" t="s">
        <v>50</v>
      </c>
      <c r="B6" s="122" t="s">
        <v>51</v>
      </c>
      <c r="C6" s="88">
        <v>0</v>
      </c>
      <c r="D6" s="437" t="s">
        <v>325</v>
      </c>
    </row>
    <row r="7" spans="1:5" s="86" customFormat="1">
      <c r="A7" s="123" t="s">
        <v>11</v>
      </c>
      <c r="B7" s="122" t="s">
        <v>12</v>
      </c>
      <c r="C7" s="90">
        <v>102540</v>
      </c>
      <c r="D7" s="438"/>
      <c r="E7" s="132"/>
    </row>
    <row r="8" spans="1:5" ht="21.75" hidden="1" customHeight="1">
      <c r="A8" s="123" t="s">
        <v>13</v>
      </c>
      <c r="B8" s="122" t="s">
        <v>14</v>
      </c>
      <c r="C8" s="90"/>
      <c r="D8" s="438"/>
    </row>
    <row r="9" spans="1:5" s="86" customFormat="1" ht="65.25" customHeight="1">
      <c r="A9" s="123" t="s">
        <v>81</v>
      </c>
      <c r="B9" s="79" t="s">
        <v>52</v>
      </c>
      <c r="C9" s="90">
        <v>5146</v>
      </c>
      <c r="D9" s="438"/>
    </row>
    <row r="10" spans="1:5" s="86" customFormat="1" ht="39.75" hidden="1" customHeight="1">
      <c r="A10" s="123" t="s">
        <v>8</v>
      </c>
      <c r="B10" s="79" t="s">
        <v>100</v>
      </c>
      <c r="C10" s="90"/>
      <c r="D10" s="438"/>
    </row>
    <row r="11" spans="1:5" s="86" customFormat="1" ht="24" customHeight="1">
      <c r="A11" s="123" t="s">
        <v>82</v>
      </c>
      <c r="B11" s="79" t="s">
        <v>83</v>
      </c>
      <c r="C11" s="90">
        <v>117</v>
      </c>
      <c r="D11" s="439"/>
    </row>
    <row r="12" spans="1:5" ht="18.75" customHeight="1">
      <c r="A12" s="93"/>
      <c r="B12" s="40" t="s">
        <v>15</v>
      </c>
      <c r="C12" s="94">
        <f>SUM(C5:C11)</f>
        <v>107803</v>
      </c>
      <c r="D12" s="135"/>
    </row>
    <row r="13" spans="1:5">
      <c r="A13" s="96"/>
      <c r="B13" s="101"/>
      <c r="C13" s="50"/>
    </row>
    <row r="14" spans="1:5">
      <c r="A14" s="96"/>
      <c r="B14" s="101"/>
    </row>
    <row r="15" spans="1:5">
      <c r="A15" s="96"/>
      <c r="B15" s="101"/>
    </row>
    <row r="16" spans="1:5">
      <c r="A16" s="96"/>
      <c r="B16" s="101"/>
    </row>
    <row r="17" spans="1:2">
      <c r="A17" s="96"/>
      <c r="B17" s="97"/>
    </row>
    <row r="18" spans="1:2">
      <c r="A18" s="96"/>
      <c r="B18" s="101"/>
    </row>
    <row r="19" spans="1:2">
      <c r="A19" s="96"/>
      <c r="B19" s="101"/>
    </row>
    <row r="20" spans="1:2">
      <c r="A20" s="96"/>
      <c r="B20" s="101"/>
    </row>
    <row r="21" spans="1:2">
      <c r="A21" s="96"/>
      <c r="B21" s="101"/>
    </row>
    <row r="22" spans="1:2">
      <c r="A22" s="96"/>
      <c r="B22" s="97"/>
    </row>
    <row r="23" spans="1:2">
      <c r="A23" s="96"/>
      <c r="B23" s="97"/>
    </row>
    <row r="24" spans="1:2">
      <c r="A24" s="96"/>
      <c r="B24" s="101"/>
    </row>
    <row r="25" spans="1:2">
      <c r="A25" s="96"/>
      <c r="B25" s="101"/>
    </row>
    <row r="26" spans="1:2">
      <c r="A26" s="96"/>
      <c r="B26" s="101"/>
    </row>
    <row r="27" spans="1:2">
      <c r="A27" s="96"/>
      <c r="B27" s="101"/>
    </row>
    <row r="28" spans="1:2">
      <c r="A28" s="96"/>
      <c r="B28" s="97"/>
    </row>
    <row r="29" spans="1:2">
      <c r="A29" s="96"/>
      <c r="B29" s="101"/>
    </row>
    <row r="30" spans="1:2">
      <c r="A30" s="96"/>
      <c r="B30" s="101"/>
    </row>
    <row r="31" spans="1:2">
      <c r="A31" s="96"/>
      <c r="B31" s="101"/>
    </row>
    <row r="32" spans="1:2">
      <c r="A32" s="96"/>
      <c r="B32" s="101"/>
    </row>
    <row r="33" spans="1:2">
      <c r="A33" s="96"/>
      <c r="B33" s="101"/>
    </row>
    <row r="34" spans="1:2">
      <c r="A34" s="96"/>
      <c r="B34" s="101"/>
    </row>
    <row r="35" spans="1:2">
      <c r="A35" s="96"/>
      <c r="B35" s="101"/>
    </row>
    <row r="36" spans="1:2">
      <c r="A36" s="96"/>
      <c r="B36" s="97"/>
    </row>
    <row r="37" spans="1:2">
      <c r="A37" s="96"/>
      <c r="B37" s="101"/>
    </row>
    <row r="38" spans="1:2">
      <c r="A38" s="96"/>
      <c r="B38" s="101"/>
    </row>
    <row r="39" spans="1:2">
      <c r="A39" s="96"/>
      <c r="B39" s="97"/>
    </row>
    <row r="40" spans="1:2">
      <c r="A40" s="96"/>
      <c r="B40" s="101"/>
    </row>
    <row r="41" spans="1:2">
      <c r="A41" s="96"/>
      <c r="B41" s="101"/>
    </row>
    <row r="42" spans="1:2">
      <c r="A42" s="96"/>
      <c r="B42" s="101"/>
    </row>
    <row r="43" spans="1:2">
      <c r="A43" s="96"/>
      <c r="B43" s="100"/>
    </row>
    <row r="44" spans="1:2">
      <c r="A44" s="96"/>
      <c r="B44" s="98"/>
    </row>
    <row r="45" spans="1:2">
      <c r="A45" s="96"/>
      <c r="B45" s="97"/>
    </row>
    <row r="46" spans="1:2">
      <c r="A46" s="96"/>
      <c r="B46" s="101"/>
    </row>
    <row r="47" spans="1:2">
      <c r="A47" s="96"/>
      <c r="B47" s="101"/>
    </row>
    <row r="48" spans="1:2">
      <c r="A48" s="96"/>
      <c r="B48" s="101"/>
    </row>
    <row r="49" spans="1:2">
      <c r="A49" s="96"/>
      <c r="B49" s="101"/>
    </row>
    <row r="50" spans="1:2">
      <c r="A50" s="96"/>
      <c r="B50" s="97"/>
    </row>
    <row r="51" spans="1:2">
      <c r="A51" s="96"/>
      <c r="B51" s="101"/>
    </row>
    <row r="52" spans="1:2">
      <c r="A52" s="96"/>
      <c r="B52" s="101"/>
    </row>
    <row r="53" spans="1:2">
      <c r="A53" s="96"/>
      <c r="B53" s="101"/>
    </row>
    <row r="54" spans="1:2">
      <c r="A54" s="96"/>
      <c r="B54" s="101"/>
    </row>
    <row r="55" spans="1:2">
      <c r="A55" s="96"/>
      <c r="B55" s="97"/>
    </row>
    <row r="56" spans="1:2">
      <c r="A56" s="96"/>
      <c r="B56" s="97"/>
    </row>
    <row r="57" spans="1:2">
      <c r="A57" s="96"/>
      <c r="B57" s="97"/>
    </row>
    <row r="58" spans="1:2">
      <c r="A58" s="96"/>
      <c r="B58" s="101"/>
    </row>
    <row r="59" spans="1:2">
      <c r="A59" s="96"/>
      <c r="B59" s="101"/>
    </row>
    <row r="60" spans="1:2">
      <c r="A60" s="96"/>
      <c r="B60" s="97"/>
    </row>
    <row r="61" spans="1:2">
      <c r="A61" s="96"/>
      <c r="B61" s="101"/>
    </row>
    <row r="62" spans="1:2">
      <c r="A62" s="96"/>
      <c r="B62" s="101"/>
    </row>
    <row r="63" spans="1:2">
      <c r="A63" s="96"/>
      <c r="B63" s="97"/>
    </row>
    <row r="64" spans="1:2">
      <c r="A64" s="96"/>
      <c r="B64" s="101"/>
    </row>
    <row r="65" spans="1:2">
      <c r="A65" s="96"/>
      <c r="B65" s="101"/>
    </row>
    <row r="66" spans="1:2">
      <c r="A66" s="96"/>
      <c r="B66" s="98"/>
    </row>
    <row r="67" spans="1:2">
      <c r="A67" s="96"/>
      <c r="B67" s="97"/>
    </row>
    <row r="68" spans="1:2">
      <c r="A68" s="96"/>
      <c r="B68" s="97"/>
    </row>
    <row r="69" spans="1:2">
      <c r="A69" s="96"/>
      <c r="B69" s="99"/>
    </row>
    <row r="70" spans="1:2">
      <c r="A70" s="96"/>
      <c r="B70" s="100"/>
    </row>
    <row r="71" spans="1:2">
      <c r="A71" s="96"/>
      <c r="B71" s="98"/>
    </row>
    <row r="72" spans="1:2">
      <c r="A72" s="96"/>
      <c r="B72" s="97"/>
    </row>
    <row r="73" spans="1:2">
      <c r="A73" s="96"/>
      <c r="B73" s="101"/>
    </row>
    <row r="74" spans="1:2">
      <c r="A74" s="96"/>
      <c r="B74" s="101"/>
    </row>
    <row r="75" spans="1:2">
      <c r="A75" s="96"/>
      <c r="B75" s="101"/>
    </row>
    <row r="76" spans="1:2">
      <c r="A76" s="96"/>
      <c r="B76" s="101"/>
    </row>
    <row r="77" spans="1:2">
      <c r="A77" s="96"/>
      <c r="B77" s="101"/>
    </row>
    <row r="78" spans="1:2">
      <c r="A78" s="96"/>
      <c r="B78" s="101"/>
    </row>
    <row r="79" spans="1:2">
      <c r="A79" s="96"/>
      <c r="B79" s="101"/>
    </row>
    <row r="80" spans="1:2">
      <c r="A80" s="96"/>
      <c r="B80" s="101"/>
    </row>
    <row r="81" spans="1:2">
      <c r="A81" s="96"/>
      <c r="B81" s="101"/>
    </row>
    <row r="82" spans="1:2">
      <c r="A82" s="96"/>
      <c r="B82" s="97"/>
    </row>
    <row r="83" spans="1:2">
      <c r="A83" s="96"/>
      <c r="B83" s="101"/>
    </row>
    <row r="84" spans="1:2">
      <c r="A84" s="96"/>
      <c r="B84" s="101"/>
    </row>
    <row r="85" spans="1:2">
      <c r="A85" s="96"/>
      <c r="B85" s="101"/>
    </row>
    <row r="86" spans="1:2">
      <c r="A86" s="96"/>
      <c r="B86" s="97"/>
    </row>
    <row r="87" spans="1:2">
      <c r="A87" s="96"/>
      <c r="B87" s="101"/>
    </row>
    <row r="88" spans="1:2">
      <c r="A88" s="96"/>
      <c r="B88" s="101"/>
    </row>
    <row r="89" spans="1:2">
      <c r="A89" s="96"/>
      <c r="B89" s="97"/>
    </row>
    <row r="90" spans="1:2">
      <c r="A90" s="96"/>
      <c r="B90" s="97"/>
    </row>
    <row r="91" spans="1:2">
      <c r="A91" s="96"/>
      <c r="B91" s="101"/>
    </row>
    <row r="92" spans="1:2">
      <c r="A92" s="96"/>
      <c r="B92" s="101"/>
    </row>
    <row r="93" spans="1:2">
      <c r="A93" s="96"/>
      <c r="B93" s="98"/>
    </row>
    <row r="94" spans="1:2">
      <c r="A94" s="96"/>
      <c r="B94" s="97"/>
    </row>
    <row r="95" spans="1:2">
      <c r="A95" s="96"/>
      <c r="B95" s="101"/>
    </row>
    <row r="96" spans="1:2">
      <c r="A96" s="96"/>
      <c r="B96" s="101"/>
    </row>
    <row r="97" spans="1:2">
      <c r="A97" s="96"/>
      <c r="B97" s="101"/>
    </row>
    <row r="98" spans="1:2">
      <c r="A98" s="96"/>
      <c r="B98" s="101"/>
    </row>
    <row r="99" spans="1:2">
      <c r="A99" s="96"/>
      <c r="B99" s="101"/>
    </row>
    <row r="100" spans="1:2">
      <c r="A100" s="96"/>
      <c r="B100" s="101"/>
    </row>
    <row r="101" spans="1:2">
      <c r="A101" s="96"/>
      <c r="B101" s="101"/>
    </row>
    <row r="102" spans="1:2">
      <c r="A102" s="96"/>
      <c r="B102" s="98"/>
    </row>
    <row r="103" spans="1:2">
      <c r="A103" s="96"/>
      <c r="B103" s="98"/>
    </row>
    <row r="104" spans="1:2">
      <c r="A104" s="96"/>
      <c r="B104" s="98"/>
    </row>
    <row r="105" spans="1:2">
      <c r="A105" s="96"/>
      <c r="B105" s="97"/>
    </row>
    <row r="106" spans="1:2">
      <c r="A106" s="96"/>
      <c r="B106" s="101"/>
    </row>
    <row r="107" spans="1:2">
      <c r="A107" s="96"/>
      <c r="B107" s="101"/>
    </row>
    <row r="108" spans="1:2">
      <c r="A108" s="96"/>
      <c r="B108" s="101"/>
    </row>
    <row r="109" spans="1:2">
      <c r="A109" s="96"/>
      <c r="B109" s="101"/>
    </row>
    <row r="110" spans="1:2">
      <c r="A110" s="96"/>
      <c r="B110" s="101"/>
    </row>
    <row r="111" spans="1:2">
      <c r="A111" s="96"/>
      <c r="B111" s="101"/>
    </row>
    <row r="112" spans="1:2">
      <c r="A112" s="96"/>
      <c r="B112" s="101"/>
    </row>
    <row r="113" spans="1:2">
      <c r="A113" s="96"/>
      <c r="B113" s="101"/>
    </row>
    <row r="114" spans="1:2">
      <c r="A114" s="96"/>
      <c r="B114" s="101"/>
    </row>
    <row r="115" spans="1:2">
      <c r="A115" s="96"/>
      <c r="B115" s="97"/>
    </row>
    <row r="116" spans="1:2">
      <c r="A116" s="96"/>
      <c r="B116" s="98"/>
    </row>
    <row r="117" spans="1:2">
      <c r="A117" s="96"/>
      <c r="B117" s="97"/>
    </row>
    <row r="118" spans="1:2">
      <c r="A118" s="96"/>
      <c r="B118" s="97"/>
    </row>
    <row r="119" spans="1:2">
      <c r="A119" s="96"/>
      <c r="B119" s="97"/>
    </row>
    <row r="120" spans="1:2">
      <c r="A120" s="96"/>
      <c r="B120" s="97"/>
    </row>
    <row r="121" spans="1:2">
      <c r="A121" s="96"/>
      <c r="B121" s="97"/>
    </row>
    <row r="122" spans="1:2">
      <c r="A122" s="96"/>
      <c r="B122" s="98"/>
    </row>
    <row r="123" spans="1:2">
      <c r="A123" s="96"/>
      <c r="B123" s="97"/>
    </row>
    <row r="124" spans="1:2">
      <c r="A124" s="96"/>
      <c r="B124" s="97"/>
    </row>
    <row r="125" spans="1:2">
      <c r="A125" s="96"/>
      <c r="B125" s="97"/>
    </row>
    <row r="126" spans="1:2">
      <c r="A126" s="96"/>
      <c r="B126" s="98"/>
    </row>
    <row r="127" spans="1:2">
      <c r="A127" s="96"/>
      <c r="B127" s="97"/>
    </row>
    <row r="128" spans="1:2">
      <c r="A128" s="96"/>
      <c r="B128" s="101"/>
    </row>
    <row r="129" spans="1:2">
      <c r="A129" s="96"/>
      <c r="B129" s="101"/>
    </row>
    <row r="130" spans="1:2">
      <c r="A130" s="96"/>
      <c r="B130" s="97"/>
    </row>
    <row r="131" spans="1:2">
      <c r="A131" s="96"/>
      <c r="B131" s="101"/>
    </row>
    <row r="132" spans="1:2">
      <c r="A132" s="96"/>
      <c r="B132" s="101"/>
    </row>
    <row r="133" spans="1:2">
      <c r="A133" s="96"/>
      <c r="B133" s="98"/>
    </row>
    <row r="134" spans="1:2">
      <c r="A134" s="96"/>
      <c r="B134" s="97"/>
    </row>
    <row r="135" spans="1:2">
      <c r="A135" s="96"/>
      <c r="B135" s="97"/>
    </row>
    <row r="136" spans="1:2">
      <c r="A136" s="96"/>
      <c r="B136" s="97"/>
    </row>
    <row r="137" spans="1:2">
      <c r="A137" s="96"/>
      <c r="B137" s="100"/>
    </row>
    <row r="138" spans="1:2">
      <c r="A138" s="96"/>
      <c r="B138" s="98"/>
    </row>
    <row r="139" spans="1:2">
      <c r="A139" s="96"/>
      <c r="B139" s="97"/>
    </row>
    <row r="140" spans="1:2">
      <c r="A140" s="96"/>
      <c r="B140" s="101"/>
    </row>
    <row r="141" spans="1:2">
      <c r="A141" s="96"/>
      <c r="B141" s="101"/>
    </row>
    <row r="142" spans="1:2">
      <c r="A142" s="96"/>
      <c r="B142" s="97"/>
    </row>
    <row r="143" spans="1:2">
      <c r="A143" s="96"/>
      <c r="B143" s="101"/>
    </row>
    <row r="144" spans="1:2">
      <c r="A144" s="96"/>
      <c r="B144" s="101"/>
    </row>
    <row r="145" spans="1:2">
      <c r="A145" s="96"/>
      <c r="B145" s="98"/>
    </row>
    <row r="146" spans="1:2">
      <c r="A146" s="96"/>
      <c r="B146" s="97"/>
    </row>
    <row r="147" spans="1:2">
      <c r="A147" s="96"/>
      <c r="B147" s="97"/>
    </row>
    <row r="148" spans="1:2">
      <c r="A148" s="96"/>
      <c r="B148" s="97"/>
    </row>
    <row r="149" spans="1:2">
      <c r="A149" s="96"/>
      <c r="B149" s="97"/>
    </row>
    <row r="150" spans="1:2">
      <c r="A150" s="96"/>
      <c r="B150" s="97"/>
    </row>
    <row r="151" spans="1:2">
      <c r="A151" s="96"/>
      <c r="B151" s="98"/>
    </row>
    <row r="152" spans="1:2">
      <c r="A152" s="96"/>
      <c r="B152" s="97"/>
    </row>
    <row r="153" spans="1:2">
      <c r="A153" s="96"/>
      <c r="B153" s="101"/>
    </row>
    <row r="154" spans="1:2">
      <c r="A154" s="96"/>
      <c r="B154" s="102"/>
    </row>
    <row r="155" spans="1:2">
      <c r="A155" s="96"/>
      <c r="B155" s="102"/>
    </row>
    <row r="156" spans="1:2">
      <c r="A156" s="96"/>
      <c r="B156" s="102"/>
    </row>
    <row r="157" spans="1:2">
      <c r="A157" s="96"/>
      <c r="B157" s="102"/>
    </row>
    <row r="158" spans="1:2">
      <c r="A158" s="96"/>
      <c r="B158" s="102"/>
    </row>
    <row r="159" spans="1:2">
      <c r="A159" s="96"/>
      <c r="B159" s="102"/>
    </row>
    <row r="160" spans="1:2">
      <c r="A160" s="96"/>
      <c r="B160" s="86"/>
    </row>
    <row r="161" spans="1:2">
      <c r="A161" s="96"/>
      <c r="B161" s="86"/>
    </row>
    <row r="162" spans="1:2">
      <c r="A162" s="96"/>
      <c r="B162" s="86"/>
    </row>
    <row r="163" spans="1:2">
      <c r="A163" s="96"/>
      <c r="B163" s="86"/>
    </row>
    <row r="164" spans="1:2">
      <c r="A164" s="96"/>
      <c r="B164" s="86"/>
    </row>
    <row r="165" spans="1:2">
      <c r="A165" s="96"/>
      <c r="B165" s="86"/>
    </row>
    <row r="166" spans="1:2">
      <c r="A166" s="96"/>
      <c r="B166" s="86"/>
    </row>
    <row r="167" spans="1:2">
      <c r="A167" s="96"/>
      <c r="B167" s="86"/>
    </row>
    <row r="168" spans="1:2">
      <c r="A168" s="96"/>
      <c r="B168" s="86"/>
    </row>
    <row r="169" spans="1:2">
      <c r="A169" s="96"/>
      <c r="B169" s="86"/>
    </row>
    <row r="170" spans="1:2">
      <c r="A170" s="96"/>
      <c r="B170" s="86"/>
    </row>
    <row r="171" spans="1:2">
      <c r="A171" s="96"/>
      <c r="B171" s="86"/>
    </row>
    <row r="172" spans="1:2">
      <c r="A172" s="96"/>
      <c r="B172" s="86"/>
    </row>
    <row r="173" spans="1:2">
      <c r="A173" s="96"/>
      <c r="B173" s="86"/>
    </row>
    <row r="174" spans="1:2">
      <c r="A174" s="96"/>
      <c r="B174" s="86"/>
    </row>
    <row r="175" spans="1:2">
      <c r="A175" s="96"/>
      <c r="B175" s="86"/>
    </row>
    <row r="176" spans="1:2">
      <c r="A176" s="96"/>
      <c r="B176" s="86"/>
    </row>
    <row r="177" spans="1:2">
      <c r="A177" s="96"/>
      <c r="B177" s="86"/>
    </row>
    <row r="178" spans="1:2">
      <c r="A178" s="96"/>
      <c r="B178" s="86"/>
    </row>
    <row r="179" spans="1:2">
      <c r="A179" s="96"/>
      <c r="B179" s="86"/>
    </row>
    <row r="180" spans="1:2">
      <c r="A180" s="96"/>
      <c r="B180" s="86"/>
    </row>
    <row r="181" spans="1:2">
      <c r="A181" s="96"/>
      <c r="B181" s="86"/>
    </row>
    <row r="182" spans="1:2">
      <c r="A182" s="96"/>
      <c r="B182" s="86"/>
    </row>
    <row r="183" spans="1:2">
      <c r="A183" s="96"/>
      <c r="B183" s="86"/>
    </row>
    <row r="184" spans="1:2">
      <c r="A184" s="96"/>
      <c r="B184" s="86"/>
    </row>
    <row r="185" spans="1:2">
      <c r="A185" s="96"/>
      <c r="B185" s="86"/>
    </row>
    <row r="186" spans="1:2">
      <c r="A186" s="96"/>
      <c r="B186" s="86"/>
    </row>
    <row r="187" spans="1:2">
      <c r="A187" s="96"/>
      <c r="B187" s="86"/>
    </row>
    <row r="188" spans="1:2">
      <c r="A188" s="96"/>
      <c r="B188" s="86"/>
    </row>
    <row r="189" spans="1:2">
      <c r="A189" s="96"/>
      <c r="B189" s="86"/>
    </row>
    <row r="190" spans="1:2">
      <c r="A190" s="96"/>
      <c r="B190" s="86"/>
    </row>
    <row r="191" spans="1:2">
      <c r="A191" s="96"/>
      <c r="B191" s="86"/>
    </row>
    <row r="192" spans="1:2">
      <c r="A192" s="96"/>
      <c r="B192" s="86"/>
    </row>
    <row r="193" spans="1:2">
      <c r="A193" s="96"/>
      <c r="B193" s="86"/>
    </row>
    <row r="194" spans="1:2">
      <c r="A194" s="96"/>
      <c r="B194" s="86"/>
    </row>
    <row r="195" spans="1:2">
      <c r="A195" s="96"/>
      <c r="B195" s="86"/>
    </row>
    <row r="196" spans="1:2">
      <c r="A196" s="96"/>
      <c r="B196" s="86"/>
    </row>
    <row r="197" spans="1:2">
      <c r="A197" s="96"/>
      <c r="B197" s="86"/>
    </row>
    <row r="198" spans="1:2">
      <c r="A198" s="96"/>
      <c r="B198" s="86"/>
    </row>
    <row r="199" spans="1:2">
      <c r="A199" s="96"/>
      <c r="B199" s="86"/>
    </row>
    <row r="200" spans="1:2">
      <c r="A200" s="96"/>
      <c r="B200" s="86"/>
    </row>
    <row r="201" spans="1:2">
      <c r="A201" s="96"/>
      <c r="B201" s="86"/>
    </row>
    <row r="202" spans="1:2">
      <c r="A202" s="96"/>
      <c r="B202" s="86"/>
    </row>
    <row r="203" spans="1:2">
      <c r="A203" s="96"/>
      <c r="B203" s="86"/>
    </row>
    <row r="204" spans="1:2">
      <c r="A204" s="96"/>
      <c r="B204" s="86"/>
    </row>
    <row r="205" spans="1:2">
      <c r="A205" s="96"/>
      <c r="B205" s="86"/>
    </row>
    <row r="206" spans="1:2">
      <c r="A206" s="96"/>
      <c r="B206" s="86"/>
    </row>
    <row r="207" spans="1:2">
      <c r="A207" s="96"/>
      <c r="B207" s="86"/>
    </row>
    <row r="208" spans="1:2">
      <c r="A208" s="96"/>
      <c r="B208" s="86"/>
    </row>
    <row r="209" spans="1:2">
      <c r="A209" s="96"/>
      <c r="B209" s="86"/>
    </row>
    <row r="210" spans="1:2">
      <c r="A210" s="96"/>
      <c r="B210" s="86"/>
    </row>
    <row r="211" spans="1:2">
      <c r="A211" s="96"/>
      <c r="B211" s="86"/>
    </row>
    <row r="212" spans="1:2">
      <c r="A212" s="96"/>
      <c r="B212" s="86"/>
    </row>
    <row r="213" spans="1:2">
      <c r="A213" s="96"/>
      <c r="B213" s="86"/>
    </row>
    <row r="214" spans="1:2">
      <c r="A214" s="96"/>
      <c r="B214" s="86"/>
    </row>
    <row r="215" spans="1:2">
      <c r="A215" s="96"/>
      <c r="B215" s="86"/>
    </row>
    <row r="216" spans="1:2">
      <c r="A216" s="96"/>
      <c r="B216" s="86"/>
    </row>
    <row r="217" spans="1:2">
      <c r="A217" s="96"/>
      <c r="B217" s="86"/>
    </row>
    <row r="218" spans="1:2">
      <c r="A218" s="96"/>
      <c r="B218" s="86"/>
    </row>
    <row r="219" spans="1:2">
      <c r="A219" s="96"/>
      <c r="B219" s="86"/>
    </row>
    <row r="220" spans="1:2">
      <c r="A220" s="96"/>
      <c r="B220" s="86"/>
    </row>
    <row r="221" spans="1:2">
      <c r="A221" s="96"/>
      <c r="B221" s="86"/>
    </row>
    <row r="222" spans="1:2">
      <c r="A222" s="96"/>
      <c r="B222" s="86"/>
    </row>
    <row r="223" spans="1:2">
      <c r="A223" s="96"/>
      <c r="B223" s="86"/>
    </row>
    <row r="224" spans="1:2">
      <c r="A224" s="96"/>
      <c r="B224" s="86"/>
    </row>
    <row r="225" spans="1:2">
      <c r="A225" s="96"/>
      <c r="B225" s="86"/>
    </row>
    <row r="226" spans="1:2">
      <c r="A226" s="96"/>
      <c r="B226" s="86"/>
    </row>
    <row r="227" spans="1:2">
      <c r="A227" s="96"/>
      <c r="B227" s="86"/>
    </row>
    <row r="228" spans="1:2">
      <c r="A228" s="96"/>
      <c r="B228" s="86"/>
    </row>
    <row r="229" spans="1:2">
      <c r="A229" s="96"/>
      <c r="B229" s="86"/>
    </row>
    <row r="230" spans="1:2">
      <c r="A230" s="96"/>
      <c r="B230" s="86"/>
    </row>
    <row r="231" spans="1:2">
      <c r="A231" s="96"/>
      <c r="B231" s="86"/>
    </row>
    <row r="232" spans="1:2">
      <c r="A232" s="96"/>
      <c r="B232" s="86"/>
    </row>
    <row r="233" spans="1:2">
      <c r="A233" s="96"/>
      <c r="B233" s="86"/>
    </row>
    <row r="234" spans="1:2">
      <c r="A234" s="96"/>
      <c r="B234" s="86"/>
    </row>
    <row r="235" spans="1:2">
      <c r="A235" s="96"/>
      <c r="B235" s="86"/>
    </row>
    <row r="236" spans="1:2">
      <c r="A236" s="96"/>
      <c r="B236" s="86"/>
    </row>
    <row r="237" spans="1:2">
      <c r="A237" s="96"/>
      <c r="B237" s="86"/>
    </row>
    <row r="238" spans="1:2">
      <c r="A238" s="96"/>
      <c r="B238" s="86"/>
    </row>
    <row r="239" spans="1:2">
      <c r="A239" s="96"/>
      <c r="B239" s="86"/>
    </row>
    <row r="240" spans="1:2">
      <c r="A240" s="96"/>
      <c r="B240" s="86"/>
    </row>
    <row r="241" spans="1:2">
      <c r="A241" s="96"/>
      <c r="B241" s="86"/>
    </row>
    <row r="242" spans="1:2">
      <c r="A242" s="96"/>
      <c r="B242" s="86"/>
    </row>
    <row r="243" spans="1:2">
      <c r="A243" s="96"/>
      <c r="B243" s="86"/>
    </row>
    <row r="244" spans="1:2">
      <c r="A244" s="96"/>
      <c r="B244" s="86"/>
    </row>
    <row r="245" spans="1:2">
      <c r="A245" s="96"/>
      <c r="B245" s="86"/>
    </row>
    <row r="246" spans="1:2">
      <c r="A246" s="96"/>
      <c r="B246" s="86"/>
    </row>
    <row r="247" spans="1:2">
      <c r="A247" s="96"/>
      <c r="B247" s="86"/>
    </row>
    <row r="248" spans="1:2">
      <c r="A248" s="96"/>
      <c r="B248" s="86"/>
    </row>
    <row r="249" spans="1:2">
      <c r="A249" s="96"/>
      <c r="B249" s="86"/>
    </row>
    <row r="250" spans="1:2">
      <c r="A250" s="96"/>
      <c r="B250" s="86"/>
    </row>
    <row r="251" spans="1:2">
      <c r="A251" s="96"/>
      <c r="B251" s="86"/>
    </row>
    <row r="252" spans="1:2">
      <c r="A252" s="96"/>
      <c r="B252" s="86"/>
    </row>
    <row r="253" spans="1:2">
      <c r="A253" s="96"/>
      <c r="B253" s="86"/>
    </row>
    <row r="254" spans="1:2">
      <c r="A254" s="96"/>
      <c r="B254" s="86"/>
    </row>
    <row r="255" spans="1:2">
      <c r="A255" s="96"/>
      <c r="B255" s="86"/>
    </row>
    <row r="256" spans="1:2">
      <c r="A256" s="96"/>
      <c r="B256" s="86"/>
    </row>
    <row r="257" spans="1:2">
      <c r="A257" s="96"/>
      <c r="B257" s="86"/>
    </row>
    <row r="258" spans="1:2">
      <c r="A258" s="96"/>
      <c r="B258" s="86"/>
    </row>
    <row r="259" spans="1:2">
      <c r="A259" s="96"/>
      <c r="B259" s="86"/>
    </row>
    <row r="260" spans="1:2">
      <c r="A260" s="96"/>
      <c r="B260" s="86"/>
    </row>
    <row r="261" spans="1:2">
      <c r="A261" s="96"/>
      <c r="B261" s="86"/>
    </row>
    <row r="262" spans="1:2">
      <c r="A262" s="96"/>
      <c r="B262" s="86"/>
    </row>
    <row r="263" spans="1:2">
      <c r="A263" s="96"/>
      <c r="B263" s="86"/>
    </row>
    <row r="264" spans="1:2">
      <c r="A264" s="96"/>
      <c r="B264" s="86"/>
    </row>
    <row r="265" spans="1:2">
      <c r="A265" s="96"/>
      <c r="B265" s="86"/>
    </row>
    <row r="266" spans="1:2">
      <c r="A266" s="96"/>
      <c r="B266" s="86"/>
    </row>
    <row r="267" spans="1:2">
      <c r="A267" s="96"/>
      <c r="B267" s="86"/>
    </row>
    <row r="268" spans="1:2">
      <c r="A268" s="96"/>
      <c r="B268" s="86"/>
    </row>
    <row r="269" spans="1:2">
      <c r="A269" s="96"/>
      <c r="B269" s="86"/>
    </row>
    <row r="270" spans="1:2">
      <c r="A270" s="96"/>
      <c r="B270" s="86"/>
    </row>
    <row r="271" spans="1:2">
      <c r="A271" s="96"/>
      <c r="B271" s="86"/>
    </row>
    <row r="272" spans="1:2">
      <c r="A272" s="96"/>
      <c r="B272" s="86"/>
    </row>
    <row r="273" spans="1:2">
      <c r="A273" s="96"/>
      <c r="B273" s="86"/>
    </row>
    <row r="274" spans="1:2">
      <c r="A274" s="96"/>
      <c r="B274" s="86"/>
    </row>
    <row r="275" spans="1:2">
      <c r="A275" s="96"/>
      <c r="B275" s="86"/>
    </row>
    <row r="276" spans="1:2">
      <c r="A276" s="96"/>
      <c r="B276" s="86"/>
    </row>
    <row r="277" spans="1:2">
      <c r="A277" s="96"/>
      <c r="B277" s="86"/>
    </row>
    <row r="278" spans="1:2">
      <c r="A278" s="96"/>
      <c r="B278" s="86"/>
    </row>
    <row r="279" spans="1:2">
      <c r="A279" s="96"/>
      <c r="B279" s="86"/>
    </row>
    <row r="280" spans="1:2">
      <c r="A280" s="96"/>
      <c r="B280" s="86"/>
    </row>
    <row r="281" spans="1:2">
      <c r="A281" s="96"/>
      <c r="B281" s="86"/>
    </row>
    <row r="282" spans="1:2">
      <c r="A282" s="96"/>
      <c r="B282" s="86"/>
    </row>
    <row r="283" spans="1:2">
      <c r="A283" s="96"/>
      <c r="B283" s="86"/>
    </row>
    <row r="284" spans="1:2">
      <c r="A284" s="96"/>
      <c r="B284" s="86"/>
    </row>
    <row r="285" spans="1:2">
      <c r="A285" s="96"/>
      <c r="B285" s="86"/>
    </row>
    <row r="286" spans="1:2">
      <c r="A286" s="96"/>
      <c r="B286" s="86"/>
    </row>
    <row r="287" spans="1:2">
      <c r="A287" s="96"/>
      <c r="B287" s="86"/>
    </row>
    <row r="288" spans="1:2">
      <c r="A288" s="96"/>
      <c r="B288" s="86"/>
    </row>
    <row r="289" spans="1:2">
      <c r="A289" s="96"/>
      <c r="B289" s="86"/>
    </row>
    <row r="290" spans="1:2">
      <c r="A290" s="96"/>
      <c r="B290" s="86"/>
    </row>
    <row r="291" spans="1:2">
      <c r="A291" s="96"/>
      <c r="B291" s="86"/>
    </row>
    <row r="292" spans="1:2">
      <c r="A292" s="96"/>
      <c r="B292" s="86"/>
    </row>
    <row r="293" spans="1:2">
      <c r="A293" s="96"/>
      <c r="B293" s="86"/>
    </row>
    <row r="294" spans="1:2">
      <c r="A294" s="96"/>
      <c r="B294" s="86"/>
    </row>
    <row r="295" spans="1:2">
      <c r="A295" s="96"/>
      <c r="B295" s="86"/>
    </row>
    <row r="296" spans="1:2">
      <c r="A296" s="96"/>
      <c r="B296" s="86"/>
    </row>
    <row r="297" spans="1:2">
      <c r="A297" s="96"/>
      <c r="B297" s="86"/>
    </row>
    <row r="298" spans="1:2">
      <c r="A298" s="96"/>
      <c r="B298" s="86"/>
    </row>
    <row r="299" spans="1:2">
      <c r="A299" s="96"/>
      <c r="B299" s="86"/>
    </row>
    <row r="300" spans="1:2">
      <c r="A300" s="96"/>
      <c r="B300" s="86"/>
    </row>
    <row r="301" spans="1:2">
      <c r="A301" s="96"/>
      <c r="B301" s="86"/>
    </row>
    <row r="302" spans="1:2">
      <c r="A302" s="96"/>
      <c r="B302" s="86"/>
    </row>
    <row r="303" spans="1:2">
      <c r="A303" s="96"/>
      <c r="B303" s="86"/>
    </row>
    <row r="304" spans="1:2">
      <c r="A304" s="96"/>
      <c r="B304" s="86"/>
    </row>
    <row r="305" spans="1:2">
      <c r="A305" s="96"/>
      <c r="B305" s="86"/>
    </row>
    <row r="306" spans="1:2">
      <c r="A306" s="96"/>
      <c r="B306" s="86"/>
    </row>
    <row r="307" spans="1:2">
      <c r="A307" s="96"/>
      <c r="B307" s="86"/>
    </row>
    <row r="308" spans="1:2">
      <c r="A308" s="96"/>
      <c r="B308" s="86"/>
    </row>
    <row r="309" spans="1:2">
      <c r="A309" s="96"/>
      <c r="B309" s="86"/>
    </row>
    <row r="310" spans="1:2">
      <c r="A310" s="96"/>
      <c r="B310" s="86"/>
    </row>
    <row r="311" spans="1:2">
      <c r="A311" s="96"/>
      <c r="B311" s="86"/>
    </row>
    <row r="312" spans="1:2">
      <c r="A312" s="96"/>
      <c r="B312" s="86"/>
    </row>
    <row r="313" spans="1:2">
      <c r="A313" s="96"/>
      <c r="B313" s="86"/>
    </row>
    <row r="314" spans="1:2">
      <c r="A314" s="96"/>
      <c r="B314" s="86"/>
    </row>
    <row r="315" spans="1:2">
      <c r="A315" s="96"/>
      <c r="B315" s="86"/>
    </row>
    <row r="316" spans="1:2">
      <c r="A316" s="96"/>
      <c r="B316" s="86"/>
    </row>
    <row r="317" spans="1:2">
      <c r="A317" s="96"/>
      <c r="B317" s="86"/>
    </row>
    <row r="318" spans="1:2">
      <c r="A318" s="96"/>
      <c r="B318" s="86"/>
    </row>
    <row r="319" spans="1:2">
      <c r="A319" s="96"/>
      <c r="B319" s="86"/>
    </row>
  </sheetData>
  <sheetProtection password="CF7A" sheet="1" objects="1" scenarios="1"/>
  <mergeCells count="1">
    <mergeCell ref="D6:D11"/>
  </mergeCell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zoomScaleNormal="100" workbookViewId="0">
      <pane ySplit="3" topLeftCell="A4" activePane="bottomLeft" state="frozen"/>
      <selection activeCell="E41" sqref="E41"/>
      <selection pane="bottomLeft" activeCell="I8" sqref="I8"/>
    </sheetView>
  </sheetViews>
  <sheetFormatPr defaultRowHeight="12.75"/>
  <cols>
    <col min="1" max="1" width="10" style="313" customWidth="1"/>
    <col min="2" max="2" width="56.42578125" style="313" customWidth="1"/>
    <col min="3" max="3" width="8.5703125" style="313" customWidth="1"/>
    <col min="4" max="4" width="10.140625" style="313" customWidth="1"/>
    <col min="5" max="5" width="12.28515625" style="313" customWidth="1"/>
    <col min="6" max="6" width="13.7109375" style="313" customWidth="1"/>
    <col min="7" max="7" width="10.7109375" style="313" customWidth="1"/>
    <col min="8" max="8" width="11.42578125" style="313" customWidth="1"/>
    <col min="9" max="9" width="56" style="313" customWidth="1"/>
    <col min="10" max="10" width="3.5703125" style="313" customWidth="1"/>
    <col min="11" max="16384" width="9.140625" style="313"/>
  </cols>
  <sheetData>
    <row r="1" spans="1:10" ht="15.75">
      <c r="B1" s="81" t="s">
        <v>99</v>
      </c>
    </row>
    <row r="2" spans="1:10" ht="14.25">
      <c r="B2" s="85" t="s">
        <v>326</v>
      </c>
    </row>
    <row r="3" spans="1:10" s="315" customFormat="1" ht="25.5">
      <c r="A3" s="156" t="s">
        <v>84</v>
      </c>
      <c r="B3" s="314" t="s">
        <v>327</v>
      </c>
      <c r="C3" s="314" t="s">
        <v>53</v>
      </c>
      <c r="D3" s="314" t="s">
        <v>54</v>
      </c>
      <c r="E3" s="314" t="s">
        <v>55</v>
      </c>
      <c r="F3" s="156" t="s">
        <v>56</v>
      </c>
      <c r="G3" s="156" t="s">
        <v>102</v>
      </c>
      <c r="H3" s="156" t="s">
        <v>103</v>
      </c>
      <c r="I3" s="156" t="s">
        <v>104</v>
      </c>
    </row>
    <row r="4" spans="1:10">
      <c r="A4" s="316" t="s">
        <v>155</v>
      </c>
      <c r="B4" s="316" t="s">
        <v>328</v>
      </c>
      <c r="C4" s="316" t="s">
        <v>156</v>
      </c>
      <c r="D4" s="317">
        <v>5146</v>
      </c>
      <c r="E4" s="317">
        <v>0</v>
      </c>
      <c r="F4" s="318">
        <f>D4-E4</f>
        <v>5146</v>
      </c>
      <c r="G4" s="318"/>
      <c r="H4" s="318"/>
      <c r="I4" s="319" t="s">
        <v>329</v>
      </c>
    </row>
    <row r="5" spans="1:10" ht="25.5">
      <c r="A5" s="316" t="s">
        <v>106</v>
      </c>
      <c r="B5" s="316" t="s">
        <v>330</v>
      </c>
      <c r="C5" s="316" t="s">
        <v>107</v>
      </c>
      <c r="D5" s="317">
        <v>0</v>
      </c>
      <c r="E5" s="317">
        <v>-45859</v>
      </c>
      <c r="F5" s="318">
        <f>D5-E5</f>
        <v>45859</v>
      </c>
      <c r="G5" s="318"/>
      <c r="H5" s="318"/>
      <c r="I5" s="319" t="s">
        <v>331</v>
      </c>
    </row>
    <row r="6" spans="1:10" ht="25.5">
      <c r="A6" s="316" t="s">
        <v>106</v>
      </c>
      <c r="B6" s="316" t="s">
        <v>332</v>
      </c>
      <c r="C6" s="316" t="s">
        <v>158</v>
      </c>
      <c r="D6" s="317">
        <v>0</v>
      </c>
      <c r="E6" s="317">
        <v>720262</v>
      </c>
      <c r="F6" s="318">
        <f t="shared" ref="F6:F39" si="0">D6-E6</f>
        <v>-720262</v>
      </c>
      <c r="G6" s="318"/>
      <c r="H6" s="318"/>
      <c r="I6" s="319" t="s">
        <v>333</v>
      </c>
    </row>
    <row r="7" spans="1:10" ht="25.5">
      <c r="A7" s="316" t="s">
        <v>106</v>
      </c>
      <c r="B7" s="316" t="s">
        <v>157</v>
      </c>
      <c r="C7" s="316" t="s">
        <v>59</v>
      </c>
      <c r="D7" s="317"/>
      <c r="E7" s="317">
        <v>-658067</v>
      </c>
      <c r="F7" s="318">
        <f t="shared" si="0"/>
        <v>658067</v>
      </c>
      <c r="G7" s="318"/>
      <c r="H7" s="318"/>
      <c r="I7" s="319" t="s">
        <v>331</v>
      </c>
    </row>
    <row r="8" spans="1:10" ht="25.5">
      <c r="A8" s="316" t="s">
        <v>57</v>
      </c>
      <c r="B8" s="316" t="s">
        <v>334</v>
      </c>
      <c r="C8" s="316" t="s">
        <v>58</v>
      </c>
      <c r="D8" s="317">
        <v>0</v>
      </c>
      <c r="E8" s="317">
        <v>0</v>
      </c>
      <c r="F8" s="318">
        <f t="shared" si="0"/>
        <v>0</v>
      </c>
      <c r="G8" s="318"/>
      <c r="H8" s="318"/>
      <c r="I8" s="319"/>
    </row>
    <row r="9" spans="1:10">
      <c r="A9" s="316" t="s">
        <v>57</v>
      </c>
      <c r="B9" s="316" t="s">
        <v>335</v>
      </c>
      <c r="C9" s="316" t="s">
        <v>59</v>
      </c>
      <c r="D9" s="317"/>
      <c r="E9" s="317">
        <v>-16336</v>
      </c>
      <c r="F9" s="318">
        <f>D9-E9</f>
        <v>16336</v>
      </c>
      <c r="G9" s="318"/>
      <c r="H9" s="318"/>
      <c r="I9" s="319" t="s">
        <v>331</v>
      </c>
    </row>
    <row r="10" spans="1:10">
      <c r="A10" s="316" t="s">
        <v>57</v>
      </c>
      <c r="B10" s="316" t="s">
        <v>85</v>
      </c>
      <c r="C10" s="316" t="s">
        <v>86</v>
      </c>
      <c r="D10" s="317">
        <v>4750</v>
      </c>
      <c r="E10" s="317"/>
      <c r="F10" s="318">
        <f>D10-E10</f>
        <v>4750</v>
      </c>
      <c r="G10" s="318"/>
      <c r="H10" s="318"/>
      <c r="I10" s="319" t="s">
        <v>336</v>
      </c>
      <c r="J10" s="313" t="s">
        <v>337</v>
      </c>
    </row>
    <row r="11" spans="1:10" s="325" customFormat="1">
      <c r="A11" s="320"/>
      <c r="B11" s="321" t="s">
        <v>159</v>
      </c>
      <c r="C11" s="320"/>
      <c r="D11" s="322">
        <f>SUM(D4:D10)</f>
        <v>9896</v>
      </c>
      <c r="E11" s="322">
        <f>SUM(E4:E9)</f>
        <v>0</v>
      </c>
      <c r="F11" s="323">
        <f>SUM(F4:F10)</f>
        <v>9896</v>
      </c>
      <c r="G11" s="323"/>
      <c r="H11" s="323"/>
      <c r="I11" s="324"/>
    </row>
    <row r="12" spans="1:10">
      <c r="A12" s="326" t="s">
        <v>60</v>
      </c>
      <c r="B12" s="326" t="s">
        <v>160</v>
      </c>
      <c r="C12" s="326" t="s">
        <v>161</v>
      </c>
      <c r="D12" s="327">
        <v>0</v>
      </c>
      <c r="E12" s="327">
        <v>0</v>
      </c>
      <c r="F12" s="328">
        <f t="shared" si="0"/>
        <v>0</v>
      </c>
      <c r="G12" s="328"/>
      <c r="H12" s="328"/>
      <c r="I12" s="329"/>
    </row>
    <row r="13" spans="1:10">
      <c r="A13" s="326" t="s">
        <v>108</v>
      </c>
      <c r="B13" s="326" t="s">
        <v>109</v>
      </c>
      <c r="C13" s="326" t="s">
        <v>110</v>
      </c>
      <c r="D13" s="327">
        <v>21600</v>
      </c>
      <c r="E13" s="327">
        <v>0</v>
      </c>
      <c r="F13" s="328">
        <f t="shared" si="0"/>
        <v>21600</v>
      </c>
      <c r="G13" s="328">
        <f>F13</f>
        <v>21600</v>
      </c>
      <c r="H13" s="328"/>
      <c r="I13" s="329" t="s">
        <v>338</v>
      </c>
    </row>
    <row r="14" spans="1:10" ht="25.5">
      <c r="A14" s="326" t="s">
        <v>339</v>
      </c>
      <c r="B14" s="326" t="s">
        <v>340</v>
      </c>
      <c r="C14" s="326" t="s">
        <v>341</v>
      </c>
      <c r="D14" s="327">
        <v>21600</v>
      </c>
      <c r="E14" s="327">
        <v>0</v>
      </c>
      <c r="F14" s="328">
        <f t="shared" si="0"/>
        <v>21600</v>
      </c>
      <c r="G14" s="328">
        <f>F14</f>
        <v>21600</v>
      </c>
      <c r="H14" s="328"/>
      <c r="I14" s="329" t="s">
        <v>338</v>
      </c>
    </row>
    <row r="15" spans="1:10" s="325" customFormat="1">
      <c r="A15" s="330"/>
      <c r="B15" s="331" t="s">
        <v>162</v>
      </c>
      <c r="C15" s="330"/>
      <c r="D15" s="332">
        <f>SUM(D12:D14)</f>
        <v>43200</v>
      </c>
      <c r="E15" s="332">
        <f>SUM(E12:E14)</f>
        <v>0</v>
      </c>
      <c r="F15" s="333">
        <f t="shared" si="0"/>
        <v>43200</v>
      </c>
      <c r="G15" s="333">
        <f>SUM(G12:G14)</f>
        <v>43200</v>
      </c>
      <c r="H15" s="333"/>
      <c r="I15" s="334"/>
    </row>
    <row r="16" spans="1:10">
      <c r="A16" s="335" t="s">
        <v>61</v>
      </c>
      <c r="B16" s="335" t="s">
        <v>342</v>
      </c>
      <c r="C16" s="335" t="s">
        <v>343</v>
      </c>
      <c r="D16" s="336">
        <v>1148</v>
      </c>
      <c r="E16" s="336"/>
      <c r="F16" s="337">
        <f t="shared" si="0"/>
        <v>1148</v>
      </c>
      <c r="G16" s="337"/>
      <c r="H16" s="337">
        <f>F16</f>
        <v>1148</v>
      </c>
      <c r="I16" s="338" t="s">
        <v>344</v>
      </c>
    </row>
    <row r="17" spans="1:10" ht="25.5">
      <c r="A17" s="335" t="s">
        <v>61</v>
      </c>
      <c r="B17" s="335" t="s">
        <v>345</v>
      </c>
      <c r="C17" s="335" t="s">
        <v>346</v>
      </c>
      <c r="D17" s="336">
        <v>4000</v>
      </c>
      <c r="E17" s="336"/>
      <c r="F17" s="337">
        <f t="shared" si="0"/>
        <v>4000</v>
      </c>
      <c r="G17" s="337"/>
      <c r="H17" s="337">
        <f>F17</f>
        <v>4000</v>
      </c>
      <c r="I17" s="338" t="s">
        <v>344</v>
      </c>
    </row>
    <row r="18" spans="1:10" ht="25.5">
      <c r="A18" s="335" t="s">
        <v>61</v>
      </c>
      <c r="B18" s="335" t="s">
        <v>167</v>
      </c>
      <c r="C18" s="335" t="s">
        <v>168</v>
      </c>
      <c r="D18" s="336">
        <v>21600</v>
      </c>
      <c r="E18" s="336">
        <v>0</v>
      </c>
      <c r="F18" s="337">
        <f t="shared" si="0"/>
        <v>21600</v>
      </c>
      <c r="G18" s="337">
        <f>F18</f>
        <v>21600</v>
      </c>
      <c r="H18" s="337"/>
      <c r="I18" s="338" t="s">
        <v>338</v>
      </c>
    </row>
    <row r="19" spans="1:10">
      <c r="A19" s="335" t="s">
        <v>61</v>
      </c>
      <c r="B19" s="335" t="s">
        <v>165</v>
      </c>
      <c r="C19" s="335" t="s">
        <v>166</v>
      </c>
      <c r="D19" s="336">
        <v>0</v>
      </c>
      <c r="E19" s="336">
        <v>0</v>
      </c>
      <c r="F19" s="337">
        <f t="shared" si="0"/>
        <v>0</v>
      </c>
      <c r="G19" s="337"/>
      <c r="H19" s="337"/>
      <c r="I19" s="338"/>
    </row>
    <row r="20" spans="1:10" ht="15" customHeight="1">
      <c r="A20" s="335" t="s">
        <v>61</v>
      </c>
      <c r="B20" s="335" t="s">
        <v>163</v>
      </c>
      <c r="C20" s="335" t="s">
        <v>164</v>
      </c>
      <c r="D20" s="336">
        <v>0</v>
      </c>
      <c r="E20" s="336">
        <v>0</v>
      </c>
      <c r="F20" s="337">
        <f t="shared" si="0"/>
        <v>0</v>
      </c>
      <c r="G20" s="337"/>
      <c r="H20" s="337"/>
      <c r="I20" s="338"/>
    </row>
    <row r="21" spans="1:10" ht="15" customHeight="1">
      <c r="A21" s="335" t="s">
        <v>61</v>
      </c>
      <c r="B21" s="335" t="s">
        <v>347</v>
      </c>
      <c r="C21" s="335" t="s">
        <v>169</v>
      </c>
      <c r="D21" s="336"/>
      <c r="E21" s="336">
        <v>7</v>
      </c>
      <c r="F21" s="337">
        <f t="shared" si="0"/>
        <v>-7</v>
      </c>
      <c r="G21" s="337"/>
      <c r="H21" s="337"/>
      <c r="I21" s="338" t="s">
        <v>348</v>
      </c>
      <c r="J21" s="313" t="s">
        <v>337</v>
      </c>
    </row>
    <row r="22" spans="1:10" ht="15" customHeight="1">
      <c r="A22" s="335" t="s">
        <v>61</v>
      </c>
      <c r="B22" s="335" t="s">
        <v>349</v>
      </c>
      <c r="C22" s="335" t="s">
        <v>59</v>
      </c>
      <c r="D22" s="336"/>
      <c r="E22" s="336">
        <v>-7</v>
      </c>
      <c r="F22" s="337">
        <f t="shared" si="0"/>
        <v>7</v>
      </c>
      <c r="G22" s="337"/>
      <c r="H22" s="337"/>
      <c r="I22" s="338" t="s">
        <v>350</v>
      </c>
      <c r="J22" s="313" t="s">
        <v>337</v>
      </c>
    </row>
    <row r="23" spans="1:10" s="325" customFormat="1">
      <c r="A23" s="339"/>
      <c r="B23" s="340" t="s">
        <v>170</v>
      </c>
      <c r="C23" s="339"/>
      <c r="D23" s="341">
        <f>SUM(D16:D20)</f>
        <v>26748</v>
      </c>
      <c r="E23" s="341">
        <f>SUM(E16:E22)</f>
        <v>0</v>
      </c>
      <c r="F23" s="342">
        <f>SUM(F16:F20)</f>
        <v>26748</v>
      </c>
      <c r="G23" s="342">
        <f>SUM(G16:G20)</f>
        <v>21600</v>
      </c>
      <c r="H23" s="342">
        <f>SUM(H16:H20)</f>
        <v>5148</v>
      </c>
      <c r="I23" s="343"/>
    </row>
    <row r="24" spans="1:10" ht="25.5">
      <c r="A24" s="344" t="s">
        <v>62</v>
      </c>
      <c r="B24" s="344" t="s">
        <v>112</v>
      </c>
      <c r="C24" s="344" t="s">
        <v>64</v>
      </c>
      <c r="D24" s="345"/>
      <c r="E24" s="345">
        <v>13790</v>
      </c>
      <c r="F24" s="346">
        <f t="shared" si="0"/>
        <v>-13790</v>
      </c>
      <c r="G24" s="346"/>
      <c r="H24" s="346"/>
      <c r="I24" s="347"/>
      <c r="J24" s="313" t="s">
        <v>351</v>
      </c>
    </row>
    <row r="25" spans="1:10" ht="25.5">
      <c r="A25" s="344" t="s">
        <v>62</v>
      </c>
      <c r="B25" s="344" t="s">
        <v>111</v>
      </c>
      <c r="C25" s="344" t="s">
        <v>63</v>
      </c>
      <c r="D25" s="345">
        <v>12117</v>
      </c>
      <c r="E25" s="345">
        <v>4970</v>
      </c>
      <c r="F25" s="346">
        <f t="shared" si="0"/>
        <v>7147</v>
      </c>
      <c r="G25" s="346"/>
      <c r="H25" s="346"/>
      <c r="I25" s="347" t="s">
        <v>352</v>
      </c>
    </row>
    <row r="26" spans="1:10">
      <c r="A26" s="344" t="s">
        <v>65</v>
      </c>
      <c r="B26" s="344" t="s">
        <v>353</v>
      </c>
      <c r="C26" s="344" t="s">
        <v>354</v>
      </c>
      <c r="D26" s="345">
        <v>1575</v>
      </c>
      <c r="E26" s="345"/>
      <c r="F26" s="346">
        <f t="shared" si="0"/>
        <v>1575</v>
      </c>
      <c r="G26" s="346"/>
      <c r="H26" s="346">
        <f>F26</f>
        <v>1575</v>
      </c>
      <c r="I26" s="347" t="s">
        <v>344</v>
      </c>
    </row>
    <row r="27" spans="1:10" ht="17.25" customHeight="1">
      <c r="A27" s="344" t="s">
        <v>65</v>
      </c>
      <c r="B27" s="344" t="s">
        <v>355</v>
      </c>
      <c r="C27" s="344" t="s">
        <v>356</v>
      </c>
      <c r="D27" s="345">
        <v>8643</v>
      </c>
      <c r="E27" s="345">
        <v>8643</v>
      </c>
      <c r="F27" s="346">
        <f t="shared" si="0"/>
        <v>0</v>
      </c>
      <c r="G27" s="346"/>
      <c r="H27" s="346"/>
      <c r="I27" s="347" t="s">
        <v>357</v>
      </c>
    </row>
    <row r="28" spans="1:10" ht="25.5">
      <c r="A28" s="344" t="s">
        <v>65</v>
      </c>
      <c r="B28" s="344" t="s">
        <v>358</v>
      </c>
      <c r="C28" s="344" t="s">
        <v>59</v>
      </c>
      <c r="D28" s="345">
        <v>0</v>
      </c>
      <c r="E28" s="345">
        <v>-24613</v>
      </c>
      <c r="F28" s="346">
        <f t="shared" si="0"/>
        <v>24613</v>
      </c>
      <c r="G28" s="346"/>
      <c r="H28" s="346"/>
      <c r="I28" s="347" t="s">
        <v>359</v>
      </c>
      <c r="J28" s="313" t="s">
        <v>351</v>
      </c>
    </row>
    <row r="29" spans="1:10">
      <c r="A29" s="344" t="s">
        <v>65</v>
      </c>
      <c r="B29" s="344" t="s">
        <v>115</v>
      </c>
      <c r="C29" s="344" t="s">
        <v>116</v>
      </c>
      <c r="D29" s="345">
        <v>0</v>
      </c>
      <c r="E29" s="345">
        <v>0</v>
      </c>
      <c r="F29" s="346">
        <f t="shared" si="0"/>
        <v>0</v>
      </c>
      <c r="G29" s="346"/>
      <c r="H29" s="346"/>
      <c r="I29" s="347"/>
    </row>
    <row r="30" spans="1:10" ht="38.25">
      <c r="A30" s="344" t="s">
        <v>65</v>
      </c>
      <c r="B30" s="344" t="s">
        <v>113</v>
      </c>
      <c r="C30" s="344" t="s">
        <v>114</v>
      </c>
      <c r="D30" s="345">
        <v>36280</v>
      </c>
      <c r="E30" s="345">
        <v>2180</v>
      </c>
      <c r="F30" s="346">
        <f t="shared" si="0"/>
        <v>34100</v>
      </c>
      <c r="G30" s="346"/>
      <c r="H30" s="346">
        <v>36280</v>
      </c>
      <c r="I30" s="348" t="s">
        <v>360</v>
      </c>
    </row>
    <row r="31" spans="1:10" ht="25.5">
      <c r="A31" s="344" t="s">
        <v>65</v>
      </c>
      <c r="B31" s="344" t="s">
        <v>361</v>
      </c>
      <c r="C31" s="344" t="s">
        <v>362</v>
      </c>
      <c r="D31" s="345"/>
      <c r="E31" s="345">
        <v>0</v>
      </c>
      <c r="F31" s="346">
        <f t="shared" si="0"/>
        <v>0</v>
      </c>
      <c r="G31" s="346"/>
      <c r="H31" s="346"/>
      <c r="I31" s="347"/>
    </row>
    <row r="32" spans="1:10" ht="25.5">
      <c r="A32" s="344" t="s">
        <v>65</v>
      </c>
      <c r="B32" s="344" t="s">
        <v>173</v>
      </c>
      <c r="C32" s="344" t="s">
        <v>174</v>
      </c>
      <c r="D32" s="345">
        <v>0</v>
      </c>
      <c r="E32" s="345">
        <v>0</v>
      </c>
      <c r="F32" s="346">
        <f t="shared" si="0"/>
        <v>0</v>
      </c>
      <c r="G32" s="346"/>
      <c r="H32" s="346"/>
      <c r="I32" s="347"/>
    </row>
    <row r="33" spans="1:10" ht="25.5">
      <c r="A33" s="344" t="s">
        <v>65</v>
      </c>
      <c r="B33" s="344" t="s">
        <v>363</v>
      </c>
      <c r="C33" s="344" t="s">
        <v>364</v>
      </c>
      <c r="D33" s="345">
        <v>24623</v>
      </c>
      <c r="E33" s="345">
        <v>5030</v>
      </c>
      <c r="F33" s="346">
        <f t="shared" si="0"/>
        <v>19593</v>
      </c>
      <c r="G33" s="346"/>
      <c r="H33" s="346"/>
      <c r="I33" s="347" t="s">
        <v>365</v>
      </c>
    </row>
    <row r="34" spans="1:10" ht="25.5">
      <c r="A34" s="344" t="s">
        <v>65</v>
      </c>
      <c r="B34" s="344" t="s">
        <v>171</v>
      </c>
      <c r="C34" s="344" t="s">
        <v>172</v>
      </c>
      <c r="D34" s="345"/>
      <c r="E34" s="345">
        <v>-10000</v>
      </c>
      <c r="F34" s="346">
        <f t="shared" si="0"/>
        <v>10000</v>
      </c>
      <c r="G34" s="346"/>
      <c r="H34" s="346"/>
      <c r="I34" s="347" t="s">
        <v>366</v>
      </c>
    </row>
    <row r="35" spans="1:10" s="325" customFormat="1">
      <c r="A35" s="349"/>
      <c r="B35" s="350" t="s">
        <v>175</v>
      </c>
      <c r="C35" s="349"/>
      <c r="D35" s="351">
        <f>SUM(D24:D34)</f>
        <v>83238</v>
      </c>
      <c r="E35" s="351">
        <f>SUM(E24:E34)</f>
        <v>0</v>
      </c>
      <c r="F35" s="352">
        <f>SUM(F24:F34)</f>
        <v>83238</v>
      </c>
      <c r="G35" s="352"/>
      <c r="H35" s="352">
        <f>SUM(H24:H34)</f>
        <v>37855</v>
      </c>
      <c r="I35" s="353"/>
    </row>
    <row r="36" spans="1:10" ht="25.5">
      <c r="A36" s="354" t="s">
        <v>176</v>
      </c>
      <c r="B36" s="354" t="s">
        <v>177</v>
      </c>
      <c r="C36" s="354" t="s">
        <v>178</v>
      </c>
      <c r="D36" s="355">
        <v>0</v>
      </c>
      <c r="E36" s="355">
        <v>793</v>
      </c>
      <c r="F36" s="356">
        <f t="shared" si="0"/>
        <v>-793</v>
      </c>
      <c r="G36" s="356"/>
      <c r="H36" s="356"/>
      <c r="I36" s="357" t="s">
        <v>367</v>
      </c>
    </row>
    <row r="37" spans="1:10" ht="25.5">
      <c r="A37" s="354" t="s">
        <v>117</v>
      </c>
      <c r="B37" s="354" t="s">
        <v>118</v>
      </c>
      <c r="C37" s="354" t="s">
        <v>119</v>
      </c>
      <c r="D37" s="355">
        <v>-55279</v>
      </c>
      <c r="E37" s="355">
        <v>0</v>
      </c>
      <c r="F37" s="356">
        <f t="shared" si="0"/>
        <v>-55279</v>
      </c>
      <c r="G37" s="356"/>
      <c r="H37" s="356"/>
      <c r="I37" s="358" t="s">
        <v>368</v>
      </c>
      <c r="J37" s="313" t="s">
        <v>337</v>
      </c>
    </row>
    <row r="38" spans="1:10">
      <c r="A38" s="354" t="s">
        <v>117</v>
      </c>
      <c r="B38" s="354" t="s">
        <v>369</v>
      </c>
      <c r="C38" s="354" t="s">
        <v>370</v>
      </c>
      <c r="D38" s="355">
        <v>0</v>
      </c>
      <c r="E38" s="355">
        <v>-793</v>
      </c>
      <c r="F38" s="356">
        <f t="shared" si="0"/>
        <v>793</v>
      </c>
      <c r="G38" s="356"/>
      <c r="H38" s="356"/>
      <c r="I38" s="357" t="s">
        <v>371</v>
      </c>
    </row>
    <row r="39" spans="1:10">
      <c r="A39" s="354" t="s">
        <v>117</v>
      </c>
      <c r="B39" s="354" t="s">
        <v>179</v>
      </c>
      <c r="C39" s="354" t="s">
        <v>180</v>
      </c>
      <c r="D39" s="355"/>
      <c r="E39" s="355">
        <v>0</v>
      </c>
      <c r="F39" s="356">
        <f t="shared" si="0"/>
        <v>0</v>
      </c>
      <c r="G39" s="356"/>
      <c r="H39" s="356"/>
      <c r="I39" s="357"/>
    </row>
    <row r="40" spans="1:10" s="325" customFormat="1">
      <c r="A40" s="359"/>
      <c r="B40" s="360" t="s">
        <v>181</v>
      </c>
      <c r="C40" s="359"/>
      <c r="D40" s="361">
        <f>SUM(D36:D39)</f>
        <v>-55279</v>
      </c>
      <c r="E40" s="361">
        <f>SUM(E36:E39)</f>
        <v>0</v>
      </c>
      <c r="F40" s="362">
        <f>SUM(F36:F39)</f>
        <v>-55279</v>
      </c>
      <c r="G40" s="362"/>
      <c r="H40" s="362"/>
      <c r="I40" s="363"/>
    </row>
    <row r="41" spans="1:10" s="325" customFormat="1">
      <c r="A41" s="369"/>
      <c r="B41" s="369" t="s">
        <v>120</v>
      </c>
      <c r="C41" s="369"/>
      <c r="D41" s="370">
        <f>D11+D15+D23+D35+D40</f>
        <v>107803</v>
      </c>
      <c r="E41" s="370">
        <f>E11+E15+E23+E35+E40</f>
        <v>0</v>
      </c>
      <c r="F41" s="370">
        <f>SUM(F40,F35,F23,F15,F11)</f>
        <v>107803</v>
      </c>
      <c r="G41" s="370">
        <f>SUM(G40,G35,G23,G15,G11)</f>
        <v>64800</v>
      </c>
      <c r="H41" s="370">
        <f>SUM(H40,H35,H23,H15,H11)</f>
        <v>43003</v>
      </c>
      <c r="I41" s="364">
        <f>D41-F41</f>
        <v>0</v>
      </c>
    </row>
    <row r="42" spans="1:10" ht="63.75">
      <c r="A42" s="365" t="s">
        <v>101</v>
      </c>
      <c r="B42" s="365" t="s">
        <v>105</v>
      </c>
      <c r="C42" s="365" t="s">
        <v>372</v>
      </c>
      <c r="D42" s="366">
        <v>-64800</v>
      </c>
      <c r="E42" s="366"/>
      <c r="F42" s="356">
        <f>D42-E42</f>
        <v>-64800</v>
      </c>
      <c r="G42" s="367"/>
      <c r="H42" s="367"/>
      <c r="I42" s="368" t="s">
        <v>373</v>
      </c>
    </row>
  </sheetData>
  <sheetProtection password="CF7A" sheet="1" objects="1" scenarios="1"/>
  <autoFilter ref="A3:I3"/>
  <pageMargins left="0.35433070866141736" right="0.35433070866141736" top="0.19685039370078741" bottom="0.39370078740157483" header="0.11811023622047245" footer="0.19685039370078741"/>
  <pageSetup paperSize="9" scale="74" orientation="landscape"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zoomScaleNormal="100" workbookViewId="0">
      <pane xSplit="1" ySplit="4" topLeftCell="B5" activePane="bottomRight" state="frozen"/>
      <selection activeCell="E41" sqref="E41"/>
      <selection pane="topRight" activeCell="E41" sqref="E41"/>
      <selection pane="bottomLeft" activeCell="E41" sqref="E41"/>
      <selection pane="bottomRight" activeCell="E39" sqref="E39"/>
    </sheetView>
  </sheetViews>
  <sheetFormatPr defaultRowHeight="15"/>
  <cols>
    <col min="1" max="1" width="6.5703125" style="126" customWidth="1"/>
    <col min="2" max="2" width="37" style="126" customWidth="1"/>
    <col min="3" max="3" width="14.42578125" style="126" customWidth="1"/>
    <col min="4" max="4" width="14.7109375" style="126" customWidth="1"/>
    <col min="5" max="5" width="83.85546875" style="126" customWidth="1"/>
    <col min="6" max="16384" width="9.140625" style="126"/>
  </cols>
  <sheetData>
    <row r="1" spans="1:5" ht="18.75">
      <c r="A1" s="28" t="s">
        <v>152</v>
      </c>
      <c r="B1" s="28"/>
      <c r="C1" s="28"/>
    </row>
    <row r="2" spans="1:5" ht="15" customHeight="1">
      <c r="A2" s="131"/>
      <c r="B2" s="148" t="s">
        <v>26</v>
      </c>
      <c r="C2" s="149" t="s">
        <v>27</v>
      </c>
      <c r="D2" s="149" t="s">
        <v>28</v>
      </c>
      <c r="E2" s="131"/>
    </row>
    <row r="3" spans="1:5">
      <c r="A3" s="131"/>
      <c r="B3" s="74" t="s">
        <v>95</v>
      </c>
      <c r="C3" s="116">
        <v>80000</v>
      </c>
      <c r="D3" s="116">
        <v>68415</v>
      </c>
      <c r="E3" s="131"/>
    </row>
    <row r="4" spans="1:5">
      <c r="A4" s="150" t="s">
        <v>29</v>
      </c>
      <c r="B4" s="149" t="s">
        <v>30</v>
      </c>
      <c r="C4" s="149" t="s">
        <v>31</v>
      </c>
      <c r="D4" s="149" t="s">
        <v>31</v>
      </c>
      <c r="E4" s="149" t="s">
        <v>32</v>
      </c>
    </row>
    <row r="5" spans="1:5" ht="30" customHeight="1">
      <c r="A5" s="127">
        <v>1</v>
      </c>
      <c r="B5" s="117" t="s">
        <v>136</v>
      </c>
      <c r="C5" s="128">
        <v>300</v>
      </c>
      <c r="D5" s="128"/>
      <c r="E5" s="117" t="s">
        <v>127</v>
      </c>
    </row>
    <row r="6" spans="1:5" ht="30.75" customHeight="1">
      <c r="A6" s="127">
        <v>2</v>
      </c>
      <c r="B6" s="131" t="s">
        <v>128</v>
      </c>
      <c r="C6" s="128">
        <v>400</v>
      </c>
      <c r="D6" s="128"/>
      <c r="E6" s="117" t="s">
        <v>96</v>
      </c>
    </row>
    <row r="7" spans="1:5" ht="15" customHeight="1">
      <c r="A7" s="127">
        <v>3</v>
      </c>
      <c r="B7" s="131" t="s">
        <v>129</v>
      </c>
      <c r="C7" s="128">
        <v>1483</v>
      </c>
      <c r="D7" s="128"/>
      <c r="E7" s="117" t="s">
        <v>130</v>
      </c>
    </row>
    <row r="8" spans="1:5">
      <c r="A8" s="127">
        <v>4</v>
      </c>
      <c r="B8" s="147" t="s">
        <v>134</v>
      </c>
      <c r="C8" s="128">
        <v>1000</v>
      </c>
      <c r="D8" s="128"/>
      <c r="E8" s="117" t="s">
        <v>133</v>
      </c>
    </row>
    <row r="9" spans="1:5" ht="30">
      <c r="A9" s="127">
        <v>5</v>
      </c>
      <c r="B9" s="147" t="s">
        <v>135</v>
      </c>
      <c r="C9" s="128">
        <v>1000</v>
      </c>
      <c r="D9" s="128"/>
      <c r="E9" s="117" t="s">
        <v>132</v>
      </c>
    </row>
    <row r="10" spans="1:5">
      <c r="A10" s="127">
        <v>6</v>
      </c>
      <c r="B10" s="131" t="s">
        <v>137</v>
      </c>
      <c r="C10" s="129">
        <v>300</v>
      </c>
      <c r="D10" s="129"/>
      <c r="E10" s="131" t="s">
        <v>97</v>
      </c>
    </row>
    <row r="11" spans="1:5">
      <c r="A11" s="127">
        <v>7</v>
      </c>
      <c r="B11" s="131" t="s">
        <v>237</v>
      </c>
      <c r="C11" s="129">
        <v>1550</v>
      </c>
      <c r="D11" s="129"/>
      <c r="E11" s="131" t="s">
        <v>138</v>
      </c>
    </row>
    <row r="12" spans="1:5">
      <c r="A12" s="127">
        <v>8</v>
      </c>
      <c r="B12" s="131" t="s">
        <v>98</v>
      </c>
      <c r="C12" s="129">
        <v>40</v>
      </c>
      <c r="D12" s="129"/>
      <c r="E12" s="131" t="s">
        <v>139</v>
      </c>
    </row>
    <row r="13" spans="1:5" ht="30">
      <c r="A13" s="127">
        <v>9</v>
      </c>
      <c r="B13" s="131" t="s">
        <v>141</v>
      </c>
      <c r="C13" s="129"/>
      <c r="D13" s="129">
        <v>12000</v>
      </c>
      <c r="E13" s="117" t="s">
        <v>140</v>
      </c>
    </row>
    <row r="14" spans="1:5">
      <c r="A14" s="127">
        <v>10</v>
      </c>
      <c r="B14" s="131" t="s">
        <v>142</v>
      </c>
      <c r="C14" s="129">
        <v>340</v>
      </c>
      <c r="D14" s="129"/>
      <c r="E14" s="117" t="s">
        <v>143</v>
      </c>
    </row>
    <row r="15" spans="1:5" ht="30">
      <c r="A15" s="127">
        <v>11</v>
      </c>
      <c r="B15" s="131" t="s">
        <v>144</v>
      </c>
      <c r="C15" s="129">
        <v>240</v>
      </c>
      <c r="D15" s="129"/>
      <c r="E15" s="117" t="s">
        <v>145</v>
      </c>
    </row>
    <row r="16" spans="1:5" ht="30">
      <c r="A16" s="127">
        <v>12</v>
      </c>
      <c r="B16" s="131" t="s">
        <v>146</v>
      </c>
      <c r="C16" s="129">
        <v>350</v>
      </c>
      <c r="D16" s="129"/>
      <c r="E16" s="117" t="s">
        <v>147</v>
      </c>
    </row>
    <row r="17" spans="1:5">
      <c r="A17" s="127">
        <v>13</v>
      </c>
      <c r="B17" s="131" t="s">
        <v>148</v>
      </c>
      <c r="C17" s="129">
        <v>2346</v>
      </c>
      <c r="D17" s="129"/>
      <c r="E17" s="131" t="s">
        <v>131</v>
      </c>
    </row>
    <row r="18" spans="1:5" ht="30">
      <c r="A18" s="127">
        <v>14</v>
      </c>
      <c r="B18" s="131" t="s">
        <v>149</v>
      </c>
      <c r="C18" s="129">
        <v>300</v>
      </c>
      <c r="D18" s="129"/>
      <c r="E18" s="117" t="s">
        <v>150</v>
      </c>
    </row>
    <row r="19" spans="1:5" ht="60">
      <c r="A19" s="127">
        <v>15</v>
      </c>
      <c r="B19" s="117" t="s">
        <v>122</v>
      </c>
      <c r="C19" s="129"/>
      <c r="D19" s="129">
        <v>52559</v>
      </c>
      <c r="E19" s="117" t="s">
        <v>151</v>
      </c>
    </row>
    <row r="20" spans="1:5">
      <c r="A20" s="127"/>
      <c r="B20" s="29" t="s">
        <v>33</v>
      </c>
      <c r="C20" s="116">
        <f>SUM(C5:C19)</f>
        <v>9649</v>
      </c>
      <c r="D20" s="116">
        <f>SUM(D5:D19)</f>
        <v>64559</v>
      </c>
      <c r="E20" s="131"/>
    </row>
    <row r="21" spans="1:5" ht="15.75" thickBot="1">
      <c r="A21" s="68"/>
      <c r="B21" s="69" t="s">
        <v>123</v>
      </c>
      <c r="C21" s="146">
        <f>C3-C20</f>
        <v>70351</v>
      </c>
      <c r="D21" s="146">
        <f>D3-D20</f>
        <v>3856</v>
      </c>
      <c r="E21" s="68"/>
    </row>
    <row r="22" spans="1:5">
      <c r="A22" s="65">
        <v>16</v>
      </c>
      <c r="B22" s="131" t="s">
        <v>237</v>
      </c>
      <c r="C22" s="129">
        <v>10000</v>
      </c>
      <c r="D22" s="67"/>
      <c r="E22" s="66" t="s">
        <v>238</v>
      </c>
    </row>
    <row r="23" spans="1:5">
      <c r="A23" s="127">
        <v>17</v>
      </c>
      <c r="B23" s="117" t="s">
        <v>129</v>
      </c>
      <c r="C23" s="129">
        <v>158</v>
      </c>
      <c r="D23" s="129"/>
      <c r="E23" s="117" t="s">
        <v>244</v>
      </c>
    </row>
    <row r="24" spans="1:5" ht="15" customHeight="1">
      <c r="A24" s="127">
        <v>18</v>
      </c>
      <c r="B24" s="131" t="s">
        <v>259</v>
      </c>
      <c r="C24" s="129">
        <v>9700</v>
      </c>
      <c r="D24" s="129"/>
      <c r="E24" s="131" t="s">
        <v>239</v>
      </c>
    </row>
    <row r="25" spans="1:5" ht="30">
      <c r="A25" s="127">
        <v>19</v>
      </c>
      <c r="B25" s="131" t="s">
        <v>260</v>
      </c>
      <c r="C25" s="129">
        <v>300</v>
      </c>
      <c r="D25" s="129"/>
      <c r="E25" s="117" t="s">
        <v>245</v>
      </c>
    </row>
    <row r="26" spans="1:5" ht="15" customHeight="1">
      <c r="A26" s="127">
        <v>20</v>
      </c>
      <c r="B26" s="131" t="s">
        <v>261</v>
      </c>
      <c r="C26" s="129">
        <v>500</v>
      </c>
      <c r="D26" s="129"/>
      <c r="E26" s="131" t="s">
        <v>240</v>
      </c>
    </row>
    <row r="27" spans="1:5" ht="15" customHeight="1">
      <c r="A27" s="127">
        <v>21</v>
      </c>
      <c r="B27" s="117" t="s">
        <v>262</v>
      </c>
      <c r="C27" s="129">
        <v>500</v>
      </c>
      <c r="D27" s="129"/>
      <c r="E27" s="131" t="s">
        <v>241</v>
      </c>
    </row>
    <row r="28" spans="1:5" ht="15" customHeight="1">
      <c r="A28" s="127">
        <v>22</v>
      </c>
      <c r="B28" s="117" t="s">
        <v>242</v>
      </c>
      <c r="C28" s="129">
        <v>7395</v>
      </c>
      <c r="D28" s="129"/>
      <c r="E28" s="131" t="s">
        <v>243</v>
      </c>
    </row>
    <row r="29" spans="1:5" ht="30">
      <c r="A29" s="127">
        <v>23</v>
      </c>
      <c r="B29" s="117" t="s">
        <v>263</v>
      </c>
      <c r="C29" s="129">
        <v>1854</v>
      </c>
      <c r="D29" s="129"/>
      <c r="E29" s="117" t="s">
        <v>246</v>
      </c>
    </row>
    <row r="30" spans="1:5">
      <c r="A30" s="127">
        <v>24</v>
      </c>
      <c r="B30" s="131" t="s">
        <v>247</v>
      </c>
      <c r="C30" s="129">
        <v>1000</v>
      </c>
      <c r="D30" s="129"/>
      <c r="E30" s="117" t="s">
        <v>248</v>
      </c>
    </row>
    <row r="31" spans="1:5">
      <c r="A31" s="127">
        <v>25</v>
      </c>
      <c r="B31" s="117" t="s">
        <v>249</v>
      </c>
      <c r="C31" s="129">
        <v>1900</v>
      </c>
      <c r="D31" s="129"/>
      <c r="E31" s="117" t="s">
        <v>250</v>
      </c>
    </row>
    <row r="32" spans="1:5" ht="15" customHeight="1">
      <c r="A32" s="127">
        <v>26</v>
      </c>
      <c r="B32" s="117" t="s">
        <v>5</v>
      </c>
      <c r="C32" s="129">
        <v>3828</v>
      </c>
      <c r="D32" s="129"/>
      <c r="E32" s="131" t="s">
        <v>251</v>
      </c>
    </row>
    <row r="33" spans="1:5" ht="15" customHeight="1">
      <c r="A33" s="127">
        <v>27</v>
      </c>
      <c r="B33" s="117" t="s">
        <v>264</v>
      </c>
      <c r="C33" s="129">
        <v>890</v>
      </c>
      <c r="D33" s="129"/>
      <c r="E33" s="131" t="s">
        <v>268</v>
      </c>
    </row>
    <row r="34" spans="1:5" ht="29.25" customHeight="1">
      <c r="A34" s="127">
        <v>28</v>
      </c>
      <c r="B34" s="117" t="s">
        <v>137</v>
      </c>
      <c r="C34" s="129">
        <v>634</v>
      </c>
      <c r="D34" s="129"/>
      <c r="E34" s="117" t="s">
        <v>252</v>
      </c>
    </row>
    <row r="35" spans="1:5" ht="15" customHeight="1">
      <c r="A35" s="127">
        <v>29</v>
      </c>
      <c r="B35" s="117" t="s">
        <v>265</v>
      </c>
      <c r="C35" s="129">
        <v>7300</v>
      </c>
      <c r="D35" s="129"/>
      <c r="E35" s="131" t="s">
        <v>253</v>
      </c>
    </row>
    <row r="36" spans="1:5" ht="15" customHeight="1">
      <c r="A36" s="127">
        <v>30</v>
      </c>
      <c r="B36" s="117" t="s">
        <v>266</v>
      </c>
      <c r="C36" s="129">
        <v>650</v>
      </c>
      <c r="D36" s="129"/>
      <c r="E36" s="131" t="s">
        <v>254</v>
      </c>
    </row>
    <row r="37" spans="1:5" ht="45">
      <c r="A37" s="127">
        <v>31</v>
      </c>
      <c r="B37" s="117" t="s">
        <v>267</v>
      </c>
      <c r="C37" s="129">
        <v>1549</v>
      </c>
      <c r="D37" s="129"/>
      <c r="E37" s="117" t="s">
        <v>255</v>
      </c>
    </row>
    <row r="38" spans="1:5" ht="15" customHeight="1">
      <c r="A38" s="127">
        <v>32</v>
      </c>
      <c r="B38" s="117" t="s">
        <v>266</v>
      </c>
      <c r="C38" s="129">
        <v>500</v>
      </c>
      <c r="D38" s="129"/>
      <c r="E38" s="131" t="s">
        <v>256</v>
      </c>
    </row>
    <row r="39" spans="1:5" ht="15" customHeight="1">
      <c r="A39" s="127">
        <v>33</v>
      </c>
      <c r="B39" s="117" t="s">
        <v>257</v>
      </c>
      <c r="C39" s="129">
        <v>3635</v>
      </c>
      <c r="D39" s="129"/>
      <c r="E39" s="131" t="s">
        <v>258</v>
      </c>
    </row>
    <row r="40" spans="1:5">
      <c r="A40" s="127"/>
      <c r="B40" s="117"/>
      <c r="C40" s="129"/>
      <c r="D40" s="129"/>
      <c r="E40" s="117"/>
    </row>
    <row r="41" spans="1:5" ht="15.75" thickBot="1">
      <c r="A41" s="72"/>
      <c r="B41" s="78"/>
      <c r="C41" s="73"/>
      <c r="D41" s="73"/>
      <c r="E41" s="78"/>
    </row>
    <row r="42" spans="1:5">
      <c r="A42" s="66"/>
      <c r="B42" s="70" t="s">
        <v>33</v>
      </c>
      <c r="C42" s="71">
        <f>SUM(C22:C41)</f>
        <v>52293</v>
      </c>
      <c r="D42" s="71">
        <f t="shared" ref="D42" si="0">SUM(D22:D41)</f>
        <v>0</v>
      </c>
      <c r="E42" s="66"/>
    </row>
    <row r="43" spans="1:5">
      <c r="A43" s="131"/>
      <c r="B43" s="74" t="s">
        <v>77</v>
      </c>
      <c r="C43" s="116">
        <v>66770</v>
      </c>
      <c r="D43" s="116"/>
      <c r="E43" s="131"/>
    </row>
    <row r="44" spans="1:5">
      <c r="A44" s="131"/>
      <c r="B44" s="74" t="s">
        <v>275</v>
      </c>
      <c r="C44" s="75">
        <f>C21-C42+C43</f>
        <v>84828</v>
      </c>
      <c r="D44" s="75">
        <f t="shared" ref="D44" si="1">D21-D42</f>
        <v>3856</v>
      </c>
      <c r="E44" s="131"/>
    </row>
    <row r="45" spans="1:5">
      <c r="A45" s="65">
        <v>34</v>
      </c>
      <c r="B45" s="117" t="s">
        <v>267</v>
      </c>
      <c r="C45" s="67">
        <v>300</v>
      </c>
      <c r="D45" s="67"/>
      <c r="E45" s="77" t="s">
        <v>294</v>
      </c>
    </row>
    <row r="46" spans="1:5">
      <c r="A46" s="65">
        <v>35</v>
      </c>
      <c r="B46" s="131" t="s">
        <v>295</v>
      </c>
      <c r="C46" s="129">
        <v>500</v>
      </c>
      <c r="D46" s="129"/>
      <c r="E46" s="117" t="s">
        <v>296</v>
      </c>
    </row>
    <row r="47" spans="1:5">
      <c r="A47" s="65">
        <v>36</v>
      </c>
      <c r="B47" s="131" t="s">
        <v>297</v>
      </c>
      <c r="C47" s="129">
        <v>3887</v>
      </c>
      <c r="D47" s="129"/>
      <c r="E47" s="117" t="s">
        <v>298</v>
      </c>
    </row>
    <row r="48" spans="1:5" ht="32.25" customHeight="1">
      <c r="A48" s="65">
        <v>37</v>
      </c>
      <c r="B48" s="131" t="s">
        <v>299</v>
      </c>
      <c r="C48" s="129">
        <v>500</v>
      </c>
      <c r="D48" s="129"/>
      <c r="E48" s="130" t="s">
        <v>300</v>
      </c>
    </row>
    <row r="49" spans="1:5" ht="30">
      <c r="A49" s="65">
        <v>38</v>
      </c>
      <c r="B49" s="117" t="s">
        <v>263</v>
      </c>
      <c r="C49" s="129">
        <v>5883</v>
      </c>
      <c r="D49" s="129"/>
      <c r="E49" s="117" t="s">
        <v>301</v>
      </c>
    </row>
    <row r="50" spans="1:5" ht="30">
      <c r="A50" s="65">
        <v>39</v>
      </c>
      <c r="B50" s="131" t="s">
        <v>302</v>
      </c>
      <c r="C50" s="129">
        <v>1331</v>
      </c>
      <c r="D50" s="129"/>
      <c r="E50" s="77" t="s">
        <v>303</v>
      </c>
    </row>
    <row r="51" spans="1:5" ht="30.75" thickBot="1">
      <c r="A51" s="72">
        <v>40</v>
      </c>
      <c r="B51" s="78" t="s">
        <v>304</v>
      </c>
      <c r="C51" s="73">
        <v>500</v>
      </c>
      <c r="D51" s="73"/>
      <c r="E51" s="78" t="s">
        <v>305</v>
      </c>
    </row>
    <row r="52" spans="1:5">
      <c r="A52" s="66"/>
      <c r="B52" s="70" t="s">
        <v>33</v>
      </c>
      <c r="C52" s="71">
        <f>SUM(C45:C51)</f>
        <v>12901</v>
      </c>
      <c r="D52" s="71">
        <f>SUM(D45:D51)</f>
        <v>0</v>
      </c>
      <c r="E52" s="66"/>
    </row>
    <row r="53" spans="1:5">
      <c r="A53" s="131"/>
      <c r="B53" s="74" t="s">
        <v>77</v>
      </c>
      <c r="C53" s="116"/>
      <c r="D53" s="116"/>
      <c r="E53" s="131"/>
    </row>
    <row r="54" spans="1:5">
      <c r="A54" s="131"/>
      <c r="B54" s="74" t="s">
        <v>290</v>
      </c>
      <c r="C54" s="75">
        <f>C44-C52+C53</f>
        <v>71927</v>
      </c>
      <c r="D54" s="75">
        <f>D44-D52+D53</f>
        <v>3856</v>
      </c>
      <c r="E54" s="131"/>
    </row>
    <row r="57" spans="1:5">
      <c r="B57" s="298" t="s">
        <v>153</v>
      </c>
    </row>
  </sheetData>
  <sheetProtection password="CF7A" sheet="1" objects="1" scenarios="1"/>
  <pageMargins left="0.51181102362204722" right="0.51181102362204722" top="0.55118110236220474" bottom="0.55118110236220474" header="0.11811023622047245" footer="0.11811023622047245"/>
  <pageSetup paperSize="9" scale="84" orientation="landscape" r:id="rId1"/>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3"/>
  <sheetViews>
    <sheetView zoomScaleNormal="100" workbookViewId="0">
      <selection activeCell="D38" sqref="D38"/>
    </sheetView>
  </sheetViews>
  <sheetFormatPr defaultRowHeight="12.75"/>
  <cols>
    <col min="1" max="1" width="8.85546875" style="1" customWidth="1"/>
    <col min="2" max="2" width="34.5703125" style="5" customWidth="1"/>
    <col min="3" max="3" width="11.7109375" style="5" customWidth="1"/>
    <col min="4" max="4" width="74.140625" style="7" customWidth="1"/>
    <col min="5" max="10" width="9.140625" style="5"/>
    <col min="11" max="11" width="9.140625" style="5" hidden="1" customWidth="1"/>
    <col min="12" max="256" width="9.140625" style="5"/>
    <col min="257" max="257" width="9.140625" style="5" customWidth="1"/>
    <col min="258" max="258" width="32.85546875" style="5" customWidth="1"/>
    <col min="259" max="259" width="20.140625" style="5" customWidth="1"/>
    <col min="260" max="260" width="52.85546875" style="5" customWidth="1"/>
    <col min="261" max="266" width="9.140625" style="5"/>
    <col min="267" max="267" width="0" style="5" hidden="1" customWidth="1"/>
    <col min="268" max="512" width="9.140625" style="5"/>
    <col min="513" max="513" width="9.140625" style="5" customWidth="1"/>
    <col min="514" max="514" width="32.85546875" style="5" customWidth="1"/>
    <col min="515" max="515" width="20.140625" style="5" customWidth="1"/>
    <col min="516" max="516" width="52.85546875" style="5" customWidth="1"/>
    <col min="517" max="522" width="9.140625" style="5"/>
    <col min="523" max="523" width="0" style="5" hidden="1" customWidth="1"/>
    <col min="524" max="768" width="9.140625" style="5"/>
    <col min="769" max="769" width="9.140625" style="5" customWidth="1"/>
    <col min="770" max="770" width="32.85546875" style="5" customWidth="1"/>
    <col min="771" max="771" width="20.140625" style="5" customWidth="1"/>
    <col min="772" max="772" width="52.85546875" style="5" customWidth="1"/>
    <col min="773" max="778" width="9.140625" style="5"/>
    <col min="779" max="779" width="0" style="5" hidden="1" customWidth="1"/>
    <col min="780" max="1024" width="9.140625" style="5"/>
    <col min="1025" max="1025" width="9.140625" style="5" customWidth="1"/>
    <col min="1026" max="1026" width="32.85546875" style="5" customWidth="1"/>
    <col min="1027" max="1027" width="20.140625" style="5" customWidth="1"/>
    <col min="1028" max="1028" width="52.85546875" style="5" customWidth="1"/>
    <col min="1029" max="1034" width="9.140625" style="5"/>
    <col min="1035" max="1035" width="0" style="5" hidden="1" customWidth="1"/>
    <col min="1036" max="1280" width="9.140625" style="5"/>
    <col min="1281" max="1281" width="9.140625" style="5" customWidth="1"/>
    <col min="1282" max="1282" width="32.85546875" style="5" customWidth="1"/>
    <col min="1283" max="1283" width="20.140625" style="5" customWidth="1"/>
    <col min="1284" max="1284" width="52.85546875" style="5" customWidth="1"/>
    <col min="1285" max="1290" width="9.140625" style="5"/>
    <col min="1291" max="1291" width="0" style="5" hidden="1" customWidth="1"/>
    <col min="1292" max="1536" width="9.140625" style="5"/>
    <col min="1537" max="1537" width="9.140625" style="5" customWidth="1"/>
    <col min="1538" max="1538" width="32.85546875" style="5" customWidth="1"/>
    <col min="1539" max="1539" width="20.140625" style="5" customWidth="1"/>
    <col min="1540" max="1540" width="52.85546875" style="5" customWidth="1"/>
    <col min="1541" max="1546" width="9.140625" style="5"/>
    <col min="1547" max="1547" width="0" style="5" hidden="1" customWidth="1"/>
    <col min="1548" max="1792" width="9.140625" style="5"/>
    <col min="1793" max="1793" width="9.140625" style="5" customWidth="1"/>
    <col min="1794" max="1794" width="32.85546875" style="5" customWidth="1"/>
    <col min="1795" max="1795" width="20.140625" style="5" customWidth="1"/>
    <col min="1796" max="1796" width="52.85546875" style="5" customWidth="1"/>
    <col min="1797" max="1802" width="9.140625" style="5"/>
    <col min="1803" max="1803" width="0" style="5" hidden="1" customWidth="1"/>
    <col min="1804" max="2048" width="9.140625" style="5"/>
    <col min="2049" max="2049" width="9.140625" style="5" customWidth="1"/>
    <col min="2050" max="2050" width="32.85546875" style="5" customWidth="1"/>
    <col min="2051" max="2051" width="20.140625" style="5" customWidth="1"/>
    <col min="2052" max="2052" width="52.85546875" style="5" customWidth="1"/>
    <col min="2053" max="2058" width="9.140625" style="5"/>
    <col min="2059" max="2059" width="0" style="5" hidden="1" customWidth="1"/>
    <col min="2060" max="2304" width="9.140625" style="5"/>
    <col min="2305" max="2305" width="9.140625" style="5" customWidth="1"/>
    <col min="2306" max="2306" width="32.85546875" style="5" customWidth="1"/>
    <col min="2307" max="2307" width="20.140625" style="5" customWidth="1"/>
    <col min="2308" max="2308" width="52.85546875" style="5" customWidth="1"/>
    <col min="2309" max="2314" width="9.140625" style="5"/>
    <col min="2315" max="2315" width="0" style="5" hidden="1" customWidth="1"/>
    <col min="2316" max="2560" width="9.140625" style="5"/>
    <col min="2561" max="2561" width="9.140625" style="5" customWidth="1"/>
    <col min="2562" max="2562" width="32.85546875" style="5" customWidth="1"/>
    <col min="2563" max="2563" width="20.140625" style="5" customWidth="1"/>
    <col min="2564" max="2564" width="52.85546875" style="5" customWidth="1"/>
    <col min="2565" max="2570" width="9.140625" style="5"/>
    <col min="2571" max="2571" width="0" style="5" hidden="1" customWidth="1"/>
    <col min="2572" max="2816" width="9.140625" style="5"/>
    <col min="2817" max="2817" width="9.140625" style="5" customWidth="1"/>
    <col min="2818" max="2818" width="32.85546875" style="5" customWidth="1"/>
    <col min="2819" max="2819" width="20.140625" style="5" customWidth="1"/>
    <col min="2820" max="2820" width="52.85546875" style="5" customWidth="1"/>
    <col min="2821" max="2826" width="9.140625" style="5"/>
    <col min="2827" max="2827" width="0" style="5" hidden="1" customWidth="1"/>
    <col min="2828" max="3072" width="9.140625" style="5"/>
    <col min="3073" max="3073" width="9.140625" style="5" customWidth="1"/>
    <col min="3074" max="3074" width="32.85546875" style="5" customWidth="1"/>
    <col min="3075" max="3075" width="20.140625" style="5" customWidth="1"/>
    <col min="3076" max="3076" width="52.85546875" style="5" customWidth="1"/>
    <col min="3077" max="3082" width="9.140625" style="5"/>
    <col min="3083" max="3083" width="0" style="5" hidden="1" customWidth="1"/>
    <col min="3084" max="3328" width="9.140625" style="5"/>
    <col min="3329" max="3329" width="9.140625" style="5" customWidth="1"/>
    <col min="3330" max="3330" width="32.85546875" style="5" customWidth="1"/>
    <col min="3331" max="3331" width="20.140625" style="5" customWidth="1"/>
    <col min="3332" max="3332" width="52.85546875" style="5" customWidth="1"/>
    <col min="3333" max="3338" width="9.140625" style="5"/>
    <col min="3339" max="3339" width="0" style="5" hidden="1" customWidth="1"/>
    <col min="3340" max="3584" width="9.140625" style="5"/>
    <col min="3585" max="3585" width="9.140625" style="5" customWidth="1"/>
    <col min="3586" max="3586" width="32.85546875" style="5" customWidth="1"/>
    <col min="3587" max="3587" width="20.140625" style="5" customWidth="1"/>
    <col min="3588" max="3588" width="52.85546875" style="5" customWidth="1"/>
    <col min="3589" max="3594" width="9.140625" style="5"/>
    <col min="3595" max="3595" width="0" style="5" hidden="1" customWidth="1"/>
    <col min="3596" max="3840" width="9.140625" style="5"/>
    <col min="3841" max="3841" width="9.140625" style="5" customWidth="1"/>
    <col min="3842" max="3842" width="32.85546875" style="5" customWidth="1"/>
    <col min="3843" max="3843" width="20.140625" style="5" customWidth="1"/>
    <col min="3844" max="3844" width="52.85546875" style="5" customWidth="1"/>
    <col min="3845" max="3850" width="9.140625" style="5"/>
    <col min="3851" max="3851" width="0" style="5" hidden="1" customWidth="1"/>
    <col min="3852" max="4096" width="9.140625" style="5"/>
    <col min="4097" max="4097" width="9.140625" style="5" customWidth="1"/>
    <col min="4098" max="4098" width="32.85546875" style="5" customWidth="1"/>
    <col min="4099" max="4099" width="20.140625" style="5" customWidth="1"/>
    <col min="4100" max="4100" width="52.85546875" style="5" customWidth="1"/>
    <col min="4101" max="4106" width="9.140625" style="5"/>
    <col min="4107" max="4107" width="0" style="5" hidden="1" customWidth="1"/>
    <col min="4108" max="4352" width="9.140625" style="5"/>
    <col min="4353" max="4353" width="9.140625" style="5" customWidth="1"/>
    <col min="4354" max="4354" width="32.85546875" style="5" customWidth="1"/>
    <col min="4355" max="4355" width="20.140625" style="5" customWidth="1"/>
    <col min="4356" max="4356" width="52.85546875" style="5" customWidth="1"/>
    <col min="4357" max="4362" width="9.140625" style="5"/>
    <col min="4363" max="4363" width="0" style="5" hidden="1" customWidth="1"/>
    <col min="4364" max="4608" width="9.140625" style="5"/>
    <col min="4609" max="4609" width="9.140625" style="5" customWidth="1"/>
    <col min="4610" max="4610" width="32.85546875" style="5" customWidth="1"/>
    <col min="4611" max="4611" width="20.140625" style="5" customWidth="1"/>
    <col min="4612" max="4612" width="52.85546875" style="5" customWidth="1"/>
    <col min="4613" max="4618" width="9.140625" style="5"/>
    <col min="4619" max="4619" width="0" style="5" hidden="1" customWidth="1"/>
    <col min="4620" max="4864" width="9.140625" style="5"/>
    <col min="4865" max="4865" width="9.140625" style="5" customWidth="1"/>
    <col min="4866" max="4866" width="32.85546875" style="5" customWidth="1"/>
    <col min="4867" max="4867" width="20.140625" style="5" customWidth="1"/>
    <col min="4868" max="4868" width="52.85546875" style="5" customWidth="1"/>
    <col min="4869" max="4874" width="9.140625" style="5"/>
    <col min="4875" max="4875" width="0" style="5" hidden="1" customWidth="1"/>
    <col min="4876" max="5120" width="9.140625" style="5"/>
    <col min="5121" max="5121" width="9.140625" style="5" customWidth="1"/>
    <col min="5122" max="5122" width="32.85546875" style="5" customWidth="1"/>
    <col min="5123" max="5123" width="20.140625" style="5" customWidth="1"/>
    <col min="5124" max="5124" width="52.85546875" style="5" customWidth="1"/>
    <col min="5125" max="5130" width="9.140625" style="5"/>
    <col min="5131" max="5131" width="0" style="5" hidden="1" customWidth="1"/>
    <col min="5132" max="5376" width="9.140625" style="5"/>
    <col min="5377" max="5377" width="9.140625" style="5" customWidth="1"/>
    <col min="5378" max="5378" width="32.85546875" style="5" customWidth="1"/>
    <col min="5379" max="5379" width="20.140625" style="5" customWidth="1"/>
    <col min="5380" max="5380" width="52.85546875" style="5" customWidth="1"/>
    <col min="5381" max="5386" width="9.140625" style="5"/>
    <col min="5387" max="5387" width="0" style="5" hidden="1" customWidth="1"/>
    <col min="5388" max="5632" width="9.140625" style="5"/>
    <col min="5633" max="5633" width="9.140625" style="5" customWidth="1"/>
    <col min="5634" max="5634" width="32.85546875" style="5" customWidth="1"/>
    <col min="5635" max="5635" width="20.140625" style="5" customWidth="1"/>
    <col min="5636" max="5636" width="52.85546875" style="5" customWidth="1"/>
    <col min="5637" max="5642" width="9.140625" style="5"/>
    <col min="5643" max="5643" width="0" style="5" hidden="1" customWidth="1"/>
    <col min="5644" max="5888" width="9.140625" style="5"/>
    <col min="5889" max="5889" width="9.140625" style="5" customWidth="1"/>
    <col min="5890" max="5890" width="32.85546875" style="5" customWidth="1"/>
    <col min="5891" max="5891" width="20.140625" style="5" customWidth="1"/>
    <col min="5892" max="5892" width="52.85546875" style="5" customWidth="1"/>
    <col min="5893" max="5898" width="9.140625" style="5"/>
    <col min="5899" max="5899" width="0" style="5" hidden="1" customWidth="1"/>
    <col min="5900" max="6144" width="9.140625" style="5"/>
    <col min="6145" max="6145" width="9.140625" style="5" customWidth="1"/>
    <col min="6146" max="6146" width="32.85546875" style="5" customWidth="1"/>
    <col min="6147" max="6147" width="20.140625" style="5" customWidth="1"/>
    <col min="6148" max="6148" width="52.85546875" style="5" customWidth="1"/>
    <col min="6149" max="6154" width="9.140625" style="5"/>
    <col min="6155" max="6155" width="0" style="5" hidden="1" customWidth="1"/>
    <col min="6156" max="6400" width="9.140625" style="5"/>
    <col min="6401" max="6401" width="9.140625" style="5" customWidth="1"/>
    <col min="6402" max="6402" width="32.85546875" style="5" customWidth="1"/>
    <col min="6403" max="6403" width="20.140625" style="5" customWidth="1"/>
    <col min="6404" max="6404" width="52.85546875" style="5" customWidth="1"/>
    <col min="6405" max="6410" width="9.140625" style="5"/>
    <col min="6411" max="6411" width="0" style="5" hidden="1" customWidth="1"/>
    <col min="6412" max="6656" width="9.140625" style="5"/>
    <col min="6657" max="6657" width="9.140625" style="5" customWidth="1"/>
    <col min="6658" max="6658" width="32.85546875" style="5" customWidth="1"/>
    <col min="6659" max="6659" width="20.140625" style="5" customWidth="1"/>
    <col min="6660" max="6660" width="52.85546875" style="5" customWidth="1"/>
    <col min="6661" max="6666" width="9.140625" style="5"/>
    <col min="6667" max="6667" width="0" style="5" hidden="1" customWidth="1"/>
    <col min="6668" max="6912" width="9.140625" style="5"/>
    <col min="6913" max="6913" width="9.140625" style="5" customWidth="1"/>
    <col min="6914" max="6914" width="32.85546875" style="5" customWidth="1"/>
    <col min="6915" max="6915" width="20.140625" style="5" customWidth="1"/>
    <col min="6916" max="6916" width="52.85546875" style="5" customWidth="1"/>
    <col min="6917" max="6922" width="9.140625" style="5"/>
    <col min="6923" max="6923" width="0" style="5" hidden="1" customWidth="1"/>
    <col min="6924" max="7168" width="9.140625" style="5"/>
    <col min="7169" max="7169" width="9.140625" style="5" customWidth="1"/>
    <col min="7170" max="7170" width="32.85546875" style="5" customWidth="1"/>
    <col min="7171" max="7171" width="20.140625" style="5" customWidth="1"/>
    <col min="7172" max="7172" width="52.85546875" style="5" customWidth="1"/>
    <col min="7173" max="7178" width="9.140625" style="5"/>
    <col min="7179" max="7179" width="0" style="5" hidden="1" customWidth="1"/>
    <col min="7180" max="7424" width="9.140625" style="5"/>
    <col min="7425" max="7425" width="9.140625" style="5" customWidth="1"/>
    <col min="7426" max="7426" width="32.85546875" style="5" customWidth="1"/>
    <col min="7427" max="7427" width="20.140625" style="5" customWidth="1"/>
    <col min="7428" max="7428" width="52.85546875" style="5" customWidth="1"/>
    <col min="7429" max="7434" width="9.140625" style="5"/>
    <col min="7435" max="7435" width="0" style="5" hidden="1" customWidth="1"/>
    <col min="7436" max="7680" width="9.140625" style="5"/>
    <col min="7681" max="7681" width="9.140625" style="5" customWidth="1"/>
    <col min="7682" max="7682" width="32.85546875" style="5" customWidth="1"/>
    <col min="7683" max="7683" width="20.140625" style="5" customWidth="1"/>
    <col min="7684" max="7684" width="52.85546875" style="5" customWidth="1"/>
    <col min="7685" max="7690" width="9.140625" style="5"/>
    <col min="7691" max="7691" width="0" style="5" hidden="1" customWidth="1"/>
    <col min="7692" max="7936" width="9.140625" style="5"/>
    <col min="7937" max="7937" width="9.140625" style="5" customWidth="1"/>
    <col min="7938" max="7938" width="32.85546875" style="5" customWidth="1"/>
    <col min="7939" max="7939" width="20.140625" style="5" customWidth="1"/>
    <col min="7940" max="7940" width="52.85546875" style="5" customWidth="1"/>
    <col min="7941" max="7946" width="9.140625" style="5"/>
    <col min="7947" max="7947" width="0" style="5" hidden="1" customWidth="1"/>
    <col min="7948" max="8192" width="9.140625" style="5"/>
    <col min="8193" max="8193" width="9.140625" style="5" customWidth="1"/>
    <col min="8194" max="8194" width="32.85546875" style="5" customWidth="1"/>
    <col min="8195" max="8195" width="20.140625" style="5" customWidth="1"/>
    <col min="8196" max="8196" width="52.85546875" style="5" customWidth="1"/>
    <col min="8197" max="8202" width="9.140625" style="5"/>
    <col min="8203" max="8203" width="0" style="5" hidden="1" customWidth="1"/>
    <col min="8204" max="8448" width="9.140625" style="5"/>
    <col min="8449" max="8449" width="9.140625" style="5" customWidth="1"/>
    <col min="8450" max="8450" width="32.85546875" style="5" customWidth="1"/>
    <col min="8451" max="8451" width="20.140625" style="5" customWidth="1"/>
    <col min="8452" max="8452" width="52.85546875" style="5" customWidth="1"/>
    <col min="8453" max="8458" width="9.140625" style="5"/>
    <col min="8459" max="8459" width="0" style="5" hidden="1" customWidth="1"/>
    <col min="8460" max="8704" width="9.140625" style="5"/>
    <col min="8705" max="8705" width="9.140625" style="5" customWidth="1"/>
    <col min="8706" max="8706" width="32.85546875" style="5" customWidth="1"/>
    <col min="8707" max="8707" width="20.140625" style="5" customWidth="1"/>
    <col min="8708" max="8708" width="52.85546875" style="5" customWidth="1"/>
    <col min="8709" max="8714" width="9.140625" style="5"/>
    <col min="8715" max="8715" width="0" style="5" hidden="1" customWidth="1"/>
    <col min="8716" max="8960" width="9.140625" style="5"/>
    <col min="8961" max="8961" width="9.140625" style="5" customWidth="1"/>
    <col min="8962" max="8962" width="32.85546875" style="5" customWidth="1"/>
    <col min="8963" max="8963" width="20.140625" style="5" customWidth="1"/>
    <col min="8964" max="8964" width="52.85546875" style="5" customWidth="1"/>
    <col min="8965" max="8970" width="9.140625" style="5"/>
    <col min="8971" max="8971" width="0" style="5" hidden="1" customWidth="1"/>
    <col min="8972" max="9216" width="9.140625" style="5"/>
    <col min="9217" max="9217" width="9.140625" style="5" customWidth="1"/>
    <col min="9218" max="9218" width="32.85546875" style="5" customWidth="1"/>
    <col min="9219" max="9219" width="20.140625" style="5" customWidth="1"/>
    <col min="9220" max="9220" width="52.85546875" style="5" customWidth="1"/>
    <col min="9221" max="9226" width="9.140625" style="5"/>
    <col min="9227" max="9227" width="0" style="5" hidden="1" customWidth="1"/>
    <col min="9228" max="9472" width="9.140625" style="5"/>
    <col min="9473" max="9473" width="9.140625" style="5" customWidth="1"/>
    <col min="9474" max="9474" width="32.85546875" style="5" customWidth="1"/>
    <col min="9475" max="9475" width="20.140625" style="5" customWidth="1"/>
    <col min="9476" max="9476" width="52.85546875" style="5" customWidth="1"/>
    <col min="9477" max="9482" width="9.140625" style="5"/>
    <col min="9483" max="9483" width="0" style="5" hidden="1" customWidth="1"/>
    <col min="9484" max="9728" width="9.140625" style="5"/>
    <col min="9729" max="9729" width="9.140625" style="5" customWidth="1"/>
    <col min="9730" max="9730" width="32.85546875" style="5" customWidth="1"/>
    <col min="9731" max="9731" width="20.140625" style="5" customWidth="1"/>
    <col min="9732" max="9732" width="52.85546875" style="5" customWidth="1"/>
    <col min="9733" max="9738" width="9.140625" style="5"/>
    <col min="9739" max="9739" width="0" style="5" hidden="1" customWidth="1"/>
    <col min="9740" max="9984" width="9.140625" style="5"/>
    <col min="9985" max="9985" width="9.140625" style="5" customWidth="1"/>
    <col min="9986" max="9986" width="32.85546875" style="5" customWidth="1"/>
    <col min="9987" max="9987" width="20.140625" style="5" customWidth="1"/>
    <col min="9988" max="9988" width="52.85546875" style="5" customWidth="1"/>
    <col min="9989" max="9994" width="9.140625" style="5"/>
    <col min="9995" max="9995" width="0" style="5" hidden="1" customWidth="1"/>
    <col min="9996" max="10240" width="9.140625" style="5"/>
    <col min="10241" max="10241" width="9.140625" style="5" customWidth="1"/>
    <col min="10242" max="10242" width="32.85546875" style="5" customWidth="1"/>
    <col min="10243" max="10243" width="20.140625" style="5" customWidth="1"/>
    <col min="10244" max="10244" width="52.85546875" style="5" customWidth="1"/>
    <col min="10245" max="10250" width="9.140625" style="5"/>
    <col min="10251" max="10251" width="0" style="5" hidden="1" customWidth="1"/>
    <col min="10252" max="10496" width="9.140625" style="5"/>
    <col min="10497" max="10497" width="9.140625" style="5" customWidth="1"/>
    <col min="10498" max="10498" width="32.85546875" style="5" customWidth="1"/>
    <col min="10499" max="10499" width="20.140625" style="5" customWidth="1"/>
    <col min="10500" max="10500" width="52.85546875" style="5" customWidth="1"/>
    <col min="10501" max="10506" width="9.140625" style="5"/>
    <col min="10507" max="10507" width="0" style="5" hidden="1" customWidth="1"/>
    <col min="10508" max="10752" width="9.140625" style="5"/>
    <col min="10753" max="10753" width="9.140625" style="5" customWidth="1"/>
    <col min="10754" max="10754" width="32.85546875" style="5" customWidth="1"/>
    <col min="10755" max="10755" width="20.140625" style="5" customWidth="1"/>
    <col min="10756" max="10756" width="52.85546875" style="5" customWidth="1"/>
    <col min="10757" max="10762" width="9.140625" style="5"/>
    <col min="10763" max="10763" width="0" style="5" hidden="1" customWidth="1"/>
    <col min="10764" max="11008" width="9.140625" style="5"/>
    <col min="11009" max="11009" width="9.140625" style="5" customWidth="1"/>
    <col min="11010" max="11010" width="32.85546875" style="5" customWidth="1"/>
    <col min="11011" max="11011" width="20.140625" style="5" customWidth="1"/>
    <col min="11012" max="11012" width="52.85546875" style="5" customWidth="1"/>
    <col min="11013" max="11018" width="9.140625" style="5"/>
    <col min="11019" max="11019" width="0" style="5" hidden="1" customWidth="1"/>
    <col min="11020" max="11264" width="9.140625" style="5"/>
    <col min="11265" max="11265" width="9.140625" style="5" customWidth="1"/>
    <col min="11266" max="11266" width="32.85546875" style="5" customWidth="1"/>
    <col min="11267" max="11267" width="20.140625" style="5" customWidth="1"/>
    <col min="11268" max="11268" width="52.85546875" style="5" customWidth="1"/>
    <col min="11269" max="11274" width="9.140625" style="5"/>
    <col min="11275" max="11275" width="0" style="5" hidden="1" customWidth="1"/>
    <col min="11276" max="11520" width="9.140625" style="5"/>
    <col min="11521" max="11521" width="9.140625" style="5" customWidth="1"/>
    <col min="11522" max="11522" width="32.85546875" style="5" customWidth="1"/>
    <col min="11523" max="11523" width="20.140625" style="5" customWidth="1"/>
    <col min="11524" max="11524" width="52.85546875" style="5" customWidth="1"/>
    <col min="11525" max="11530" width="9.140625" style="5"/>
    <col min="11531" max="11531" width="0" style="5" hidden="1" customWidth="1"/>
    <col min="11532" max="11776" width="9.140625" style="5"/>
    <col min="11777" max="11777" width="9.140625" style="5" customWidth="1"/>
    <col min="11778" max="11778" width="32.85546875" style="5" customWidth="1"/>
    <col min="11779" max="11779" width="20.140625" style="5" customWidth="1"/>
    <col min="11780" max="11780" width="52.85546875" style="5" customWidth="1"/>
    <col min="11781" max="11786" width="9.140625" style="5"/>
    <col min="11787" max="11787" width="0" style="5" hidden="1" customWidth="1"/>
    <col min="11788" max="12032" width="9.140625" style="5"/>
    <col min="12033" max="12033" width="9.140625" style="5" customWidth="1"/>
    <col min="12034" max="12034" width="32.85546875" style="5" customWidth="1"/>
    <col min="12035" max="12035" width="20.140625" style="5" customWidth="1"/>
    <col min="12036" max="12036" width="52.85546875" style="5" customWidth="1"/>
    <col min="12037" max="12042" width="9.140625" style="5"/>
    <col min="12043" max="12043" width="0" style="5" hidden="1" customWidth="1"/>
    <col min="12044" max="12288" width="9.140625" style="5"/>
    <col min="12289" max="12289" width="9.140625" style="5" customWidth="1"/>
    <col min="12290" max="12290" width="32.85546875" style="5" customWidth="1"/>
    <col min="12291" max="12291" width="20.140625" style="5" customWidth="1"/>
    <col min="12292" max="12292" width="52.85546875" style="5" customWidth="1"/>
    <col min="12293" max="12298" width="9.140625" style="5"/>
    <col min="12299" max="12299" width="0" style="5" hidden="1" customWidth="1"/>
    <col min="12300" max="12544" width="9.140625" style="5"/>
    <col min="12545" max="12545" width="9.140625" style="5" customWidth="1"/>
    <col min="12546" max="12546" width="32.85546875" style="5" customWidth="1"/>
    <col min="12547" max="12547" width="20.140625" style="5" customWidth="1"/>
    <col min="12548" max="12548" width="52.85546875" style="5" customWidth="1"/>
    <col min="12549" max="12554" width="9.140625" style="5"/>
    <col min="12555" max="12555" width="0" style="5" hidden="1" customWidth="1"/>
    <col min="12556" max="12800" width="9.140625" style="5"/>
    <col min="12801" max="12801" width="9.140625" style="5" customWidth="1"/>
    <col min="12802" max="12802" width="32.85546875" style="5" customWidth="1"/>
    <col min="12803" max="12803" width="20.140625" style="5" customWidth="1"/>
    <col min="12804" max="12804" width="52.85546875" style="5" customWidth="1"/>
    <col min="12805" max="12810" width="9.140625" style="5"/>
    <col min="12811" max="12811" width="0" style="5" hidden="1" customWidth="1"/>
    <col min="12812" max="13056" width="9.140625" style="5"/>
    <col min="13057" max="13057" width="9.140625" style="5" customWidth="1"/>
    <col min="13058" max="13058" width="32.85546875" style="5" customWidth="1"/>
    <col min="13059" max="13059" width="20.140625" style="5" customWidth="1"/>
    <col min="13060" max="13060" width="52.85546875" style="5" customWidth="1"/>
    <col min="13061" max="13066" width="9.140625" style="5"/>
    <col min="13067" max="13067" width="0" style="5" hidden="1" customWidth="1"/>
    <col min="13068" max="13312" width="9.140625" style="5"/>
    <col min="13313" max="13313" width="9.140625" style="5" customWidth="1"/>
    <col min="13314" max="13314" width="32.85546875" style="5" customWidth="1"/>
    <col min="13315" max="13315" width="20.140625" style="5" customWidth="1"/>
    <col min="13316" max="13316" width="52.85546875" style="5" customWidth="1"/>
    <col min="13317" max="13322" width="9.140625" style="5"/>
    <col min="13323" max="13323" width="0" style="5" hidden="1" customWidth="1"/>
    <col min="13324" max="13568" width="9.140625" style="5"/>
    <col min="13569" max="13569" width="9.140625" style="5" customWidth="1"/>
    <col min="13570" max="13570" width="32.85546875" style="5" customWidth="1"/>
    <col min="13571" max="13571" width="20.140625" style="5" customWidth="1"/>
    <col min="13572" max="13572" width="52.85546875" style="5" customWidth="1"/>
    <col min="13573" max="13578" width="9.140625" style="5"/>
    <col min="13579" max="13579" width="0" style="5" hidden="1" customWidth="1"/>
    <col min="13580" max="13824" width="9.140625" style="5"/>
    <col min="13825" max="13825" width="9.140625" style="5" customWidth="1"/>
    <col min="13826" max="13826" width="32.85546875" style="5" customWidth="1"/>
    <col min="13827" max="13827" width="20.140625" style="5" customWidth="1"/>
    <col min="13828" max="13828" width="52.85546875" style="5" customWidth="1"/>
    <col min="13829" max="13834" width="9.140625" style="5"/>
    <col min="13835" max="13835" width="0" style="5" hidden="1" customWidth="1"/>
    <col min="13836" max="14080" width="9.140625" style="5"/>
    <col min="14081" max="14081" width="9.140625" style="5" customWidth="1"/>
    <col min="14082" max="14082" width="32.85546875" style="5" customWidth="1"/>
    <col min="14083" max="14083" width="20.140625" style="5" customWidth="1"/>
    <col min="14084" max="14084" width="52.85546875" style="5" customWidth="1"/>
    <col min="14085" max="14090" width="9.140625" style="5"/>
    <col min="14091" max="14091" width="0" style="5" hidden="1" customWidth="1"/>
    <col min="14092" max="14336" width="9.140625" style="5"/>
    <col min="14337" max="14337" width="9.140625" style="5" customWidth="1"/>
    <col min="14338" max="14338" width="32.85546875" style="5" customWidth="1"/>
    <col min="14339" max="14339" width="20.140625" style="5" customWidth="1"/>
    <col min="14340" max="14340" width="52.85546875" style="5" customWidth="1"/>
    <col min="14341" max="14346" width="9.140625" style="5"/>
    <col min="14347" max="14347" width="0" style="5" hidden="1" customWidth="1"/>
    <col min="14348" max="14592" width="9.140625" style="5"/>
    <col min="14593" max="14593" width="9.140625" style="5" customWidth="1"/>
    <col min="14594" max="14594" width="32.85546875" style="5" customWidth="1"/>
    <col min="14595" max="14595" width="20.140625" style="5" customWidth="1"/>
    <col min="14596" max="14596" width="52.85546875" style="5" customWidth="1"/>
    <col min="14597" max="14602" width="9.140625" style="5"/>
    <col min="14603" max="14603" width="0" style="5" hidden="1" customWidth="1"/>
    <col min="14604" max="14848" width="9.140625" style="5"/>
    <col min="14849" max="14849" width="9.140625" style="5" customWidth="1"/>
    <col min="14850" max="14850" width="32.85546875" style="5" customWidth="1"/>
    <col min="14851" max="14851" width="20.140625" style="5" customWidth="1"/>
    <col min="14852" max="14852" width="52.85546875" style="5" customWidth="1"/>
    <col min="14853" max="14858" width="9.140625" style="5"/>
    <col min="14859" max="14859" width="0" style="5" hidden="1" customWidth="1"/>
    <col min="14860" max="15104" width="9.140625" style="5"/>
    <col min="15105" max="15105" width="9.140625" style="5" customWidth="1"/>
    <col min="15106" max="15106" width="32.85546875" style="5" customWidth="1"/>
    <col min="15107" max="15107" width="20.140625" style="5" customWidth="1"/>
    <col min="15108" max="15108" width="52.85546875" style="5" customWidth="1"/>
    <col min="15109" max="15114" width="9.140625" style="5"/>
    <col min="15115" max="15115" width="0" style="5" hidden="1" customWidth="1"/>
    <col min="15116" max="15360" width="9.140625" style="5"/>
    <col min="15361" max="15361" width="9.140625" style="5" customWidth="1"/>
    <col min="15362" max="15362" width="32.85546875" style="5" customWidth="1"/>
    <col min="15363" max="15363" width="20.140625" style="5" customWidth="1"/>
    <col min="15364" max="15364" width="52.85546875" style="5" customWidth="1"/>
    <col min="15365" max="15370" width="9.140625" style="5"/>
    <col min="15371" max="15371" width="0" style="5" hidden="1" customWidth="1"/>
    <col min="15372" max="15616" width="9.140625" style="5"/>
    <col min="15617" max="15617" width="9.140625" style="5" customWidth="1"/>
    <col min="15618" max="15618" width="32.85546875" style="5" customWidth="1"/>
    <col min="15619" max="15619" width="20.140625" style="5" customWidth="1"/>
    <col min="15620" max="15620" width="52.85546875" style="5" customWidth="1"/>
    <col min="15621" max="15626" width="9.140625" style="5"/>
    <col min="15627" max="15627" width="0" style="5" hidden="1" customWidth="1"/>
    <col min="15628" max="15872" width="9.140625" style="5"/>
    <col min="15873" max="15873" width="9.140625" style="5" customWidth="1"/>
    <col min="15874" max="15874" width="32.85546875" style="5" customWidth="1"/>
    <col min="15875" max="15875" width="20.140625" style="5" customWidth="1"/>
    <col min="15876" max="15876" width="52.85546875" style="5" customWidth="1"/>
    <col min="15877" max="15882" width="9.140625" style="5"/>
    <col min="15883" max="15883" width="0" style="5" hidden="1" customWidth="1"/>
    <col min="15884" max="16128" width="9.140625" style="5"/>
    <col min="16129" max="16129" width="9.140625" style="5" customWidth="1"/>
    <col min="16130" max="16130" width="32.85546875" style="5" customWidth="1"/>
    <col min="16131" max="16131" width="20.140625" style="5" customWidth="1"/>
    <col min="16132" max="16132" width="52.85546875" style="5" customWidth="1"/>
    <col min="16133" max="16138" width="9.140625" style="5"/>
    <col min="16139" max="16139" width="0" style="5" hidden="1" customWidth="1"/>
    <col min="16140" max="16384" width="9.140625" style="5"/>
  </cols>
  <sheetData>
    <row r="1" spans="1:11" ht="15.75">
      <c r="B1" s="2" t="s">
        <v>0</v>
      </c>
      <c r="C1" s="3"/>
      <c r="D1" s="4"/>
    </row>
    <row r="2" spans="1:11" ht="14.25">
      <c r="B2" s="6" t="s">
        <v>292</v>
      </c>
      <c r="K2" s="5" t="s">
        <v>1</v>
      </c>
    </row>
    <row r="3" spans="1:11" ht="14.25">
      <c r="B3" s="6"/>
    </row>
    <row r="4" spans="1:11" s="9" customFormat="1" ht="25.5" customHeight="1">
      <c r="A4" s="8"/>
      <c r="B4" s="34" t="s">
        <v>2</v>
      </c>
      <c r="C4" s="34" t="s">
        <v>3</v>
      </c>
      <c r="D4" s="34" t="s">
        <v>4</v>
      </c>
      <c r="K4" s="9" t="s">
        <v>5</v>
      </c>
    </row>
    <row r="5" spans="1:11" s="87" customFormat="1" ht="25.5" customHeight="1">
      <c r="A5" s="119" t="s">
        <v>87</v>
      </c>
      <c r="B5" s="120" t="s">
        <v>88</v>
      </c>
      <c r="C5" s="88">
        <v>104800</v>
      </c>
      <c r="D5" s="89" t="s">
        <v>154</v>
      </c>
    </row>
    <row r="6" spans="1:11" ht="26.25" customHeight="1">
      <c r="A6" s="36" t="s">
        <v>45</v>
      </c>
      <c r="B6" s="37" t="s">
        <v>46</v>
      </c>
      <c r="C6" s="88">
        <v>7400</v>
      </c>
      <c r="D6" s="89" t="s">
        <v>121</v>
      </c>
    </row>
    <row r="7" spans="1:11" s="7" customFormat="1" ht="17.25" customHeight="1">
      <c r="A7" s="30"/>
      <c r="B7" s="31"/>
      <c r="C7" s="90"/>
      <c r="D7" s="12"/>
      <c r="K7" s="7" t="s">
        <v>10</v>
      </c>
    </row>
    <row r="8" spans="1:11" ht="114.75">
      <c r="A8" s="14"/>
      <c r="B8" s="14" t="s">
        <v>15</v>
      </c>
      <c r="C8" s="94">
        <f>SUM(C5:C7)</f>
        <v>112200</v>
      </c>
      <c r="D8" s="371" t="s">
        <v>374</v>
      </c>
    </row>
    <row r="9" spans="1:11" ht="30.75" hidden="1" customHeight="1">
      <c r="A9" s="33"/>
      <c r="B9" s="26" t="s">
        <v>16</v>
      </c>
      <c r="C9" s="34" t="s">
        <v>3</v>
      </c>
      <c r="D9" s="34" t="s">
        <v>4</v>
      </c>
    </row>
    <row r="10" spans="1:11" hidden="1">
      <c r="A10" s="30"/>
      <c r="B10" s="32"/>
      <c r="C10" s="90"/>
      <c r="D10" s="13"/>
    </row>
    <row r="11" spans="1:11" hidden="1">
      <c r="A11" s="30" t="s">
        <v>39</v>
      </c>
      <c r="B11" s="32" t="s">
        <v>19</v>
      </c>
      <c r="C11" s="90">
        <v>0</v>
      </c>
      <c r="D11" s="124"/>
    </row>
    <row r="12" spans="1:11" hidden="1">
      <c r="A12" s="38" t="s">
        <v>47</v>
      </c>
      <c r="B12" s="39" t="s">
        <v>20</v>
      </c>
      <c r="C12" s="90">
        <v>0</v>
      </c>
      <c r="D12" s="124"/>
    </row>
    <row r="13" spans="1:11" hidden="1">
      <c r="A13" s="133" t="s">
        <v>43</v>
      </c>
      <c r="B13" s="134" t="s">
        <v>23</v>
      </c>
      <c r="C13" s="90">
        <v>0</v>
      </c>
      <c r="D13" s="124"/>
    </row>
    <row r="14" spans="1:11" hidden="1">
      <c r="A14" s="35"/>
      <c r="B14" s="35"/>
      <c r="C14" s="90"/>
      <c r="D14" s="12"/>
    </row>
    <row r="15" spans="1:11" hidden="1">
      <c r="A15" s="14"/>
      <c r="B15" s="14" t="s">
        <v>25</v>
      </c>
      <c r="C15" s="94">
        <f>SUM(C10:C14)</f>
        <v>0</v>
      </c>
      <c r="D15" s="16"/>
    </row>
    <row r="16" spans="1:11">
      <c r="A16" s="17"/>
      <c r="B16" s="19"/>
      <c r="D16" s="5"/>
    </row>
    <row r="17" spans="1:2">
      <c r="A17" s="17"/>
      <c r="B17" s="20"/>
    </row>
    <row r="18" spans="1:2">
      <c r="A18" s="17"/>
      <c r="B18" s="19"/>
    </row>
    <row r="19" spans="1:2">
      <c r="A19" s="17"/>
      <c r="B19" s="19"/>
    </row>
    <row r="20" spans="1:2">
      <c r="A20" s="17"/>
      <c r="B20" s="19"/>
    </row>
    <row r="21" spans="1:2">
      <c r="A21" s="17"/>
      <c r="B21" s="21"/>
    </row>
    <row r="22" spans="1:2">
      <c r="A22" s="17"/>
      <c r="B22" s="20"/>
    </row>
    <row r="23" spans="1:2">
      <c r="A23" s="17"/>
      <c r="B23" s="19"/>
    </row>
    <row r="24" spans="1:2">
      <c r="A24" s="17"/>
      <c r="B24" s="18"/>
    </row>
    <row r="25" spans="1:2">
      <c r="A25" s="17"/>
      <c r="B25" s="18"/>
    </row>
    <row r="26" spans="1:2">
      <c r="A26" s="17"/>
      <c r="B26" s="18"/>
    </row>
    <row r="27" spans="1:2">
      <c r="A27" s="17"/>
      <c r="B27" s="18"/>
    </row>
    <row r="28" spans="1:2">
      <c r="A28" s="17"/>
      <c r="B28" s="19"/>
    </row>
    <row r="29" spans="1:2">
      <c r="A29" s="17"/>
      <c r="B29" s="18"/>
    </row>
    <row r="30" spans="1:2">
      <c r="A30" s="17"/>
      <c r="B30" s="18"/>
    </row>
    <row r="31" spans="1:2">
      <c r="A31" s="17"/>
      <c r="B31" s="18"/>
    </row>
    <row r="32" spans="1:2">
      <c r="A32" s="17"/>
      <c r="B32" s="19"/>
    </row>
    <row r="33" spans="1:2">
      <c r="A33" s="17"/>
      <c r="B33" s="19"/>
    </row>
    <row r="34" spans="1:2">
      <c r="A34" s="17"/>
      <c r="B34" s="18"/>
    </row>
    <row r="35" spans="1:2">
      <c r="A35" s="17"/>
      <c r="B35" s="18"/>
    </row>
    <row r="36" spans="1:2">
      <c r="A36" s="17"/>
      <c r="B36" s="18"/>
    </row>
    <row r="37" spans="1:2">
      <c r="A37" s="17"/>
      <c r="B37" s="19"/>
    </row>
    <row r="38" spans="1:2">
      <c r="A38" s="17"/>
      <c r="B38" s="19"/>
    </row>
    <row r="39" spans="1:2">
      <c r="A39" s="17"/>
      <c r="B39" s="18"/>
    </row>
    <row r="40" spans="1:2">
      <c r="A40" s="17"/>
      <c r="B40" s="18"/>
    </row>
    <row r="41" spans="1:2">
      <c r="A41" s="17"/>
      <c r="B41" s="18"/>
    </row>
    <row r="42" spans="1:2">
      <c r="A42" s="17"/>
      <c r="B42" s="19"/>
    </row>
    <row r="43" spans="1:2">
      <c r="A43" s="17"/>
      <c r="B43" s="18"/>
    </row>
    <row r="44" spans="1:2">
      <c r="A44" s="17"/>
      <c r="B44" s="18"/>
    </row>
    <row r="45" spans="1:2">
      <c r="A45" s="17"/>
      <c r="B45" s="18"/>
    </row>
    <row r="46" spans="1:2">
      <c r="A46" s="17"/>
      <c r="B46" s="18"/>
    </row>
    <row r="47" spans="1:2">
      <c r="A47" s="17"/>
      <c r="B47" s="18"/>
    </row>
    <row r="48" spans="1:2">
      <c r="A48" s="17"/>
      <c r="B48" s="19"/>
    </row>
    <row r="49" spans="1:2">
      <c r="A49" s="17"/>
      <c r="B49" s="18"/>
    </row>
    <row r="50" spans="1:2">
      <c r="A50" s="17"/>
      <c r="B50" s="18"/>
    </row>
    <row r="51" spans="1:2">
      <c r="A51" s="17"/>
      <c r="B51" s="18"/>
    </row>
    <row r="52" spans="1:2">
      <c r="A52" s="17"/>
      <c r="B52" s="18"/>
    </row>
    <row r="53" spans="1:2">
      <c r="A53" s="17"/>
      <c r="B53" s="18"/>
    </row>
    <row r="54" spans="1:2">
      <c r="A54" s="17"/>
      <c r="B54" s="18"/>
    </row>
    <row r="55" spans="1:2">
      <c r="A55" s="17"/>
      <c r="B55" s="18"/>
    </row>
    <row r="56" spans="1:2">
      <c r="A56" s="17"/>
      <c r="B56" s="18"/>
    </row>
    <row r="57" spans="1:2">
      <c r="A57" s="17"/>
      <c r="B57" s="20"/>
    </row>
    <row r="58" spans="1:2">
      <c r="A58" s="17"/>
      <c r="B58" s="19"/>
    </row>
    <row r="59" spans="1:2">
      <c r="A59" s="17"/>
      <c r="B59" s="18"/>
    </row>
    <row r="60" spans="1:2">
      <c r="A60" s="17"/>
      <c r="B60" s="18"/>
    </row>
    <row r="61" spans="1:2">
      <c r="A61" s="17"/>
      <c r="B61" s="18"/>
    </row>
    <row r="62" spans="1:2">
      <c r="A62" s="17"/>
      <c r="B62" s="19"/>
    </row>
    <row r="63" spans="1:2">
      <c r="A63" s="17"/>
      <c r="B63" s="18"/>
    </row>
    <row r="64" spans="1:2">
      <c r="A64" s="17"/>
      <c r="B64" s="18"/>
    </row>
    <row r="65" spans="1:2">
      <c r="A65" s="17"/>
      <c r="B65" s="18"/>
    </row>
    <row r="66" spans="1:2">
      <c r="A66" s="17"/>
      <c r="B66" s="18"/>
    </row>
    <row r="67" spans="1:2">
      <c r="A67" s="17"/>
      <c r="B67" s="19"/>
    </row>
    <row r="68" spans="1:2">
      <c r="A68" s="17"/>
      <c r="B68" s="18"/>
    </row>
    <row r="69" spans="1:2">
      <c r="A69" s="17"/>
      <c r="B69" s="18"/>
    </row>
    <row r="70" spans="1:2">
      <c r="A70" s="17"/>
      <c r="B70" s="18"/>
    </row>
    <row r="71" spans="1:2">
      <c r="A71" s="17"/>
      <c r="B71" s="22"/>
    </row>
    <row r="72" spans="1:2">
      <c r="A72" s="17"/>
      <c r="B72" s="19"/>
    </row>
    <row r="73" spans="1:2">
      <c r="A73" s="17"/>
      <c r="B73" s="18"/>
    </row>
    <row r="74" spans="1:2">
      <c r="A74" s="17"/>
      <c r="B74" s="18"/>
    </row>
    <row r="75" spans="1:2">
      <c r="A75" s="17"/>
      <c r="B75" s="19"/>
    </row>
    <row r="76" spans="1:2">
      <c r="A76" s="17"/>
      <c r="B76" s="21"/>
    </row>
    <row r="77" spans="1:2">
      <c r="A77" s="17"/>
      <c r="B77" s="22"/>
    </row>
    <row r="78" spans="1:2">
      <c r="A78" s="17"/>
      <c r="B78" s="19"/>
    </row>
    <row r="79" spans="1:2">
      <c r="A79" s="17"/>
      <c r="B79" s="18"/>
    </row>
    <row r="80" spans="1:2">
      <c r="A80" s="17"/>
      <c r="B80" s="23"/>
    </row>
    <row r="81" spans="1:2">
      <c r="A81" s="17"/>
      <c r="B81" s="23"/>
    </row>
    <row r="82" spans="1:2">
      <c r="A82" s="17"/>
      <c r="B82" s="23"/>
    </row>
    <row r="83" spans="1:2">
      <c r="A83" s="17"/>
      <c r="B83" s="24"/>
    </row>
    <row r="84" spans="1:2">
      <c r="A84" s="17"/>
      <c r="B84" s="24"/>
    </row>
    <row r="85" spans="1:2">
      <c r="A85" s="17"/>
      <c r="B85" s="23"/>
    </row>
    <row r="86" spans="1:2">
      <c r="A86" s="17"/>
      <c r="B86" s="18"/>
    </row>
    <row r="87" spans="1:2">
      <c r="A87" s="17"/>
      <c r="B87" s="23"/>
    </row>
    <row r="88" spans="1:2">
      <c r="A88" s="17"/>
      <c r="B88" s="23"/>
    </row>
    <row r="89" spans="1:2">
      <c r="A89" s="17"/>
      <c r="B89" s="23"/>
    </row>
    <row r="90" spans="1:2">
      <c r="A90" s="17"/>
      <c r="B90" s="23"/>
    </row>
    <row r="91" spans="1:2">
      <c r="A91" s="17"/>
      <c r="B91" s="18"/>
    </row>
    <row r="92" spans="1:2">
      <c r="A92" s="17"/>
      <c r="B92" s="23"/>
    </row>
    <row r="93" spans="1:2">
      <c r="A93" s="17"/>
      <c r="B93" s="23"/>
    </row>
    <row r="94" spans="1:2">
      <c r="A94" s="17"/>
      <c r="B94" s="23"/>
    </row>
    <row r="95" spans="1:2">
      <c r="A95" s="17"/>
      <c r="B95" s="23"/>
    </row>
    <row r="96" spans="1:2">
      <c r="A96" s="17"/>
      <c r="B96" s="18"/>
    </row>
    <row r="97" spans="1:2">
      <c r="A97" s="17"/>
      <c r="B97" s="18"/>
    </row>
    <row r="98" spans="1:2">
      <c r="A98" s="17"/>
      <c r="B98" s="23"/>
    </row>
    <row r="99" spans="1:2">
      <c r="A99" s="17"/>
      <c r="B99" s="23"/>
    </row>
    <row r="100" spans="1:2">
      <c r="A100" s="17"/>
      <c r="B100" s="23"/>
    </row>
    <row r="101" spans="1:2">
      <c r="A101" s="17"/>
      <c r="B101" s="23"/>
    </row>
    <row r="102" spans="1:2">
      <c r="A102" s="17"/>
      <c r="B102" s="18"/>
    </row>
    <row r="103" spans="1:2">
      <c r="A103" s="17"/>
      <c r="B103" s="23"/>
    </row>
    <row r="104" spans="1:2">
      <c r="A104" s="17"/>
      <c r="B104" s="23"/>
    </row>
    <row r="105" spans="1:2">
      <c r="A105" s="17"/>
      <c r="B105" s="23"/>
    </row>
    <row r="106" spans="1:2">
      <c r="A106" s="17"/>
      <c r="B106" s="23"/>
    </row>
    <row r="107" spans="1:2">
      <c r="A107" s="17"/>
      <c r="B107" s="23"/>
    </row>
    <row r="108" spans="1:2">
      <c r="A108" s="17"/>
      <c r="B108" s="23"/>
    </row>
    <row r="109" spans="1:2">
      <c r="A109" s="17"/>
      <c r="B109" s="23"/>
    </row>
    <row r="110" spans="1:2">
      <c r="A110" s="17"/>
      <c r="B110" s="18"/>
    </row>
    <row r="111" spans="1:2">
      <c r="A111" s="17"/>
      <c r="B111" s="23"/>
    </row>
    <row r="112" spans="1:2">
      <c r="A112" s="17"/>
      <c r="B112" s="23"/>
    </row>
    <row r="113" spans="1:2">
      <c r="A113" s="17"/>
      <c r="B113" s="18"/>
    </row>
    <row r="114" spans="1:2">
      <c r="A114" s="17"/>
      <c r="B114" s="23"/>
    </row>
    <row r="115" spans="1:2">
      <c r="A115" s="17"/>
      <c r="B115" s="23"/>
    </row>
    <row r="116" spans="1:2">
      <c r="A116" s="17"/>
      <c r="B116" s="23"/>
    </row>
    <row r="117" spans="1:2">
      <c r="A117" s="17"/>
      <c r="B117" s="22"/>
    </row>
    <row r="118" spans="1:2">
      <c r="A118" s="17"/>
      <c r="B118" s="19"/>
    </row>
    <row r="119" spans="1:2">
      <c r="A119" s="17"/>
      <c r="B119" s="18"/>
    </row>
    <row r="120" spans="1:2">
      <c r="A120" s="17"/>
      <c r="B120" s="23"/>
    </row>
    <row r="121" spans="1:2">
      <c r="A121" s="17"/>
      <c r="B121" s="23"/>
    </row>
    <row r="122" spans="1:2">
      <c r="A122" s="17"/>
      <c r="B122" s="23"/>
    </row>
    <row r="123" spans="1:2">
      <c r="A123" s="17"/>
      <c r="B123" s="23"/>
    </row>
    <row r="124" spans="1:2">
      <c r="A124" s="17"/>
      <c r="B124" s="18"/>
    </row>
    <row r="125" spans="1:2">
      <c r="A125" s="17"/>
      <c r="B125" s="23"/>
    </row>
    <row r="126" spans="1:2">
      <c r="A126" s="17"/>
      <c r="B126" s="23"/>
    </row>
    <row r="127" spans="1:2">
      <c r="A127" s="17"/>
      <c r="B127" s="23"/>
    </row>
    <row r="128" spans="1:2">
      <c r="A128" s="17"/>
      <c r="B128" s="23"/>
    </row>
    <row r="129" spans="1:2">
      <c r="A129" s="17"/>
      <c r="B129" s="18"/>
    </row>
    <row r="130" spans="1:2">
      <c r="A130" s="17"/>
      <c r="B130" s="18"/>
    </row>
    <row r="131" spans="1:2">
      <c r="A131" s="17"/>
      <c r="B131" s="18"/>
    </row>
    <row r="132" spans="1:2">
      <c r="A132" s="17"/>
      <c r="B132" s="23"/>
    </row>
    <row r="133" spans="1:2">
      <c r="A133" s="17"/>
      <c r="B133" s="23"/>
    </row>
    <row r="134" spans="1:2">
      <c r="A134" s="17"/>
      <c r="B134" s="18"/>
    </row>
    <row r="135" spans="1:2">
      <c r="A135" s="17"/>
      <c r="B135" s="23"/>
    </row>
    <row r="136" spans="1:2">
      <c r="A136" s="17"/>
      <c r="B136" s="23"/>
    </row>
    <row r="137" spans="1:2">
      <c r="A137" s="17"/>
      <c r="B137" s="18"/>
    </row>
    <row r="138" spans="1:2">
      <c r="A138" s="17"/>
      <c r="B138" s="23"/>
    </row>
    <row r="139" spans="1:2">
      <c r="A139" s="17"/>
      <c r="B139" s="23"/>
    </row>
    <row r="140" spans="1:2">
      <c r="A140" s="17"/>
      <c r="B140" s="19"/>
    </row>
    <row r="141" spans="1:2">
      <c r="A141" s="17"/>
      <c r="B141" s="18"/>
    </row>
    <row r="142" spans="1:2">
      <c r="A142" s="17"/>
      <c r="B142" s="18"/>
    </row>
    <row r="143" spans="1:2">
      <c r="A143" s="17"/>
      <c r="B143" s="21"/>
    </row>
    <row r="144" spans="1:2">
      <c r="A144" s="17"/>
      <c r="B144" s="22"/>
    </row>
    <row r="145" spans="1:2">
      <c r="A145" s="17"/>
      <c r="B145" s="19"/>
    </row>
    <row r="146" spans="1:2">
      <c r="A146" s="17"/>
      <c r="B146" s="18"/>
    </row>
    <row r="147" spans="1:2">
      <c r="A147" s="17"/>
      <c r="B147" s="23"/>
    </row>
    <row r="148" spans="1:2">
      <c r="A148" s="17"/>
      <c r="B148" s="23"/>
    </row>
    <row r="149" spans="1:2">
      <c r="A149" s="17"/>
      <c r="B149" s="23"/>
    </row>
    <row r="150" spans="1:2">
      <c r="A150" s="17"/>
      <c r="B150" s="23"/>
    </row>
    <row r="151" spans="1:2">
      <c r="A151" s="17"/>
      <c r="B151" s="23"/>
    </row>
    <row r="152" spans="1:2">
      <c r="A152" s="17"/>
      <c r="B152" s="23"/>
    </row>
    <row r="153" spans="1:2">
      <c r="A153" s="17"/>
      <c r="B153" s="23"/>
    </row>
    <row r="154" spans="1:2">
      <c r="A154" s="17"/>
      <c r="B154" s="23"/>
    </row>
    <row r="155" spans="1:2">
      <c r="A155" s="17"/>
      <c r="B155" s="23"/>
    </row>
    <row r="156" spans="1:2">
      <c r="A156" s="17"/>
      <c r="B156" s="18"/>
    </row>
    <row r="157" spans="1:2">
      <c r="A157" s="17"/>
      <c r="B157" s="23"/>
    </row>
    <row r="158" spans="1:2">
      <c r="A158" s="17"/>
      <c r="B158" s="23"/>
    </row>
    <row r="159" spans="1:2">
      <c r="A159" s="17"/>
      <c r="B159" s="23"/>
    </row>
    <row r="160" spans="1:2">
      <c r="A160" s="17"/>
      <c r="B160" s="18"/>
    </row>
    <row r="161" spans="1:2">
      <c r="A161" s="17"/>
      <c r="B161" s="23"/>
    </row>
    <row r="162" spans="1:2">
      <c r="A162" s="17"/>
      <c r="B162" s="23"/>
    </row>
    <row r="163" spans="1:2">
      <c r="A163" s="17"/>
      <c r="B163" s="18"/>
    </row>
    <row r="164" spans="1:2">
      <c r="A164" s="17"/>
      <c r="B164" s="18"/>
    </row>
    <row r="165" spans="1:2">
      <c r="A165" s="17"/>
      <c r="B165" s="23"/>
    </row>
    <row r="166" spans="1:2">
      <c r="A166" s="17"/>
      <c r="B166" s="23"/>
    </row>
    <row r="167" spans="1:2">
      <c r="A167" s="17"/>
      <c r="B167" s="19"/>
    </row>
    <row r="168" spans="1:2">
      <c r="A168" s="17"/>
      <c r="B168" s="18"/>
    </row>
    <row r="169" spans="1:2">
      <c r="A169" s="17"/>
      <c r="B169" s="23"/>
    </row>
    <row r="170" spans="1:2">
      <c r="A170" s="17"/>
      <c r="B170" s="23"/>
    </row>
    <row r="171" spans="1:2">
      <c r="A171" s="17"/>
      <c r="B171" s="23"/>
    </row>
    <row r="172" spans="1:2">
      <c r="A172" s="17"/>
      <c r="B172" s="23"/>
    </row>
    <row r="173" spans="1:2">
      <c r="A173" s="17"/>
      <c r="B173" s="23"/>
    </row>
    <row r="174" spans="1:2">
      <c r="A174" s="17"/>
      <c r="B174" s="23"/>
    </row>
    <row r="175" spans="1:2">
      <c r="A175" s="17"/>
      <c r="B175" s="23"/>
    </row>
    <row r="176" spans="1:2">
      <c r="A176" s="17"/>
      <c r="B176" s="19"/>
    </row>
    <row r="177" spans="1:2">
      <c r="A177" s="17"/>
      <c r="B177" s="19"/>
    </row>
    <row r="178" spans="1:2">
      <c r="A178" s="17"/>
      <c r="B178" s="19"/>
    </row>
    <row r="179" spans="1:2">
      <c r="A179" s="17"/>
      <c r="B179" s="18"/>
    </row>
    <row r="180" spans="1:2">
      <c r="A180" s="17"/>
      <c r="B180" s="23"/>
    </row>
    <row r="181" spans="1:2">
      <c r="A181" s="17"/>
      <c r="B181" s="23"/>
    </row>
    <row r="182" spans="1:2">
      <c r="A182" s="17"/>
      <c r="B182" s="23"/>
    </row>
    <row r="183" spans="1:2">
      <c r="A183" s="17"/>
      <c r="B183" s="23"/>
    </row>
    <row r="184" spans="1:2">
      <c r="A184" s="17"/>
      <c r="B184" s="23"/>
    </row>
    <row r="185" spans="1:2">
      <c r="A185" s="17"/>
      <c r="B185" s="23"/>
    </row>
    <row r="186" spans="1:2">
      <c r="A186" s="17"/>
      <c r="B186" s="23"/>
    </row>
    <row r="187" spans="1:2">
      <c r="A187" s="17"/>
      <c r="B187" s="23"/>
    </row>
    <row r="188" spans="1:2">
      <c r="A188" s="17"/>
      <c r="B188" s="23"/>
    </row>
    <row r="189" spans="1:2">
      <c r="A189" s="17"/>
      <c r="B189" s="18"/>
    </row>
    <row r="190" spans="1:2">
      <c r="A190" s="17"/>
      <c r="B190" s="19"/>
    </row>
    <row r="191" spans="1:2">
      <c r="A191" s="17"/>
      <c r="B191" s="18"/>
    </row>
    <row r="192" spans="1:2">
      <c r="A192" s="17"/>
      <c r="B192" s="18"/>
    </row>
    <row r="193" spans="1:2">
      <c r="A193" s="17"/>
      <c r="B193" s="18"/>
    </row>
    <row r="194" spans="1:2">
      <c r="A194" s="17"/>
      <c r="B194" s="18"/>
    </row>
    <row r="195" spans="1:2">
      <c r="A195" s="17"/>
      <c r="B195" s="18"/>
    </row>
    <row r="196" spans="1:2">
      <c r="A196" s="17"/>
      <c r="B196" s="19"/>
    </row>
    <row r="197" spans="1:2">
      <c r="A197" s="17"/>
      <c r="B197" s="18"/>
    </row>
    <row r="198" spans="1:2">
      <c r="A198" s="17"/>
      <c r="B198" s="18"/>
    </row>
    <row r="199" spans="1:2">
      <c r="A199" s="17"/>
      <c r="B199" s="18"/>
    </row>
    <row r="200" spans="1:2">
      <c r="A200" s="17"/>
      <c r="B200" s="19"/>
    </row>
    <row r="201" spans="1:2">
      <c r="A201" s="17"/>
      <c r="B201" s="18"/>
    </row>
    <row r="202" spans="1:2">
      <c r="A202" s="17"/>
      <c r="B202" s="23"/>
    </row>
    <row r="203" spans="1:2">
      <c r="A203" s="17"/>
      <c r="B203" s="23"/>
    </row>
    <row r="204" spans="1:2">
      <c r="A204" s="17"/>
      <c r="B204" s="18"/>
    </row>
    <row r="205" spans="1:2">
      <c r="A205" s="17"/>
      <c r="B205" s="23"/>
    </row>
    <row r="206" spans="1:2">
      <c r="A206" s="17"/>
      <c r="B206" s="23"/>
    </row>
    <row r="207" spans="1:2">
      <c r="A207" s="17"/>
      <c r="B207" s="19"/>
    </row>
    <row r="208" spans="1:2">
      <c r="A208" s="17"/>
      <c r="B208" s="18"/>
    </row>
    <row r="209" spans="1:2">
      <c r="A209" s="17"/>
      <c r="B209" s="18"/>
    </row>
    <row r="210" spans="1:2">
      <c r="A210" s="17"/>
      <c r="B210" s="18"/>
    </row>
    <row r="211" spans="1:2">
      <c r="A211" s="17"/>
      <c r="B211" s="22"/>
    </row>
    <row r="212" spans="1:2">
      <c r="A212" s="17"/>
      <c r="B212" s="19"/>
    </row>
    <row r="213" spans="1:2">
      <c r="A213" s="17"/>
      <c r="B213" s="18"/>
    </row>
    <row r="214" spans="1:2">
      <c r="A214" s="17"/>
      <c r="B214" s="23"/>
    </row>
    <row r="215" spans="1:2">
      <c r="A215" s="17"/>
      <c r="B215" s="23"/>
    </row>
    <row r="216" spans="1:2">
      <c r="A216" s="17"/>
      <c r="B216" s="18"/>
    </row>
    <row r="217" spans="1:2">
      <c r="A217" s="17"/>
      <c r="B217" s="23"/>
    </row>
    <row r="218" spans="1:2">
      <c r="A218" s="17"/>
      <c r="B218" s="23"/>
    </row>
    <row r="219" spans="1:2">
      <c r="A219" s="17"/>
      <c r="B219" s="19"/>
    </row>
    <row r="220" spans="1:2">
      <c r="A220" s="17"/>
      <c r="B220" s="18"/>
    </row>
    <row r="221" spans="1:2">
      <c r="A221" s="17"/>
      <c r="B221" s="18"/>
    </row>
    <row r="222" spans="1:2">
      <c r="A222" s="17"/>
      <c r="B222" s="18"/>
    </row>
    <row r="223" spans="1:2">
      <c r="A223" s="17"/>
      <c r="B223" s="18"/>
    </row>
    <row r="224" spans="1:2">
      <c r="A224" s="17"/>
      <c r="B224" s="18"/>
    </row>
    <row r="225" spans="1:2">
      <c r="A225" s="17"/>
      <c r="B225" s="19"/>
    </row>
    <row r="226" spans="1:2">
      <c r="A226" s="17"/>
      <c r="B226" s="18"/>
    </row>
    <row r="227" spans="1:2">
      <c r="A227" s="17"/>
      <c r="B227" s="23"/>
    </row>
    <row r="228" spans="1:2">
      <c r="A228" s="17"/>
      <c r="B228" s="25"/>
    </row>
    <row r="229" spans="1:2">
      <c r="A229" s="17"/>
      <c r="B229" s="25"/>
    </row>
    <row r="230" spans="1:2">
      <c r="A230" s="17"/>
      <c r="B230" s="25"/>
    </row>
    <row r="231" spans="1:2">
      <c r="A231" s="17"/>
      <c r="B231" s="25"/>
    </row>
    <row r="232" spans="1:2">
      <c r="A232" s="17"/>
      <c r="B232" s="25"/>
    </row>
    <row r="233" spans="1:2">
      <c r="A233" s="17"/>
      <c r="B233" s="25"/>
    </row>
    <row r="234" spans="1:2">
      <c r="A234" s="17"/>
      <c r="B234" s="7"/>
    </row>
    <row r="235" spans="1:2">
      <c r="A235" s="17"/>
      <c r="B235" s="7"/>
    </row>
    <row r="236" spans="1:2">
      <c r="A236" s="17"/>
      <c r="B236" s="7"/>
    </row>
    <row r="237" spans="1:2">
      <c r="A237" s="17"/>
      <c r="B237" s="7"/>
    </row>
    <row r="238" spans="1:2">
      <c r="A238" s="17"/>
      <c r="B238" s="7"/>
    </row>
    <row r="239" spans="1:2">
      <c r="A239" s="17"/>
      <c r="B239" s="7"/>
    </row>
    <row r="240" spans="1:2">
      <c r="A240" s="17"/>
      <c r="B240" s="7"/>
    </row>
    <row r="241" spans="1:2">
      <c r="A241" s="17"/>
      <c r="B241" s="7"/>
    </row>
    <row r="242" spans="1:2">
      <c r="A242" s="17"/>
      <c r="B242" s="7"/>
    </row>
    <row r="243" spans="1:2">
      <c r="A243" s="17"/>
      <c r="B243" s="7"/>
    </row>
    <row r="244" spans="1:2">
      <c r="A244" s="17"/>
      <c r="B244" s="7"/>
    </row>
    <row r="245" spans="1:2">
      <c r="A245" s="17"/>
      <c r="B245" s="7"/>
    </row>
    <row r="246" spans="1:2">
      <c r="A246" s="17"/>
      <c r="B246" s="7"/>
    </row>
    <row r="247" spans="1:2">
      <c r="A247" s="17"/>
      <c r="B247" s="7"/>
    </row>
    <row r="248" spans="1:2">
      <c r="A248" s="17"/>
      <c r="B248" s="7"/>
    </row>
    <row r="249" spans="1:2">
      <c r="A249" s="17"/>
      <c r="B249" s="7"/>
    </row>
    <row r="250" spans="1:2">
      <c r="A250" s="17"/>
      <c r="B250" s="7"/>
    </row>
    <row r="251" spans="1:2">
      <c r="A251" s="17"/>
      <c r="B251" s="7"/>
    </row>
    <row r="252" spans="1:2">
      <c r="A252" s="17"/>
      <c r="B252" s="7"/>
    </row>
    <row r="253" spans="1:2">
      <c r="A253" s="17"/>
      <c r="B253" s="7"/>
    </row>
    <row r="254" spans="1:2">
      <c r="A254" s="17"/>
      <c r="B254" s="7"/>
    </row>
    <row r="255" spans="1:2">
      <c r="A255" s="17"/>
      <c r="B255" s="7"/>
    </row>
    <row r="256" spans="1:2">
      <c r="A256" s="17"/>
      <c r="B256" s="7"/>
    </row>
    <row r="257" spans="1:2">
      <c r="A257" s="17"/>
      <c r="B257" s="7"/>
    </row>
    <row r="258" spans="1:2">
      <c r="A258" s="17"/>
      <c r="B258" s="7"/>
    </row>
    <row r="259" spans="1:2">
      <c r="A259" s="17"/>
      <c r="B259" s="7"/>
    </row>
    <row r="260" spans="1:2">
      <c r="A260" s="17"/>
      <c r="B260" s="7"/>
    </row>
    <row r="261" spans="1:2">
      <c r="A261" s="17"/>
      <c r="B261" s="7"/>
    </row>
    <row r="262" spans="1:2">
      <c r="A262" s="17"/>
      <c r="B262" s="7"/>
    </row>
    <row r="263" spans="1:2">
      <c r="A263" s="17"/>
      <c r="B263" s="7"/>
    </row>
    <row r="264" spans="1:2">
      <c r="A264" s="17"/>
      <c r="B264" s="7"/>
    </row>
    <row r="265" spans="1:2">
      <c r="A265" s="17"/>
      <c r="B265" s="7"/>
    </row>
    <row r="266" spans="1:2">
      <c r="A266" s="17"/>
      <c r="B266" s="7"/>
    </row>
    <row r="267" spans="1:2">
      <c r="A267" s="17"/>
      <c r="B267" s="7"/>
    </row>
    <row r="268" spans="1:2">
      <c r="A268" s="17"/>
      <c r="B268" s="7"/>
    </row>
    <row r="269" spans="1:2">
      <c r="A269" s="17"/>
      <c r="B269" s="7"/>
    </row>
    <row r="270" spans="1:2">
      <c r="A270" s="17"/>
      <c r="B270" s="7"/>
    </row>
    <row r="271" spans="1:2">
      <c r="A271" s="17"/>
      <c r="B271" s="7"/>
    </row>
    <row r="272" spans="1:2">
      <c r="A272" s="17"/>
      <c r="B272" s="7"/>
    </row>
    <row r="273" spans="1:2">
      <c r="A273" s="17"/>
      <c r="B273" s="7"/>
    </row>
    <row r="274" spans="1:2">
      <c r="A274" s="17"/>
      <c r="B274" s="7"/>
    </row>
    <row r="275" spans="1:2">
      <c r="A275" s="17"/>
      <c r="B275" s="7"/>
    </row>
    <row r="276" spans="1:2">
      <c r="A276" s="17"/>
      <c r="B276" s="7"/>
    </row>
    <row r="277" spans="1:2">
      <c r="A277" s="17"/>
      <c r="B277" s="7"/>
    </row>
    <row r="278" spans="1:2">
      <c r="A278" s="17"/>
      <c r="B278" s="7"/>
    </row>
    <row r="279" spans="1:2">
      <c r="A279" s="17"/>
      <c r="B279" s="7"/>
    </row>
    <row r="280" spans="1:2">
      <c r="A280" s="17"/>
      <c r="B280" s="7"/>
    </row>
    <row r="281" spans="1:2">
      <c r="A281" s="17"/>
      <c r="B281" s="7"/>
    </row>
    <row r="282" spans="1:2">
      <c r="A282" s="17"/>
      <c r="B282" s="7"/>
    </row>
    <row r="283" spans="1:2">
      <c r="A283" s="17"/>
      <c r="B283" s="7"/>
    </row>
    <row r="284" spans="1:2">
      <c r="A284" s="17"/>
      <c r="B284" s="7"/>
    </row>
    <row r="285" spans="1:2">
      <c r="A285" s="17"/>
      <c r="B285" s="7"/>
    </row>
    <row r="286" spans="1:2">
      <c r="A286" s="17"/>
      <c r="B286" s="7"/>
    </row>
    <row r="287" spans="1:2">
      <c r="A287" s="17"/>
      <c r="B287" s="7"/>
    </row>
    <row r="288" spans="1:2">
      <c r="A288" s="17"/>
      <c r="B288" s="7"/>
    </row>
    <row r="289" spans="1:2">
      <c r="A289" s="17"/>
      <c r="B289" s="7"/>
    </row>
    <row r="290" spans="1:2">
      <c r="A290" s="17"/>
      <c r="B290" s="7"/>
    </row>
    <row r="291" spans="1:2">
      <c r="A291" s="17"/>
      <c r="B291" s="7"/>
    </row>
    <row r="292" spans="1:2">
      <c r="A292" s="17"/>
      <c r="B292" s="7"/>
    </row>
    <row r="293" spans="1:2">
      <c r="A293" s="17"/>
      <c r="B293" s="7"/>
    </row>
    <row r="294" spans="1:2">
      <c r="A294" s="17"/>
      <c r="B294" s="7"/>
    </row>
    <row r="295" spans="1:2">
      <c r="A295" s="17"/>
      <c r="B295" s="7"/>
    </row>
    <row r="296" spans="1:2">
      <c r="A296" s="17"/>
      <c r="B296" s="7"/>
    </row>
    <row r="297" spans="1:2">
      <c r="A297" s="17"/>
      <c r="B297" s="7"/>
    </row>
    <row r="298" spans="1:2">
      <c r="A298" s="17"/>
      <c r="B298" s="7"/>
    </row>
    <row r="299" spans="1:2">
      <c r="A299" s="17"/>
      <c r="B299" s="7"/>
    </row>
    <row r="300" spans="1:2">
      <c r="A300" s="17"/>
      <c r="B300" s="7"/>
    </row>
    <row r="301" spans="1:2">
      <c r="A301" s="17"/>
      <c r="B301" s="7"/>
    </row>
    <row r="302" spans="1:2">
      <c r="A302" s="17"/>
      <c r="B302" s="7"/>
    </row>
    <row r="303" spans="1:2">
      <c r="A303" s="17"/>
      <c r="B303" s="7"/>
    </row>
    <row r="304" spans="1:2">
      <c r="A304" s="17"/>
      <c r="B304" s="7"/>
    </row>
    <row r="305" spans="1:2">
      <c r="A305" s="17"/>
      <c r="B305" s="7"/>
    </row>
    <row r="306" spans="1:2">
      <c r="A306" s="17"/>
      <c r="B306" s="7"/>
    </row>
    <row r="307" spans="1:2">
      <c r="A307" s="17"/>
      <c r="B307" s="7"/>
    </row>
    <row r="308" spans="1:2">
      <c r="A308" s="17"/>
      <c r="B308" s="7"/>
    </row>
    <row r="309" spans="1:2">
      <c r="A309" s="17"/>
      <c r="B309" s="7"/>
    </row>
    <row r="310" spans="1:2">
      <c r="A310" s="17"/>
      <c r="B310" s="7"/>
    </row>
    <row r="311" spans="1:2">
      <c r="A311" s="17"/>
      <c r="B311" s="7"/>
    </row>
    <row r="312" spans="1:2">
      <c r="A312" s="17"/>
      <c r="B312" s="7"/>
    </row>
    <row r="313" spans="1:2">
      <c r="A313" s="17"/>
      <c r="B313" s="7"/>
    </row>
    <row r="314" spans="1:2">
      <c r="A314" s="17"/>
      <c r="B314" s="7"/>
    </row>
    <row r="315" spans="1:2">
      <c r="A315" s="17"/>
      <c r="B315" s="7"/>
    </row>
    <row r="316" spans="1:2">
      <c r="A316" s="17"/>
      <c r="B316" s="7"/>
    </row>
    <row r="317" spans="1:2">
      <c r="A317" s="17"/>
      <c r="B317" s="7"/>
    </row>
    <row r="318" spans="1:2">
      <c r="A318" s="17"/>
      <c r="B318" s="7"/>
    </row>
    <row r="319" spans="1:2">
      <c r="A319" s="17"/>
      <c r="B319" s="7"/>
    </row>
    <row r="320" spans="1:2">
      <c r="A320" s="17"/>
      <c r="B320" s="7"/>
    </row>
    <row r="321" spans="1:2">
      <c r="A321" s="17"/>
      <c r="B321" s="7"/>
    </row>
    <row r="322" spans="1:2">
      <c r="A322" s="17"/>
      <c r="B322" s="7"/>
    </row>
    <row r="323" spans="1:2">
      <c r="A323" s="17"/>
      <c r="B323" s="7"/>
    </row>
    <row r="324" spans="1:2">
      <c r="A324" s="17"/>
      <c r="B324" s="7"/>
    </row>
    <row r="325" spans="1:2">
      <c r="A325" s="17"/>
      <c r="B325" s="7"/>
    </row>
    <row r="326" spans="1:2">
      <c r="A326" s="17"/>
      <c r="B326" s="7"/>
    </row>
    <row r="327" spans="1:2">
      <c r="A327" s="17"/>
      <c r="B327" s="7"/>
    </row>
    <row r="328" spans="1:2">
      <c r="A328" s="17"/>
      <c r="B328" s="7"/>
    </row>
    <row r="329" spans="1:2">
      <c r="A329" s="17"/>
      <c r="B329" s="7"/>
    </row>
    <row r="330" spans="1:2">
      <c r="A330" s="17"/>
      <c r="B330" s="7"/>
    </row>
    <row r="331" spans="1:2">
      <c r="A331" s="17"/>
      <c r="B331" s="7"/>
    </row>
    <row r="332" spans="1:2">
      <c r="A332" s="17"/>
      <c r="B332" s="7"/>
    </row>
    <row r="333" spans="1:2">
      <c r="A333" s="17"/>
      <c r="B333" s="7"/>
    </row>
    <row r="334" spans="1:2">
      <c r="A334" s="17"/>
      <c r="B334" s="7"/>
    </row>
    <row r="335" spans="1:2">
      <c r="A335" s="17"/>
      <c r="B335" s="7"/>
    </row>
    <row r="336" spans="1:2">
      <c r="A336" s="17"/>
      <c r="B336" s="7"/>
    </row>
    <row r="337" spans="1:2">
      <c r="A337" s="17"/>
      <c r="B337" s="7"/>
    </row>
    <row r="338" spans="1:2">
      <c r="A338" s="17"/>
      <c r="B338" s="7"/>
    </row>
    <row r="339" spans="1:2">
      <c r="A339" s="17"/>
      <c r="B339" s="7"/>
    </row>
    <row r="340" spans="1:2">
      <c r="A340" s="17"/>
      <c r="B340" s="7"/>
    </row>
    <row r="341" spans="1:2">
      <c r="A341" s="17"/>
      <c r="B341" s="7"/>
    </row>
    <row r="342" spans="1:2">
      <c r="A342" s="17"/>
      <c r="B342" s="7"/>
    </row>
    <row r="343" spans="1:2">
      <c r="A343" s="17"/>
      <c r="B343" s="7"/>
    </row>
    <row r="344" spans="1:2">
      <c r="A344" s="17"/>
      <c r="B344" s="7"/>
    </row>
    <row r="345" spans="1:2">
      <c r="A345" s="17"/>
      <c r="B345" s="7"/>
    </row>
    <row r="346" spans="1:2">
      <c r="A346" s="17"/>
      <c r="B346" s="7"/>
    </row>
    <row r="347" spans="1:2">
      <c r="A347" s="17"/>
      <c r="B347" s="7"/>
    </row>
    <row r="348" spans="1:2">
      <c r="A348" s="17"/>
      <c r="B348" s="7"/>
    </row>
    <row r="349" spans="1:2">
      <c r="A349" s="17"/>
      <c r="B349" s="7"/>
    </row>
    <row r="350" spans="1:2">
      <c r="A350" s="17"/>
      <c r="B350" s="7"/>
    </row>
    <row r="351" spans="1:2">
      <c r="A351" s="17"/>
      <c r="B351" s="7"/>
    </row>
    <row r="352" spans="1:2">
      <c r="A352" s="17"/>
      <c r="B352" s="7"/>
    </row>
    <row r="353" spans="1:2">
      <c r="A353" s="17"/>
      <c r="B353" s="7"/>
    </row>
    <row r="354" spans="1:2">
      <c r="A354" s="17"/>
      <c r="B354" s="7"/>
    </row>
    <row r="355" spans="1:2">
      <c r="A355" s="17"/>
      <c r="B355" s="7"/>
    </row>
    <row r="356" spans="1:2">
      <c r="A356" s="17"/>
      <c r="B356" s="7"/>
    </row>
    <row r="357" spans="1:2">
      <c r="A357" s="17"/>
      <c r="B357" s="7"/>
    </row>
    <row r="358" spans="1:2">
      <c r="A358" s="17"/>
      <c r="B358" s="7"/>
    </row>
    <row r="359" spans="1:2">
      <c r="A359" s="17"/>
      <c r="B359" s="7"/>
    </row>
    <row r="360" spans="1:2">
      <c r="A360" s="17"/>
      <c r="B360" s="7"/>
    </row>
    <row r="361" spans="1:2">
      <c r="A361" s="17"/>
      <c r="B361" s="7"/>
    </row>
    <row r="362" spans="1:2">
      <c r="A362" s="17"/>
      <c r="B362" s="7"/>
    </row>
    <row r="363" spans="1:2">
      <c r="A363" s="17"/>
      <c r="B363" s="7"/>
    </row>
    <row r="364" spans="1:2">
      <c r="A364" s="17"/>
      <c r="B364" s="7"/>
    </row>
    <row r="365" spans="1:2">
      <c r="A365" s="17"/>
      <c r="B365" s="7"/>
    </row>
    <row r="366" spans="1:2">
      <c r="A366" s="17"/>
      <c r="B366" s="7"/>
    </row>
    <row r="367" spans="1:2">
      <c r="A367" s="17"/>
      <c r="B367" s="7"/>
    </row>
    <row r="368" spans="1:2">
      <c r="A368" s="17"/>
      <c r="B368" s="7"/>
    </row>
    <row r="369" spans="1:2">
      <c r="A369" s="17"/>
      <c r="B369" s="7"/>
    </row>
    <row r="370" spans="1:2">
      <c r="A370" s="17"/>
      <c r="B370" s="7"/>
    </row>
    <row r="371" spans="1:2">
      <c r="A371" s="17"/>
      <c r="B371" s="7"/>
    </row>
    <row r="372" spans="1:2">
      <c r="A372" s="17"/>
      <c r="B372" s="7"/>
    </row>
    <row r="373" spans="1:2">
      <c r="A373" s="17"/>
      <c r="B373" s="7"/>
    </row>
    <row r="374" spans="1:2">
      <c r="A374" s="17"/>
      <c r="B374" s="7"/>
    </row>
    <row r="375" spans="1:2">
      <c r="A375" s="17"/>
      <c r="B375" s="7"/>
    </row>
    <row r="376" spans="1:2">
      <c r="A376" s="17"/>
      <c r="B376" s="7"/>
    </row>
    <row r="377" spans="1:2">
      <c r="A377" s="17"/>
      <c r="B377" s="7"/>
    </row>
    <row r="378" spans="1:2">
      <c r="A378" s="17"/>
      <c r="B378" s="7"/>
    </row>
    <row r="379" spans="1:2">
      <c r="A379" s="17"/>
      <c r="B379" s="7"/>
    </row>
    <row r="380" spans="1:2">
      <c r="A380" s="17"/>
      <c r="B380" s="7"/>
    </row>
    <row r="381" spans="1:2">
      <c r="A381" s="17"/>
      <c r="B381" s="7"/>
    </row>
    <row r="382" spans="1:2">
      <c r="A382" s="17"/>
      <c r="B382" s="7"/>
    </row>
    <row r="383" spans="1:2">
      <c r="A383" s="17"/>
      <c r="B383" s="7"/>
    </row>
    <row r="384" spans="1:2">
      <c r="A384" s="17"/>
      <c r="B384" s="7"/>
    </row>
    <row r="385" spans="1:2">
      <c r="A385" s="17"/>
      <c r="B385" s="7"/>
    </row>
    <row r="386" spans="1:2">
      <c r="A386" s="17"/>
      <c r="B386" s="7"/>
    </row>
    <row r="387" spans="1:2">
      <c r="A387" s="17"/>
      <c r="B387" s="7"/>
    </row>
    <row r="388" spans="1:2">
      <c r="A388" s="17"/>
      <c r="B388" s="7"/>
    </row>
    <row r="389" spans="1:2">
      <c r="A389" s="17"/>
      <c r="B389" s="7"/>
    </row>
    <row r="390" spans="1:2">
      <c r="A390" s="17"/>
      <c r="B390" s="7"/>
    </row>
    <row r="391" spans="1:2">
      <c r="A391" s="17"/>
      <c r="B391" s="7"/>
    </row>
    <row r="392" spans="1:2">
      <c r="A392" s="17"/>
      <c r="B392" s="7"/>
    </row>
    <row r="393" spans="1:2">
      <c r="A393" s="17"/>
      <c r="B393" s="7"/>
    </row>
  </sheetData>
  <sheetProtection password="CF7A" sheet="1" objects="1" scenarios="1"/>
  <dataValidations count="1">
    <dataValidation type="list" allowBlank="1" showInputMessage="1" showErrorMessage="1" sqref="C65109 IY65109 SU65109 ACQ65109 AMM65109 AWI65109 BGE65109 BQA65109 BZW65109 CJS65109 CTO65109 DDK65109 DNG65109 DXC65109 EGY65109 EQU65109 FAQ65109 FKM65109 FUI65109 GEE65109 GOA65109 GXW65109 HHS65109 HRO65109 IBK65109 ILG65109 IVC65109 JEY65109 JOU65109 JYQ65109 KIM65109 KSI65109 LCE65109 LMA65109 LVW65109 MFS65109 MPO65109 MZK65109 NJG65109 NTC65109 OCY65109 OMU65109 OWQ65109 PGM65109 PQI65109 QAE65109 QKA65109 QTW65109 RDS65109 RNO65109 RXK65109 SHG65109 SRC65109 TAY65109 TKU65109 TUQ65109 UEM65109 UOI65109 UYE65109 VIA65109 VRW65109 WBS65109 WLO65109 WVK65109 C130645 IY130645 SU130645 ACQ130645 AMM130645 AWI130645 BGE130645 BQA130645 BZW130645 CJS130645 CTO130645 DDK130645 DNG130645 DXC130645 EGY130645 EQU130645 FAQ130645 FKM130645 FUI130645 GEE130645 GOA130645 GXW130645 HHS130645 HRO130645 IBK130645 ILG130645 IVC130645 JEY130645 JOU130645 JYQ130645 KIM130645 KSI130645 LCE130645 LMA130645 LVW130645 MFS130645 MPO130645 MZK130645 NJG130645 NTC130645 OCY130645 OMU130645 OWQ130645 PGM130645 PQI130645 QAE130645 QKA130645 QTW130645 RDS130645 RNO130645 RXK130645 SHG130645 SRC130645 TAY130645 TKU130645 TUQ130645 UEM130645 UOI130645 UYE130645 VIA130645 VRW130645 WBS130645 WLO130645 WVK130645 C196181 IY196181 SU196181 ACQ196181 AMM196181 AWI196181 BGE196181 BQA196181 BZW196181 CJS196181 CTO196181 DDK196181 DNG196181 DXC196181 EGY196181 EQU196181 FAQ196181 FKM196181 FUI196181 GEE196181 GOA196181 GXW196181 HHS196181 HRO196181 IBK196181 ILG196181 IVC196181 JEY196181 JOU196181 JYQ196181 KIM196181 KSI196181 LCE196181 LMA196181 LVW196181 MFS196181 MPO196181 MZK196181 NJG196181 NTC196181 OCY196181 OMU196181 OWQ196181 PGM196181 PQI196181 QAE196181 QKA196181 QTW196181 RDS196181 RNO196181 RXK196181 SHG196181 SRC196181 TAY196181 TKU196181 TUQ196181 UEM196181 UOI196181 UYE196181 VIA196181 VRW196181 WBS196181 WLO196181 WVK196181 C261717 IY261717 SU261717 ACQ261717 AMM261717 AWI261717 BGE261717 BQA261717 BZW261717 CJS261717 CTO261717 DDK261717 DNG261717 DXC261717 EGY261717 EQU261717 FAQ261717 FKM261717 FUI261717 GEE261717 GOA261717 GXW261717 HHS261717 HRO261717 IBK261717 ILG261717 IVC261717 JEY261717 JOU261717 JYQ261717 KIM261717 KSI261717 LCE261717 LMA261717 LVW261717 MFS261717 MPO261717 MZK261717 NJG261717 NTC261717 OCY261717 OMU261717 OWQ261717 PGM261717 PQI261717 QAE261717 QKA261717 QTW261717 RDS261717 RNO261717 RXK261717 SHG261717 SRC261717 TAY261717 TKU261717 TUQ261717 UEM261717 UOI261717 UYE261717 VIA261717 VRW261717 WBS261717 WLO261717 WVK261717 C327253 IY327253 SU327253 ACQ327253 AMM327253 AWI327253 BGE327253 BQA327253 BZW327253 CJS327253 CTO327253 DDK327253 DNG327253 DXC327253 EGY327253 EQU327253 FAQ327253 FKM327253 FUI327253 GEE327253 GOA327253 GXW327253 HHS327253 HRO327253 IBK327253 ILG327253 IVC327253 JEY327253 JOU327253 JYQ327253 KIM327253 KSI327253 LCE327253 LMA327253 LVW327253 MFS327253 MPO327253 MZK327253 NJG327253 NTC327253 OCY327253 OMU327253 OWQ327253 PGM327253 PQI327253 QAE327253 QKA327253 QTW327253 RDS327253 RNO327253 RXK327253 SHG327253 SRC327253 TAY327253 TKU327253 TUQ327253 UEM327253 UOI327253 UYE327253 VIA327253 VRW327253 WBS327253 WLO327253 WVK327253 C392789 IY392789 SU392789 ACQ392789 AMM392789 AWI392789 BGE392789 BQA392789 BZW392789 CJS392789 CTO392789 DDK392789 DNG392789 DXC392789 EGY392789 EQU392789 FAQ392789 FKM392789 FUI392789 GEE392789 GOA392789 GXW392789 HHS392789 HRO392789 IBK392789 ILG392789 IVC392789 JEY392789 JOU392789 JYQ392789 KIM392789 KSI392789 LCE392789 LMA392789 LVW392789 MFS392789 MPO392789 MZK392789 NJG392789 NTC392789 OCY392789 OMU392789 OWQ392789 PGM392789 PQI392789 QAE392789 QKA392789 QTW392789 RDS392789 RNO392789 RXK392789 SHG392789 SRC392789 TAY392789 TKU392789 TUQ392789 UEM392789 UOI392789 UYE392789 VIA392789 VRW392789 WBS392789 WLO392789 WVK392789 C458325 IY458325 SU458325 ACQ458325 AMM458325 AWI458325 BGE458325 BQA458325 BZW458325 CJS458325 CTO458325 DDK458325 DNG458325 DXC458325 EGY458325 EQU458325 FAQ458325 FKM458325 FUI458325 GEE458325 GOA458325 GXW458325 HHS458325 HRO458325 IBK458325 ILG458325 IVC458325 JEY458325 JOU458325 JYQ458325 KIM458325 KSI458325 LCE458325 LMA458325 LVW458325 MFS458325 MPO458325 MZK458325 NJG458325 NTC458325 OCY458325 OMU458325 OWQ458325 PGM458325 PQI458325 QAE458325 QKA458325 QTW458325 RDS458325 RNO458325 RXK458325 SHG458325 SRC458325 TAY458325 TKU458325 TUQ458325 UEM458325 UOI458325 UYE458325 VIA458325 VRW458325 WBS458325 WLO458325 WVK458325 C523861 IY523861 SU523861 ACQ523861 AMM523861 AWI523861 BGE523861 BQA523861 BZW523861 CJS523861 CTO523861 DDK523861 DNG523861 DXC523861 EGY523861 EQU523861 FAQ523861 FKM523861 FUI523861 GEE523861 GOA523861 GXW523861 HHS523861 HRO523861 IBK523861 ILG523861 IVC523861 JEY523861 JOU523861 JYQ523861 KIM523861 KSI523861 LCE523861 LMA523861 LVW523861 MFS523861 MPO523861 MZK523861 NJG523861 NTC523861 OCY523861 OMU523861 OWQ523861 PGM523861 PQI523861 QAE523861 QKA523861 QTW523861 RDS523861 RNO523861 RXK523861 SHG523861 SRC523861 TAY523861 TKU523861 TUQ523861 UEM523861 UOI523861 UYE523861 VIA523861 VRW523861 WBS523861 WLO523861 WVK523861 C589397 IY589397 SU589397 ACQ589397 AMM589397 AWI589397 BGE589397 BQA589397 BZW589397 CJS589397 CTO589397 DDK589397 DNG589397 DXC589397 EGY589397 EQU589397 FAQ589397 FKM589397 FUI589397 GEE589397 GOA589397 GXW589397 HHS589397 HRO589397 IBK589397 ILG589397 IVC589397 JEY589397 JOU589397 JYQ589397 KIM589397 KSI589397 LCE589397 LMA589397 LVW589397 MFS589397 MPO589397 MZK589397 NJG589397 NTC589397 OCY589397 OMU589397 OWQ589397 PGM589397 PQI589397 QAE589397 QKA589397 QTW589397 RDS589397 RNO589397 RXK589397 SHG589397 SRC589397 TAY589397 TKU589397 TUQ589397 UEM589397 UOI589397 UYE589397 VIA589397 VRW589397 WBS589397 WLO589397 WVK589397 C654933 IY654933 SU654933 ACQ654933 AMM654933 AWI654933 BGE654933 BQA654933 BZW654933 CJS654933 CTO654933 DDK654933 DNG654933 DXC654933 EGY654933 EQU654933 FAQ654933 FKM654933 FUI654933 GEE654933 GOA654933 GXW654933 HHS654933 HRO654933 IBK654933 ILG654933 IVC654933 JEY654933 JOU654933 JYQ654933 KIM654933 KSI654933 LCE654933 LMA654933 LVW654933 MFS654933 MPO654933 MZK654933 NJG654933 NTC654933 OCY654933 OMU654933 OWQ654933 PGM654933 PQI654933 QAE654933 QKA654933 QTW654933 RDS654933 RNO654933 RXK654933 SHG654933 SRC654933 TAY654933 TKU654933 TUQ654933 UEM654933 UOI654933 UYE654933 VIA654933 VRW654933 WBS654933 WLO654933 WVK654933 C720469 IY720469 SU720469 ACQ720469 AMM720469 AWI720469 BGE720469 BQA720469 BZW720469 CJS720469 CTO720469 DDK720469 DNG720469 DXC720469 EGY720469 EQU720469 FAQ720469 FKM720469 FUI720469 GEE720469 GOA720469 GXW720469 HHS720469 HRO720469 IBK720469 ILG720469 IVC720469 JEY720469 JOU720469 JYQ720469 KIM720469 KSI720469 LCE720469 LMA720469 LVW720469 MFS720469 MPO720469 MZK720469 NJG720469 NTC720469 OCY720469 OMU720469 OWQ720469 PGM720469 PQI720469 QAE720469 QKA720469 QTW720469 RDS720469 RNO720469 RXK720469 SHG720469 SRC720469 TAY720469 TKU720469 TUQ720469 UEM720469 UOI720469 UYE720469 VIA720469 VRW720469 WBS720469 WLO720469 WVK720469 C786005 IY786005 SU786005 ACQ786005 AMM786005 AWI786005 BGE786005 BQA786005 BZW786005 CJS786005 CTO786005 DDK786005 DNG786005 DXC786005 EGY786005 EQU786005 FAQ786005 FKM786005 FUI786005 GEE786005 GOA786005 GXW786005 HHS786005 HRO786005 IBK786005 ILG786005 IVC786005 JEY786005 JOU786005 JYQ786005 KIM786005 KSI786005 LCE786005 LMA786005 LVW786005 MFS786005 MPO786005 MZK786005 NJG786005 NTC786005 OCY786005 OMU786005 OWQ786005 PGM786005 PQI786005 QAE786005 QKA786005 QTW786005 RDS786005 RNO786005 RXK786005 SHG786005 SRC786005 TAY786005 TKU786005 TUQ786005 UEM786005 UOI786005 UYE786005 VIA786005 VRW786005 WBS786005 WLO786005 WVK786005 C851541 IY851541 SU851541 ACQ851541 AMM851541 AWI851541 BGE851541 BQA851541 BZW851541 CJS851541 CTO851541 DDK851541 DNG851541 DXC851541 EGY851541 EQU851541 FAQ851541 FKM851541 FUI851541 GEE851541 GOA851541 GXW851541 HHS851541 HRO851541 IBK851541 ILG851541 IVC851541 JEY851541 JOU851541 JYQ851541 KIM851541 KSI851541 LCE851541 LMA851541 LVW851541 MFS851541 MPO851541 MZK851541 NJG851541 NTC851541 OCY851541 OMU851541 OWQ851541 PGM851541 PQI851541 QAE851541 QKA851541 QTW851541 RDS851541 RNO851541 RXK851541 SHG851541 SRC851541 TAY851541 TKU851541 TUQ851541 UEM851541 UOI851541 UYE851541 VIA851541 VRW851541 WBS851541 WLO851541 WVK851541 C917077 IY917077 SU917077 ACQ917077 AMM917077 AWI917077 BGE917077 BQA917077 BZW917077 CJS917077 CTO917077 DDK917077 DNG917077 DXC917077 EGY917077 EQU917077 FAQ917077 FKM917077 FUI917077 GEE917077 GOA917077 GXW917077 HHS917077 HRO917077 IBK917077 ILG917077 IVC917077 JEY917077 JOU917077 JYQ917077 KIM917077 KSI917077 LCE917077 LMA917077 LVW917077 MFS917077 MPO917077 MZK917077 NJG917077 NTC917077 OCY917077 OMU917077 OWQ917077 PGM917077 PQI917077 QAE917077 QKA917077 QTW917077 RDS917077 RNO917077 RXK917077 SHG917077 SRC917077 TAY917077 TKU917077 TUQ917077 UEM917077 UOI917077 UYE917077 VIA917077 VRW917077 WBS917077 WLO917077 WVK917077 C982613 IY982613 SU982613 ACQ982613 AMM982613 AWI982613 BGE982613 BQA982613 BZW982613 CJS982613 CTO982613 DDK982613 DNG982613 DXC982613 EGY982613 EQU982613 FAQ982613 FKM982613 FUI982613 GEE982613 GOA982613 GXW982613 HHS982613 HRO982613 IBK982613 ILG982613 IVC982613 JEY982613 JOU982613 JYQ982613 KIM982613 KSI982613 LCE982613 LMA982613 LVW982613 MFS982613 MPO982613 MZK982613 NJG982613 NTC982613 OCY982613 OMU982613 OWQ982613 PGM982613 PQI982613 QAE982613 QKA982613 QTW982613 RDS982613 RNO982613 RXK982613 SHG982613 SRC982613 TAY982613 TKU982613 TUQ982613 UEM982613 UOI982613 UYE982613 VIA982613 VRW982613 WBS982613 WLO982613 WVK982613">
      <formula1>$K$2:$K$7</formula1>
    </dataValidation>
  </dataValidations>
  <pageMargins left="0.35433070866141736" right="0.15748031496062992" top="0.39370078740157483" bottom="0.19685039370078741" header="0.31496062992125984" footer="0.11811023622047245"/>
  <pageSetup paperSize="9" orientation="landscape" r:id="rId1"/>
  <headerFooter alignWithMargins="0">
    <oddHeader>&amp;R&amp;"Times New Roman,Regular"&amp;P</oddHeader>
    <oddFooter>&amp;C&amp;"Times New Roman,Regular"&amp;F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Centrālās_funkcijas</vt:lpstr>
      <vt:lpstr>Kultūras_pārvalde</vt:lpstr>
      <vt:lpstr>Sporta_centrs</vt:lpstr>
      <vt:lpstr>Izglītības_pārvalde</vt:lpstr>
      <vt:lpstr>Labklājības_pārvalde</vt:lpstr>
      <vt:lpstr>Projektu_ieņēmumi</vt:lpstr>
      <vt:lpstr>Projektu_izdevumi</vt:lpstr>
      <vt:lpstr>Rezerves_fonds_izlietojums</vt:lpstr>
      <vt:lpstr>Speciālais_budžets_ieņēmumi_izd</vt:lpstr>
      <vt:lpstr>Ziedojumi_ieņēmumi_izdevumi</vt:lpstr>
      <vt:lpstr>Aizņēmumu skaidrojumi</vt:lpstr>
      <vt:lpstr>Centrālās_funkcijas!Print_Titles</vt:lpstr>
      <vt:lpstr>Izglītības_pārvalde!Print_Titles</vt:lpstr>
      <vt:lpstr>Kultūras_pārvalde!Print_Titles</vt:lpstr>
      <vt:lpstr>Labklājības_pārvalde!Print_Titles</vt:lpstr>
      <vt:lpstr>Projektu_ieņēmumi!Print_Titles</vt:lpstr>
      <vt:lpstr>Speciālais_budžets_ieņēmumi_izd!Print_Titles</vt:lpstr>
      <vt:lpstr>Sporta_centrs!Print_Titles</vt:lpstr>
      <vt:lpstr>Ziedojumi_ieņēmumi_izdevumi!Print_Titles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 Cirmane</dc:creator>
  <cp:lastModifiedBy>Beata Cirmane</cp:lastModifiedBy>
  <cp:lastPrinted>2017-12-20T07:52:41Z</cp:lastPrinted>
  <dcterms:created xsi:type="dcterms:W3CDTF">2016-04-19T13:01:04Z</dcterms:created>
  <dcterms:modified xsi:type="dcterms:W3CDTF">2017-12-20T07:55:20Z</dcterms:modified>
</cp:coreProperties>
</file>