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Objects="none" showInkAnnotation="0" defaultThemeVersion="124226"/>
  <bookViews>
    <workbookView xWindow="1800" yWindow="1095" windowWidth="28800" windowHeight="16245" tabRatio="963" activeTab="12"/>
  </bookViews>
  <sheets>
    <sheet name="KOPT" sheetId="153" r:id="rId1"/>
    <sheet name="1-BD" sheetId="150" r:id="rId2"/>
    <sheet name="ZD,P" sheetId="149" r:id="rId3"/>
    <sheet name="BK" sheetId="154" r:id="rId4"/>
    <sheet name="S" sheetId="155" r:id="rId5"/>
    <sheet name="J" sheetId="156" r:id="rId6"/>
    <sheet name="GR" sheetId="157" r:id="rId7"/>
    <sheet name="FS" sheetId="158" r:id="rId8"/>
    <sheet name="L,V" sheetId="159" r:id="rId9"/>
    <sheet name="D,V" sheetId="160" r:id="rId10"/>
    <sheet name="IeA" sheetId="161" r:id="rId11"/>
    <sheet name="ĀA" sheetId="162" r:id="rId12"/>
    <sheet name="DD" sheetId="163" r:id="rId13"/>
    <sheet name="ES" sheetId="164" r:id="rId14"/>
    <sheet name="2-IeT" sheetId="165" r:id="rId15"/>
    <sheet name="EL" sheetId="166" r:id="rId16"/>
    <sheet name="ESS" sheetId="169" r:id="rId17"/>
    <sheet name="UAS" sheetId="170" r:id="rId18"/>
    <sheet name="IZZ" sheetId="171" r:id="rId19"/>
    <sheet name="APK" sheetId="172" r:id="rId20"/>
    <sheet name="V" sheetId="173" r:id="rId21"/>
    <sheet name="ŪK" sheetId="174" r:id="rId22"/>
    <sheet name="SANT" sheetId="175" r:id="rId23"/>
    <sheet name="SM" sheetId="194" r:id="rId24"/>
    <sheet name="KM" sheetId="195" r:id="rId25"/>
    <sheet name="3-ĀT" sheetId="167" r:id="rId26"/>
    <sheet name="ELT" sheetId="168" r:id="rId27"/>
    <sheet name="ĀK" sheetId="185" r:id="rId28"/>
    <sheet name="LK" sheetId="186" r:id="rId29"/>
    <sheet name="Ū" sheetId="187" r:id="rId30"/>
    <sheet name="SAT" sheetId="188" r:id="rId31"/>
    <sheet name="SILT" sheetId="189" r:id="rId32"/>
    <sheet name="4-MĒB" sheetId="176" r:id="rId33"/>
    <sheet name="LF" sheetId="177" r:id="rId34"/>
    <sheet name="TR" sheetId="179" r:id="rId35"/>
    <sheet name="MĒB" sheetId="180" r:id="rId36"/>
    <sheet name="APR A" sheetId="181" r:id="rId37"/>
    <sheet name="APR bas" sheetId="182" r:id="rId38"/>
    <sheet name="5-TER" sheetId="190" r:id="rId39"/>
    <sheet name="TER" sheetId="191" r:id="rId40"/>
    <sheet name="6-BO" sheetId="193" r:id="rId41"/>
    <sheet name="BO" sheetId="197" r:id="rId42"/>
  </sheets>
  <definedNames>
    <definedName name="_xlnm.Print_Area" localSheetId="1">'1-BD'!$A$1:$H$37</definedName>
    <definedName name="_xlnm.Print_Area" localSheetId="14">'2-IeT'!$A$1:$H$35</definedName>
    <definedName name="_xlnm.Print_Area" localSheetId="25">'3-ĀT'!$A$1:$H$31</definedName>
    <definedName name="_xlnm.Print_Area" localSheetId="32">'4-MĒB'!$A$1:$H$30</definedName>
    <definedName name="_xlnm.Print_Area" localSheetId="38">'5-TER'!$A$1:$H$26</definedName>
    <definedName name="_xlnm.Print_Area" localSheetId="19">APK!$A$1:$P$208</definedName>
    <definedName name="_xlnm.Print_Area" localSheetId="36">'APR A'!$A$1:$P$24</definedName>
    <definedName name="_xlnm.Print_Area" localSheetId="37">'APR bas'!$A$1:$P$96</definedName>
    <definedName name="_xlnm.Print_Area" localSheetId="11">ĀA!$A$1:$P$24</definedName>
    <definedName name="_xlnm.Print_Area" localSheetId="27">ĀK!$A$1:$P$46</definedName>
    <definedName name="_xlnm.Print_Area" localSheetId="3">BK!$A$1:$P$358</definedName>
    <definedName name="_xlnm.Print_Area" localSheetId="9">'D,V'!$A$1:$P$40</definedName>
    <definedName name="_xlnm.Print_Area" localSheetId="12">DD!$A$1:$P$31</definedName>
    <definedName name="_xlnm.Print_Area" localSheetId="15">EL!$A$1:$P$166</definedName>
    <definedName name="_xlnm.Print_Area" localSheetId="26">ELT!$A$1:$P$48</definedName>
    <definedName name="_xlnm.Print_Area" localSheetId="13">ES!$A$1:$P$29</definedName>
    <definedName name="_xlnm.Print_Area" localSheetId="16">ESS!$A$1:$P$107</definedName>
    <definedName name="_xlnm.Print_Area" localSheetId="7">FS!$A$1:$P$24</definedName>
    <definedName name="_xlnm.Print_Area" localSheetId="6">GR!$A$1:$P$96</definedName>
    <definedName name="_xlnm.Print_Area" localSheetId="10">IeA!$A$1:$P$71</definedName>
    <definedName name="_xlnm.Print_Area" localSheetId="18">IZZ!$A$1:$P$38</definedName>
    <definedName name="_xlnm.Print_Area" localSheetId="5">J!$A$1:$P$51</definedName>
    <definedName name="_xlnm.Print_Area" localSheetId="0">KOPT!$A$1:$D$34</definedName>
    <definedName name="_xlnm.Print_Area" localSheetId="8">'L,V'!$A$1:$P$34</definedName>
    <definedName name="_xlnm.Print_Area" localSheetId="33">LF!$A$1:$P$20</definedName>
    <definedName name="_xlnm.Print_Area" localSheetId="28">LK!$A$1:$P$51</definedName>
    <definedName name="_xlnm.Print_Area" localSheetId="35">MĒB!$A$1:$P$33</definedName>
    <definedName name="_xlnm.Print_Area" localSheetId="4">S!$A$1:$P$43</definedName>
    <definedName name="_xlnm.Print_Area" localSheetId="22">SANT!$A$1:$P$49</definedName>
    <definedName name="_xlnm.Print_Area" localSheetId="30">SAT!$A$1:$P$75</definedName>
    <definedName name="_xlnm.Print_Area" localSheetId="31">SILT!$A$1:$P$19</definedName>
    <definedName name="_xlnm.Print_Area" localSheetId="39">TER!$A$1:$P$73</definedName>
    <definedName name="_xlnm.Print_Area" localSheetId="34">TR!$A$1:$P$52</definedName>
    <definedName name="_xlnm.Print_Area" localSheetId="17">UAS!$A$1:$P$50</definedName>
    <definedName name="_xlnm.Print_Area" localSheetId="29">Ū!$A$1:$P$85</definedName>
    <definedName name="_xlnm.Print_Area" localSheetId="21">ŪK!$A$1:$P$182</definedName>
    <definedName name="_xlnm.Print_Area" localSheetId="20">V!$A$1:$P$319</definedName>
    <definedName name="_xlnm.Print_Area" localSheetId="2">'ZD,P'!$A$1:$P$175</definedName>
    <definedName name="_xlnm.Print_Titles" localSheetId="1">'1-BD'!$10:$13</definedName>
    <definedName name="_xlnm.Print_Titles" localSheetId="14">'2-IeT'!$10:$13</definedName>
    <definedName name="_xlnm.Print_Titles" localSheetId="25">'3-ĀT'!$10:$13</definedName>
    <definedName name="_xlnm.Print_Titles" localSheetId="32">'4-MĒB'!$10:$13</definedName>
    <definedName name="_xlnm.Print_Titles" localSheetId="38">'5-TER'!$10:$13</definedName>
    <definedName name="_xlnm.Print_Titles" localSheetId="19">APK!$9:$11</definedName>
    <definedName name="_xlnm.Print_Titles" localSheetId="36">'APR A'!$9:$11</definedName>
    <definedName name="_xlnm.Print_Titles" localSheetId="37">'APR bas'!$9:$11</definedName>
    <definedName name="_xlnm.Print_Titles" localSheetId="11">ĀA!$9:$11</definedName>
    <definedName name="_xlnm.Print_Titles" localSheetId="27">ĀK!$9:$11</definedName>
    <definedName name="_xlnm.Print_Titles" localSheetId="3">BK!$9:$11</definedName>
    <definedName name="_xlnm.Print_Titles" localSheetId="9">'D,V'!$9:$11</definedName>
    <definedName name="_xlnm.Print_Titles" localSheetId="12">DD!$9:$11</definedName>
    <definedName name="_xlnm.Print_Titles" localSheetId="15">EL!$9:$11</definedName>
    <definedName name="_xlnm.Print_Titles" localSheetId="26">ELT!$9:$11</definedName>
    <definedName name="_xlnm.Print_Titles" localSheetId="13">ES!$9:$11</definedName>
    <definedName name="_xlnm.Print_Titles" localSheetId="16">ESS!$9:$11</definedName>
    <definedName name="_xlnm.Print_Titles" localSheetId="7">FS!$9:$11</definedName>
    <definedName name="_xlnm.Print_Titles" localSheetId="6">GR!$9:$11</definedName>
    <definedName name="_xlnm.Print_Titles" localSheetId="10">IeA!$9:$11</definedName>
    <definedName name="_xlnm.Print_Titles" localSheetId="18">IZZ!$9:$11</definedName>
    <definedName name="_xlnm.Print_Titles" localSheetId="5">J!$9:$11</definedName>
    <definedName name="_xlnm.Print_Titles" localSheetId="0">KOPT!$11:$14</definedName>
    <definedName name="_xlnm.Print_Titles" localSheetId="8">'L,V'!$9:$11</definedName>
    <definedName name="_xlnm.Print_Titles" localSheetId="33">LF!$9:$11</definedName>
    <definedName name="_xlnm.Print_Titles" localSheetId="28">LK!$9:$11</definedName>
    <definedName name="_xlnm.Print_Titles" localSheetId="35">MĒB!$9:$11</definedName>
    <definedName name="_xlnm.Print_Titles" localSheetId="4">S!$9:$11</definedName>
    <definedName name="_xlnm.Print_Titles" localSheetId="22">SANT!$9:$11</definedName>
    <definedName name="_xlnm.Print_Titles" localSheetId="30">SAT!$9:$11</definedName>
    <definedName name="_xlnm.Print_Titles" localSheetId="31">SILT!$9:$11</definedName>
    <definedName name="_xlnm.Print_Titles" localSheetId="39">TER!$9:$11</definedName>
    <definedName name="_xlnm.Print_Titles" localSheetId="34">TR!$9:$11</definedName>
    <definedName name="_xlnm.Print_Titles" localSheetId="17">UAS!$9:$11</definedName>
    <definedName name="_xlnm.Print_Titles" localSheetId="29">Ū!$9:$11</definedName>
    <definedName name="_xlnm.Print_Titles" localSheetId="21">ŪK!$9:$11</definedName>
    <definedName name="_xlnm.Print_Titles" localSheetId="20">V!$9:$11</definedName>
    <definedName name="_xlnm.Print_Titles" localSheetId="2">'ZD,P'!$9:$11</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P35" i="171" l="1"/>
  <c r="O35" i="171"/>
  <c r="N35" i="171"/>
  <c r="M35" i="171"/>
  <c r="L35" i="171"/>
  <c r="P7" i="171"/>
  <c r="P104" i="169"/>
  <c r="O104" i="169"/>
  <c r="N104" i="169"/>
  <c r="M104" i="169"/>
  <c r="L104" i="169"/>
  <c r="P7" i="169"/>
  <c r="P47" i="170"/>
  <c r="O47" i="170"/>
  <c r="N47" i="170"/>
  <c r="M47" i="170"/>
  <c r="L47" i="170"/>
  <c r="P7" i="170"/>
  <c r="P23" i="197"/>
  <c r="O23" i="197"/>
  <c r="N23" i="197"/>
  <c r="M23" i="197"/>
  <c r="L23" i="197"/>
  <c r="P7" i="197"/>
  <c r="D16" i="193"/>
  <c r="D17" i="193"/>
  <c r="D19" i="193"/>
  <c r="D20" i="193"/>
  <c r="H16" i="193"/>
  <c r="G16" i="193"/>
  <c r="F16" i="193"/>
  <c r="E16" i="193"/>
  <c r="D8" i="193"/>
  <c r="D7" i="193"/>
  <c r="E39" i="157"/>
  <c r="E47" i="157"/>
  <c r="E48" i="157"/>
  <c r="P25" i="162"/>
  <c r="O25" i="162"/>
  <c r="N25" i="162"/>
  <c r="M25" i="162"/>
  <c r="L25" i="162"/>
  <c r="E19" i="162"/>
  <c r="P7" i="162"/>
  <c r="P79" i="157"/>
  <c r="O79" i="157"/>
  <c r="N79" i="157"/>
  <c r="M79" i="157"/>
  <c r="L79" i="157"/>
  <c r="E75" i="157"/>
  <c r="E74" i="157"/>
  <c r="E73" i="157"/>
  <c r="E72" i="157"/>
  <c r="E71" i="157"/>
  <c r="E68" i="157"/>
  <c r="E67" i="157"/>
  <c r="E66" i="157"/>
  <c r="E65" i="157"/>
  <c r="E62" i="157"/>
  <c r="E61" i="157"/>
  <c r="E60" i="157"/>
  <c r="E59" i="157"/>
  <c r="E56" i="157"/>
  <c r="E55" i="157"/>
  <c r="E53" i="157"/>
  <c r="E54" i="157"/>
  <c r="E50" i="157"/>
  <c r="E49" i="157"/>
  <c r="E40" i="157"/>
  <c r="E36" i="157"/>
  <c r="E35" i="157"/>
  <c r="E31" i="157"/>
  <c r="E27" i="157"/>
  <c r="E23" i="157"/>
  <c r="E18" i="157"/>
  <c r="E14" i="157"/>
  <c r="P7" i="157"/>
  <c r="P45" i="155"/>
  <c r="P7" i="155"/>
  <c r="O45" i="155"/>
  <c r="N45" i="155"/>
  <c r="M45" i="155"/>
  <c r="L45" i="155"/>
  <c r="E36" i="155"/>
  <c r="E35" i="155"/>
  <c r="E34" i="155"/>
  <c r="E37" i="155"/>
  <c r="E31" i="155"/>
  <c r="E28" i="155"/>
  <c r="P38" i="195"/>
  <c r="P7" i="195"/>
  <c r="O38" i="195"/>
  <c r="N38" i="195"/>
  <c r="M38" i="195"/>
  <c r="L38" i="195"/>
  <c r="P116" i="194"/>
  <c r="D22" i="165"/>
  <c r="O116" i="194"/>
  <c r="G22" i="165"/>
  <c r="N116" i="194"/>
  <c r="F22" i="165"/>
  <c r="M116" i="194"/>
  <c r="E22" i="165"/>
  <c r="L116" i="194"/>
  <c r="H22" i="165"/>
  <c r="P7" i="194"/>
  <c r="H14" i="190"/>
  <c r="H16" i="190"/>
  <c r="D8" i="190"/>
  <c r="F14" i="190"/>
  <c r="F16" i="190"/>
  <c r="E14" i="190"/>
  <c r="E16" i="190"/>
  <c r="G14" i="190"/>
  <c r="G16" i="190"/>
  <c r="D14" i="190"/>
  <c r="D16" i="190"/>
  <c r="E68" i="187"/>
  <c r="E19" i="187"/>
  <c r="L16" i="189"/>
  <c r="H19" i="167"/>
  <c r="D20" i="190"/>
  <c r="L72" i="188"/>
  <c r="H18" i="167"/>
  <c r="N72" i="188"/>
  <c r="F18" i="167"/>
  <c r="L82" i="187"/>
  <c r="H17" i="167"/>
  <c r="D7" i="190"/>
  <c r="D19" i="153"/>
  <c r="O16" i="189"/>
  <c r="G19" i="167"/>
  <c r="M16" i="189"/>
  <c r="E19" i="167"/>
  <c r="O72" i="188"/>
  <c r="G18" i="167"/>
  <c r="M72" i="188"/>
  <c r="E18" i="167"/>
  <c r="P72" i="188"/>
  <c r="P7" i="188"/>
  <c r="D18" i="167"/>
  <c r="P16" i="189"/>
  <c r="N16" i="189"/>
  <c r="F19" i="167"/>
  <c r="P7" i="189"/>
  <c r="D19" i="167"/>
  <c r="E29" i="186"/>
  <c r="E28" i="186"/>
  <c r="E27" i="186"/>
  <c r="O82" i="187"/>
  <c r="G17" i="167"/>
  <c r="N82" i="187"/>
  <c r="F17" i="167"/>
  <c r="M82" i="187"/>
  <c r="E17" i="167"/>
  <c r="P82" i="187"/>
  <c r="L48" i="186"/>
  <c r="H16" i="167"/>
  <c r="N48" i="186"/>
  <c r="F16" i="167"/>
  <c r="O48" i="186"/>
  <c r="G16" i="167"/>
  <c r="M48" i="186"/>
  <c r="E16" i="167"/>
  <c r="P7" i="187"/>
  <c r="D17" i="167"/>
  <c r="P48" i="186"/>
  <c r="P7" i="186"/>
  <c r="D16" i="167"/>
  <c r="O43" i="185"/>
  <c r="L43" i="185"/>
  <c r="H15" i="167"/>
  <c r="M43" i="185"/>
  <c r="E15" i="167"/>
  <c r="P43" i="185"/>
  <c r="N43" i="185"/>
  <c r="P7" i="185"/>
  <c r="L205" i="172"/>
  <c r="H18" i="165"/>
  <c r="Q154" i="149"/>
  <c r="Q155" i="149"/>
  <c r="Q153" i="149"/>
  <c r="Q149" i="149"/>
  <c r="Q148" i="149"/>
  <c r="Q23" i="149"/>
  <c r="Q144" i="149"/>
  <c r="Q143" i="149"/>
  <c r="Q140" i="149"/>
  <c r="Q139" i="149"/>
  <c r="Q136" i="149"/>
  <c r="Q135" i="149"/>
  <c r="Q132" i="149"/>
  <c r="Q131" i="149"/>
  <c r="Q124" i="149"/>
  <c r="Q123" i="149"/>
  <c r="Q120" i="149"/>
  <c r="Q119" i="149"/>
  <c r="Q116" i="149"/>
  <c r="Q115" i="149"/>
  <c r="Q111" i="149"/>
  <c r="Q110" i="149"/>
  <c r="Q106" i="149"/>
  <c r="Q105" i="149"/>
  <c r="Q101" i="149"/>
  <c r="Q100" i="149"/>
  <c r="Q96" i="149"/>
  <c r="Q95" i="149"/>
  <c r="Q90" i="149"/>
  <c r="Q86" i="149"/>
  <c r="Q85" i="149"/>
  <c r="Q81" i="149"/>
  <c r="Q80" i="149"/>
  <c r="Q76" i="149"/>
  <c r="Q75" i="149"/>
  <c r="Q71" i="149"/>
  <c r="Q70" i="149"/>
  <c r="Q65" i="149"/>
  <c r="Q64" i="149"/>
  <c r="Q59" i="149"/>
  <c r="Q58" i="149"/>
  <c r="Q54" i="149"/>
  <c r="Q53" i="149"/>
  <c r="Q49" i="149"/>
  <c r="Q48" i="149"/>
  <c r="Q44" i="149"/>
  <c r="Q43" i="149"/>
  <c r="Q39" i="149"/>
  <c r="Q38" i="149"/>
  <c r="Q33" i="149"/>
  <c r="Q32" i="149"/>
  <c r="Q27" i="149"/>
  <c r="Q26" i="149"/>
  <c r="Q165" i="149"/>
  <c r="L352" i="154"/>
  <c r="E17" i="149"/>
  <c r="E16" i="149"/>
  <c r="L17" i="177"/>
  <c r="H14" i="176"/>
  <c r="N49" i="179"/>
  <c r="F15" i="176"/>
  <c r="F18" i="176"/>
  <c r="H17" i="176"/>
  <c r="F17" i="176"/>
  <c r="M30" i="180"/>
  <c r="E16" i="176"/>
  <c r="L30" i="180"/>
  <c r="H16" i="176"/>
  <c r="N30" i="180"/>
  <c r="F16" i="176"/>
  <c r="O17" i="177"/>
  <c r="G14" i="176"/>
  <c r="N17" i="177"/>
  <c r="F14" i="176"/>
  <c r="H18" i="176"/>
  <c r="F20" i="176"/>
  <c r="G17" i="176"/>
  <c r="L49" i="179"/>
  <c r="H15" i="176"/>
  <c r="O49" i="179"/>
  <c r="G15" i="176"/>
  <c r="P17" i="177"/>
  <c r="M17" i="177"/>
  <c r="E14" i="176"/>
  <c r="L46" i="175"/>
  <c r="H21" i="165"/>
  <c r="H20" i="176"/>
  <c r="D8" i="176"/>
  <c r="E18" i="176"/>
  <c r="P7" i="177"/>
  <c r="D14" i="176"/>
  <c r="E17" i="176"/>
  <c r="P30" i="180"/>
  <c r="O30" i="180"/>
  <c r="G16" i="176"/>
  <c r="P49" i="179"/>
  <c r="M49" i="179"/>
  <c r="E15" i="176"/>
  <c r="O46" i="175"/>
  <c r="G21" i="165"/>
  <c r="N46" i="175"/>
  <c r="F21" i="165"/>
  <c r="E20" i="176"/>
  <c r="P7" i="180"/>
  <c r="D16" i="176"/>
  <c r="G18" i="176"/>
  <c r="G20" i="176"/>
  <c r="P7" i="179"/>
  <c r="D15" i="176"/>
  <c r="D17" i="176"/>
  <c r="P46" i="175"/>
  <c r="M46" i="175"/>
  <c r="E21" i="165"/>
  <c r="D18" i="176"/>
  <c r="D20" i="176"/>
  <c r="P7" i="175"/>
  <c r="D21" i="165"/>
  <c r="D24" i="176"/>
  <c r="D7" i="176"/>
  <c r="D18" i="153"/>
  <c r="H17" i="165"/>
  <c r="E17" i="165"/>
  <c r="H16" i="165"/>
  <c r="H15" i="165"/>
  <c r="H17" i="150"/>
  <c r="L21" i="158"/>
  <c r="H19" i="150"/>
  <c r="L31" i="159"/>
  <c r="H20" i="150"/>
  <c r="L28" i="163"/>
  <c r="H24" i="150"/>
  <c r="H21" i="150"/>
  <c r="F23" i="150"/>
  <c r="E15" i="165"/>
  <c r="E25" i="150"/>
  <c r="L316" i="173"/>
  <c r="H19" i="165"/>
  <c r="N316" i="173"/>
  <c r="F19" i="165"/>
  <c r="O205" i="172"/>
  <c r="G18" i="165"/>
  <c r="N205" i="172"/>
  <c r="F18" i="165"/>
  <c r="M205" i="172"/>
  <c r="E18" i="165"/>
  <c r="G17" i="165"/>
  <c r="F17" i="165"/>
  <c r="G16" i="165"/>
  <c r="E16" i="165"/>
  <c r="F16" i="165"/>
  <c r="H14" i="167"/>
  <c r="H21" i="167"/>
  <c r="D8" i="167"/>
  <c r="H14" i="165"/>
  <c r="H25" i="150"/>
  <c r="H23" i="150"/>
  <c r="H22" i="150"/>
  <c r="N31" i="159"/>
  <c r="F20" i="150"/>
  <c r="H16" i="150"/>
  <c r="N28" i="163"/>
  <c r="F24" i="150"/>
  <c r="F16" i="150"/>
  <c r="E22" i="150"/>
  <c r="E16" i="150"/>
  <c r="G16" i="150"/>
  <c r="M316" i="173"/>
  <c r="E19" i="165"/>
  <c r="P205" i="172"/>
  <c r="G15" i="165"/>
  <c r="F15" i="165"/>
  <c r="G14" i="167"/>
  <c r="G21" i="167"/>
  <c r="E14" i="167"/>
  <c r="E21" i="167"/>
  <c r="F14" i="167"/>
  <c r="F21" i="167"/>
  <c r="F14" i="165"/>
  <c r="E14" i="165"/>
  <c r="F25" i="150"/>
  <c r="M28" i="163"/>
  <c r="E24" i="150"/>
  <c r="O28" i="163"/>
  <c r="E23" i="150"/>
  <c r="G23" i="150"/>
  <c r="E21" i="150"/>
  <c r="G21" i="150"/>
  <c r="F21" i="150"/>
  <c r="O31" i="159"/>
  <c r="G20" i="150"/>
  <c r="M31" i="159"/>
  <c r="E20" i="150"/>
  <c r="P31" i="159"/>
  <c r="O21" i="158"/>
  <c r="G19" i="150"/>
  <c r="F17" i="150"/>
  <c r="G17" i="150"/>
  <c r="E17" i="150"/>
  <c r="E18" i="150"/>
  <c r="D22" i="150"/>
  <c r="H18" i="150"/>
  <c r="P7" i="159"/>
  <c r="D20" i="150"/>
  <c r="D15" i="165"/>
  <c r="G24" i="150"/>
  <c r="G22" i="150"/>
  <c r="F22" i="150"/>
  <c r="P7" i="172"/>
  <c r="D18" i="165"/>
  <c r="D17" i="165"/>
  <c r="L179" i="174"/>
  <c r="H20" i="165"/>
  <c r="H25" i="165"/>
  <c r="D8" i="165"/>
  <c r="O316" i="173"/>
  <c r="G19" i="165"/>
  <c r="P316" i="173"/>
  <c r="D16" i="165"/>
  <c r="G14" i="165"/>
  <c r="G25" i="150"/>
  <c r="P28" i="163"/>
  <c r="N21" i="158"/>
  <c r="F19" i="150"/>
  <c r="M21" i="158"/>
  <c r="E19" i="150"/>
  <c r="P21" i="158"/>
  <c r="G18" i="150"/>
  <c r="D16" i="150"/>
  <c r="F18" i="150"/>
  <c r="D25" i="150"/>
  <c r="D14" i="165"/>
  <c r="P7" i="173"/>
  <c r="D19" i="165"/>
  <c r="D21" i="150"/>
  <c r="D23" i="150"/>
  <c r="D17" i="150"/>
  <c r="P7" i="158"/>
  <c r="D19" i="150"/>
  <c r="P7" i="163"/>
  <c r="D24" i="150"/>
  <c r="N179" i="174"/>
  <c r="F20" i="165"/>
  <c r="F25" i="165"/>
  <c r="O179" i="174"/>
  <c r="G20" i="165"/>
  <c r="G25" i="165"/>
  <c r="D14" i="167"/>
  <c r="D21" i="167"/>
  <c r="D18" i="150"/>
  <c r="P179" i="174"/>
  <c r="M179" i="174"/>
  <c r="E20" i="165"/>
  <c r="E25" i="165"/>
  <c r="D25" i="167"/>
  <c r="D7" i="167"/>
  <c r="P7" i="174"/>
  <c r="D20" i="165"/>
  <c r="D25" i="165"/>
  <c r="P352" i="154"/>
  <c r="O352" i="154"/>
  <c r="G15" i="150"/>
  <c r="N352" i="154"/>
  <c r="F15" i="150"/>
  <c r="M352" i="154"/>
  <c r="E15" i="150"/>
  <c r="H15" i="150"/>
  <c r="D17" i="153"/>
  <c r="P7" i="154"/>
  <c r="D15" i="150"/>
  <c r="P172" i="149"/>
  <c r="D14" i="150"/>
  <c r="O172" i="149"/>
  <c r="G14" i="150"/>
  <c r="G27" i="150"/>
  <c r="N172" i="149"/>
  <c r="F14" i="150"/>
  <c r="F27" i="150"/>
  <c r="M172" i="149"/>
  <c r="E14" i="150"/>
  <c r="E27" i="150"/>
  <c r="L172" i="149"/>
  <c r="H14" i="150"/>
  <c r="H27" i="150"/>
  <c r="D29" i="165"/>
  <c r="D16" i="153"/>
  <c r="D27" i="150"/>
  <c r="D7" i="165"/>
  <c r="D31" i="150"/>
  <c r="D8" i="150"/>
  <c r="D15" i="153"/>
  <c r="D7" i="150"/>
  <c r="P7" i="149"/>
  <c r="D26" i="153"/>
  <c r="D27" i="153"/>
  <c r="D28" i="153"/>
</calcChain>
</file>

<file path=xl/sharedStrings.xml><?xml version="1.0" encoding="utf-8"?>
<sst xmlns="http://schemas.openxmlformats.org/spreadsheetml/2006/main" count="7795" uniqueCount="2071">
  <si>
    <t>KOPĀ</t>
  </si>
  <si>
    <t>Būves nosaukums:</t>
  </si>
  <si>
    <t>Objekta nosaukums:</t>
  </si>
  <si>
    <t>Objekta adrese:</t>
  </si>
  <si>
    <t>Pasūtījuma Nr.</t>
  </si>
  <si>
    <t>Nr.p.k.</t>
  </si>
  <si>
    <t>Mērvienība</t>
  </si>
  <si>
    <t>Daudzums</t>
  </si>
  <si>
    <t>Vienības izmaksas</t>
  </si>
  <si>
    <t>Laika norma (c/h)</t>
  </si>
  <si>
    <t>Darbietilpība (c/h)</t>
  </si>
  <si>
    <t>Kopā uz visu apjomu</t>
  </si>
  <si>
    <t>Kopējā darbietilpība, c/st</t>
  </si>
  <si>
    <t>Kods, tāmes Nr.</t>
  </si>
  <si>
    <t>Tai skaitā</t>
  </si>
  <si>
    <t>Kopā</t>
  </si>
  <si>
    <t>PAVISAM KOPĀ</t>
  </si>
  <si>
    <t>Būves adrese:</t>
  </si>
  <si>
    <t>Objekta Nr.</t>
  </si>
  <si>
    <t>Objekta nosaukums</t>
  </si>
  <si>
    <t>Sastādīja</t>
  </si>
  <si>
    <t>t.sk. darba aizsardzībai</t>
  </si>
  <si>
    <t>PVN 21%</t>
  </si>
  <si>
    <t>Darba samaksas likme (euro/h)</t>
  </si>
  <si>
    <t>Darba alga (euro)</t>
  </si>
  <si>
    <t>Mehānismi (euro)</t>
  </si>
  <si>
    <t>Kopā (euro)</t>
  </si>
  <si>
    <t>Summa (euro)</t>
  </si>
  <si>
    <t>BŪVNIECĪBAS KOPTĀME</t>
  </si>
  <si>
    <t xml:space="preserve"> 1-1</t>
  </si>
  <si>
    <t xml:space="preserve"> 1-2</t>
  </si>
  <si>
    <t xml:space="preserve"> 1-3</t>
  </si>
  <si>
    <t xml:space="preserve"> 1-4</t>
  </si>
  <si>
    <t xml:space="preserve"> 1-5</t>
  </si>
  <si>
    <t xml:space="preserve"> 1-6</t>
  </si>
  <si>
    <t>VISPĀRĒJIE BŪVDARBI</t>
  </si>
  <si>
    <t>Būvizstrādājumi  (euro)</t>
  </si>
  <si>
    <t>Būvdarbu nosaukums</t>
  </si>
  <si>
    <t>Būvdarbu veids vai konstruktīvā elementa nosaukums</t>
  </si>
  <si>
    <t xml:space="preserve">ZEMA ENERĢIJAS PATĒRIŅA ĒKAS "ELEJAS SPORTA HALLES </t>
  </si>
  <si>
    <t>MEŽA PROSPEKTS 5, ELEJAS PAGASTS, JELGAVAS NOVADS,</t>
  </si>
  <si>
    <t xml:space="preserve"> LV-3017</t>
  </si>
  <si>
    <t xml:space="preserve">VISPĀRĒJIE BŪVDARBI </t>
  </si>
  <si>
    <t>SPECIALIZĒTIE DARBI- IEKŠĒJIE TĪKLI, SISTĒMAS</t>
  </si>
  <si>
    <t>SPECIALIZĒTIE DARBI- ĀRĒJIE TĪKLI, SISTĒMAS</t>
  </si>
  <si>
    <t>TEHNOLOĢISKĀS IEKĀRTAS, APRĪKOJUMS, MĒBELES</t>
  </si>
  <si>
    <t>BŪVNIECĪBAS DOKUMENTĀCIJAS IZSTRĀDE</t>
  </si>
  <si>
    <t>TESTU UN LABORATORIJAS DARBU VEIKŠANA</t>
  </si>
  <si>
    <t>ZEMA ENERĢIJAS PATĒRIŅA ĒKAS "ELEJAS SPORTA HALLES UN PELDBASEINA"</t>
  </si>
  <si>
    <t>"MEŽA PROSPEKTS 5, ELEJAS PAGASTS, JELGAVAS NOVADS, LV-3017</t>
  </si>
  <si>
    <t>ZEMES DARBI UN PAMATI</t>
  </si>
  <si>
    <t>BŪVKONSTRUKCIJAS</t>
  </si>
  <si>
    <t>SIENAS</t>
  </si>
  <si>
    <t xml:space="preserve">JUMTS </t>
  </si>
  <si>
    <t>GRĪDAS UN PĀRSEGUMI</t>
  </si>
  <si>
    <t>FASĀŽU SISTĒMAS</t>
  </si>
  <si>
    <t xml:space="preserve"> 1-7</t>
  </si>
  <si>
    <t>LOGI, VITRĪNAS</t>
  </si>
  <si>
    <t xml:space="preserve"> 1-8</t>
  </si>
  <si>
    <t>DURVIS, VĀRTI</t>
  </si>
  <si>
    <t xml:space="preserve"> 1-9</t>
  </si>
  <si>
    <t>IEKŠĒJĀ APDARE</t>
  </si>
  <si>
    <t xml:space="preserve"> 1-10</t>
  </si>
  <si>
    <t>ĀRĒJĀ APDARE</t>
  </si>
  <si>
    <t xml:space="preserve"> 1-11</t>
  </si>
  <si>
    <t>DAŽĀDI DARBI</t>
  </si>
  <si>
    <t xml:space="preserve"> 1-12</t>
  </si>
  <si>
    <t>DARBI ESOŠAJĀ SKOLĀ</t>
  </si>
  <si>
    <t>Kods</t>
  </si>
  <si>
    <t>SIENAS S-1</t>
  </si>
  <si>
    <t>06-00000</t>
  </si>
  <si>
    <t>FIBO bloku M5 mūrēšana 150mm biezumā, iesk.javu un armatūru</t>
  </si>
  <si>
    <t>SIENAS S-2</t>
  </si>
  <si>
    <t>SIENAS S-3</t>
  </si>
  <si>
    <t>SIENAS S-5</t>
  </si>
  <si>
    <t>13-00000</t>
  </si>
  <si>
    <t>SIENAS S-6</t>
  </si>
  <si>
    <t>Akmens vates siltinājums 100mm biezumā, PAROc eXtra vai ekvivalents</t>
  </si>
  <si>
    <t>Alumīnija folija</t>
  </si>
  <si>
    <t>SIENAS S-7</t>
  </si>
  <si>
    <t>Rīģipša starpsiena 80mm</t>
  </si>
  <si>
    <t>SIENAS S-8</t>
  </si>
  <si>
    <t>SIENAS S-4</t>
  </si>
  <si>
    <t>Siltumizolācija ROOFROCK 80 E 200mm biezumā vai ekvivalents</t>
  </si>
  <si>
    <t>Siltumizolācija ROOFROCK 50 100mm biezumā vai ekvivalents</t>
  </si>
  <si>
    <t>Termoprofils RUUKKI Z300 vai ekvivalents</t>
  </si>
  <si>
    <t>m</t>
  </si>
  <si>
    <t>Vēja plēve</t>
  </si>
  <si>
    <t>07-00000</t>
  </si>
  <si>
    <t>Montāžas materiāli, dažādi profili, palīgmateriāli u.c.nepieciešamie materiāli</t>
  </si>
  <si>
    <t>kpl.</t>
  </si>
  <si>
    <t>09-00000</t>
  </si>
  <si>
    <t>Riverclack pārkares stiprinājums</t>
  </si>
  <si>
    <t>Riverclack stiprināmie klipši</t>
  </si>
  <si>
    <t>gb.</t>
  </si>
  <si>
    <t>Siltumizolācija HARDROCK Max 200mm biezumā vai ekvivalents</t>
  </si>
  <si>
    <t>Metāla aploces parapetiem</t>
  </si>
  <si>
    <t>Jumta drošības stiprinājumi</t>
  </si>
  <si>
    <t>Sniega ķērājs</t>
  </si>
  <si>
    <t>GRĪDAS GD-1</t>
  </si>
  <si>
    <t>Skaņas izolācija 100mm biezumā (2 kārtas PAROC SSB1 50mm vai ekvivalents)</t>
  </si>
  <si>
    <t>Filtraudums vai plēve</t>
  </si>
  <si>
    <t>05-00000</t>
  </si>
  <si>
    <t>GRĪDAS GD-2</t>
  </si>
  <si>
    <t>GRĪDAS GD-3</t>
  </si>
  <si>
    <t>GRĪDAS GD-5</t>
  </si>
  <si>
    <t>GRĪDAS GD-6</t>
  </si>
  <si>
    <t>GRĪDAS GD-7</t>
  </si>
  <si>
    <t>GRIESTI GD-9</t>
  </si>
  <si>
    <t>Siltumizolācija 100mm biezumā PAROC eXtra vai ekvivalents</t>
  </si>
  <si>
    <t>Brusa D=100mm</t>
  </si>
  <si>
    <t>Hidroizolācija zem karkasa brusām</t>
  </si>
  <si>
    <t>GRIESTI GD-11</t>
  </si>
  <si>
    <t>GRĪDAS GD-12</t>
  </si>
  <si>
    <t>Putu stikla granulas  360-600mm uz blietētas grunts</t>
  </si>
  <si>
    <t>Ekstrudēts putupolistirols STYROFOM 250 2x100mm biezumā, ar spundētām malām vai ekvivalents</t>
  </si>
  <si>
    <t>GRĪDAS GD-13</t>
  </si>
  <si>
    <t>Ekstrudēts putupolistirols 50mm biezumā</t>
  </si>
  <si>
    <t>GRĪDAS GD-14</t>
  </si>
  <si>
    <t>GRĪDAS GD-15</t>
  </si>
  <si>
    <t>12-00000</t>
  </si>
  <si>
    <t>Alumīnija konstrukcijas fasāžu sistēmu V-9 10000x2950mm izbūve (saskaņā ar specifikāciju)</t>
  </si>
  <si>
    <t>Alumīnija konstrukcijas fasāžu sistēmu V-10 6880x2350mm izbūve (saskaņā ar specifikāciju)</t>
  </si>
  <si>
    <t>Alumīnija konstrukcijas fasāžu sistēmu V-11 3730x2950mm izbūve (saskaņā ar specifikāciju)</t>
  </si>
  <si>
    <t>Alumīnija konstrukcijas fasāžu sistēmu V-12 4633x2950mm izbūve (saskaņā ar specifikāciju)</t>
  </si>
  <si>
    <t>Alumīnija konstrukcijas fasāžu sistēmu V-13 6494x2950mm izbūve (saskaņā ar specifikāciju)</t>
  </si>
  <si>
    <t>Alumīnija konstrukcijas fasāžu sistēmu V-14 1800x10750mm izbūve (saskaņā ar specifikāciju)</t>
  </si>
  <si>
    <t>LOGI</t>
  </si>
  <si>
    <t>Alumīnija konstrukcijas logu L-1* 600x1850mm, EI30, izbūve (saskaņā ar specifikāciju, iesk.furnitūru)</t>
  </si>
  <si>
    <t>Jumta logu L-3 2000x3240mm izbūve (saskaņā ar specifikāciju, iesk.furnitūru)</t>
  </si>
  <si>
    <t>Jumta logu L-5 1200x1200mm izbūve (saskaņā ar specifikāciju, iesk.furnitūru)</t>
  </si>
  <si>
    <t>Alumīnija konstrukcijas logu L-6 600x1850mm, EI30, izbūve (saskaņā ar specifikāciju, iesk.furnitūru)</t>
  </si>
  <si>
    <t>Alumīnija konstrukcijas logu L-9 1960x1930mm, EI30, izbūve (saskaņā ar specifikāciju, iesk.furnitūru)</t>
  </si>
  <si>
    <t>Alumīnija konstrukcijas logu L-10 1960x940mm, EI30, izbūve (saskaņā ar specifikāciju, iesk.furnitūru)</t>
  </si>
  <si>
    <t>VITRĪNAS</t>
  </si>
  <si>
    <t>PVC konstrukcijas vitrīnu V-1 2925x2750mm izbūve (saskaņā ar specifikāciju, iesk.furnitūru)</t>
  </si>
  <si>
    <t>PVC konstrukcijas vitrīnu V-2 3600x2750mm izbūve (saskaņā ar specifikāciju, iesk.furnitūru)</t>
  </si>
  <si>
    <t>PVC konstrukcijas vitrīnu V-3 2300x2350mm izbūve (saskaņā ar specifikāciju)</t>
  </si>
  <si>
    <t>PVC konstrukcijas vitrīnu V-4 5000x2350mm izbūve (saskaņā ar specifikāciju)</t>
  </si>
  <si>
    <t>PVC konstrukcijas vitrīnu V-5 2680x2350mm izbūve (saskaņā ar specifikāciju)</t>
  </si>
  <si>
    <t>PVC konstrukcijas vitrīnu V-6 1280x2350mm izbūve (saskaņā ar specifikāciju)</t>
  </si>
  <si>
    <t>PALODZES</t>
  </si>
  <si>
    <t>08-00000</t>
  </si>
  <si>
    <t>IEKŠDURVIS</t>
  </si>
  <si>
    <t>Koka karkasa durvju ar finierējumu D-1 900x2100mm izbūve (saskaņā ar specifikāciju, iesk.furnitūru)</t>
  </si>
  <si>
    <t>PVC konstrukcijas durvju D-2 1000x2100mm izbūve (saskaņā ar specifikāciju, iesk.furnitūru)</t>
  </si>
  <si>
    <t>Rūdīta stikla saunas durvju D-4 1000x2100mm izbūve (saskaņā ar specifikāciju, iesk.furnitūru)</t>
  </si>
  <si>
    <t>PVC konstrukcijas durvju D-6 800x2000mm izbūve (saskaņā ar specifikāciju, iesk.furnitūru)</t>
  </si>
  <si>
    <t>Metāla durvju ar koka apdari D-8 1000x2100mm izbūve (saskaņā ar specifikāciju, iesk.furnitūru)</t>
  </si>
  <si>
    <t>PVC konstrukcijas durvju D-9 1000x2100mm izbūve (saskaņā ar specifikāciju, iesk.furnitūru)</t>
  </si>
  <si>
    <t>Metāla konstrukcijas durvju D-10 1000x2100mm EI30 izbūve (saskaņā ar specifikāciju, iesk.furnitūru)</t>
  </si>
  <si>
    <t>PVC konstrukcijas durvju D-13 900x2000mm izbūve (saskaņā ar specifikāciju, iesk.furnitūru)</t>
  </si>
  <si>
    <t>Metāla konstrukcijas durvju D-14 1000x1600mm EI30 izbūve (saskaņā ar specifikāciju, iesk.furnitūru)</t>
  </si>
  <si>
    <t>PVC konstrukcijas durvju D-15 700x2100mm izbūve (saskaņā ar specifikāciju, iesk.furnitūru)</t>
  </si>
  <si>
    <t>ĀRDURVIS UN VĀRTI</t>
  </si>
  <si>
    <t>PVC konstrukcijas durvju ĀD-2 2000x2100mm izbūve (saskaņā ar specifikāciju, iesk.furnitūru)</t>
  </si>
  <si>
    <t>Metāla konstrukcijas durvju ĀD-3 1100x2100mm EI30 izbūve (saskaņā ar specifikāciju, iesk.furnitūru)</t>
  </si>
  <si>
    <t>Siltināta ugunsdrošā lūka ĀD-4 ar stacionārajām kāpnēm             
 EI 30 1000x1000mm izbūve (saskaņā ar specifikāciju, iesk.furnitūru)</t>
  </si>
  <si>
    <t>Metāla konstrukcijas durvju ĀD-5 2500x2500mm EI30 izbūve (saskaņā ar specifikāciju, iesk.furnitūru)</t>
  </si>
  <si>
    <t>Metāla vārtu ĀD-6 3000x3000mm izbūve (saskaņā ar specifikāciju, iesk.furnitūru)</t>
  </si>
  <si>
    <t>Metāla konstrukcijas durvju ĀD-8 2000x2100mm izbūve (saskaņā ar specifikāciju, iesk.furnitūru)</t>
  </si>
  <si>
    <t>GRĪDAS</t>
  </si>
  <si>
    <t>10-00000</t>
  </si>
  <si>
    <t>Kājslauķu sistēma  Nuway Tuftiguard Plain 2000x2000 vai ekvivalents</t>
  </si>
  <si>
    <t>Kājslauķu sistēma  Nuway Tuftiguard Classic 1550x2000 vai ekvivalents</t>
  </si>
  <si>
    <t>Impregnēts betons</t>
  </si>
  <si>
    <t>Slīpēts betons</t>
  </si>
  <si>
    <t>Baseina apmale, izmērs: 300x250x35</t>
  </si>
  <si>
    <t>Augstvērtīgs apmetums uz betona</t>
  </si>
  <si>
    <t xml:space="preserve">Sienu sagatavošana (špaktelēšana, slīpēšana, gruntēšana) </t>
  </si>
  <si>
    <t>Sienu krāsošana 2x</t>
  </si>
  <si>
    <t>Saplākšņa plāksnes BB/WG, plāksnes izmērs 2500 x 1250 mm, 15mm</t>
  </si>
  <si>
    <t>Akustiskā sistēma 1200x600</t>
  </si>
  <si>
    <t>Stikla flīzes mozaīka, iesk.līmi un šuvju aizpildītāju</t>
  </si>
  <si>
    <t>GRIESTI</t>
  </si>
  <si>
    <t>Piekārtie griesti, iesk.konstrukciju</t>
  </si>
  <si>
    <t>Mitrumizturīgi piekārtie griesti, iesk.konstrukciju</t>
  </si>
  <si>
    <t xml:space="preserve">Griestu sagatavošana (špaktelēšana, slīpēšana, gruntēšana) </t>
  </si>
  <si>
    <t>Griestu krāsošana 2x ar akrila krāsu</t>
  </si>
  <si>
    <t>21-00000</t>
  </si>
  <si>
    <t>Cokola sistēma Capatect CARBON A vai ekvivalents</t>
  </si>
  <si>
    <t>1.KĀRTA</t>
  </si>
  <si>
    <t>02-00000</t>
  </si>
  <si>
    <t>Esošo durvju demontāža</t>
  </si>
  <si>
    <t>Esošo logu demontāža</t>
  </si>
  <si>
    <t>Durvju aizmūrēšana</t>
  </si>
  <si>
    <t xml:space="preserve"> 2-1</t>
  </si>
  <si>
    <t>ELEKTROAPGĀDE UN APGAISMOJUMS</t>
  </si>
  <si>
    <t xml:space="preserve"> 2-2</t>
  </si>
  <si>
    <t>ELEKTRONISKO SAKARU SISTĒMAS</t>
  </si>
  <si>
    <t xml:space="preserve"> 2-3</t>
  </si>
  <si>
    <t xml:space="preserve"> 2-4</t>
  </si>
  <si>
    <t>APKURE</t>
  </si>
  <si>
    <t xml:space="preserve"> 2-5</t>
  </si>
  <si>
    <t>VENTILĀCIJA</t>
  </si>
  <si>
    <t xml:space="preserve"> 2-6</t>
  </si>
  <si>
    <t>ŪDENSAPGĀDE UN KANALIZĀCIJA</t>
  </si>
  <si>
    <t xml:space="preserve"> 2-7</t>
  </si>
  <si>
    <t>SANITĀRTEHNISKĀS IEKĀRTAS</t>
  </si>
  <si>
    <t xml:space="preserve"> 2-8</t>
  </si>
  <si>
    <t>CENTRĀLĀ IZZIŅOŠANAS SISTĒMA</t>
  </si>
  <si>
    <t>MAĢISTRĀLAIS TĪKLS</t>
  </si>
  <si>
    <t>18-00000</t>
  </si>
  <si>
    <t>Ēkas galvenā spēka sadalne MS-1, IP54, aizslēdzama</t>
  </si>
  <si>
    <t>Spēka (grupu) sadalne SS-1.1, IP30, zemapmetuma, aizslēdzama</t>
  </si>
  <si>
    <t>Spēka (grupu) sadalne SS-1.2, IP30, zemapmetuma, aizslēdzama</t>
  </si>
  <si>
    <t>Spēka (grupu) sadalne SS-1.3, IP30, zemapmetuma, aizslēdzama</t>
  </si>
  <si>
    <t>Spēka (grupu) sadalne SS-1.4, IP54, virsapmetuma, aizslēdzama</t>
  </si>
  <si>
    <t>Spēka (grupu) sadalne VSS, IP30, virsapmetuma, aizslēdzama</t>
  </si>
  <si>
    <t>Spēka (grupu) sadalne SS-2.1, IP30, zemapmetuma, aizslēdzama</t>
  </si>
  <si>
    <t>Spēka (grupu) sadalne SS-2.2, IP30, zemapmetuma, aizslēdzama</t>
  </si>
  <si>
    <t>Spēka (grupu) sadalne BSS, IP30, zemapmetuma, aizslēdzama</t>
  </si>
  <si>
    <t>Spēka (grupu) sadalne SS-3.1, IP30, zemapmetuma, aizslēdzama</t>
  </si>
  <si>
    <t>Spēka (grupu) sadalne SS-3.2, IP54, virsapmetuma, aizslēdzama</t>
  </si>
  <si>
    <t>Instalācijas kabelis ar Cu dzīslām 5x10mm2 MMJ</t>
  </si>
  <si>
    <t>Instalācijas kabelis ar Cu dzīslām 5x6mm2 MMJ</t>
  </si>
  <si>
    <t>Instalācijas kabelis ar Cu dzīslām 5x4mm2 MMJ</t>
  </si>
  <si>
    <t>Gala apdare kabelim 4x35mm2</t>
  </si>
  <si>
    <t>Zemējuma vads MK-10</t>
  </si>
  <si>
    <t>Zemējuma vads MK-6</t>
  </si>
  <si>
    <t>Zemējuma kopne, Cu, 12 pievienojumu vietas, uz izolatoriem</t>
  </si>
  <si>
    <t>Ugunsizturīga mastika, 60 min.</t>
  </si>
  <si>
    <t>litri</t>
  </si>
  <si>
    <t>Ugunsizturīga savilce 35-45mm, 60 min.</t>
  </si>
  <si>
    <t>Ugunsizturīga savilce 22-35mm, 60 min.</t>
  </si>
  <si>
    <t>PVC caurule, lokana, d=75mm</t>
  </si>
  <si>
    <t>PVC caurule, lokana, d=75mm, ar sienas/griestu stiprinājumiem</t>
  </si>
  <si>
    <t>PVC caurule, lokana, d=50mm, ar sienas/griestu stiprinājumiem</t>
  </si>
  <si>
    <t>Cinkota kabeļtrepe, 600mm plata, ar griestu stiprinājumiem</t>
  </si>
  <si>
    <t>Cinkota kabeļtrepe, 300mm plata, ar griestu stiprinājumiem</t>
  </si>
  <si>
    <t>SPĒKA TĪKLS</t>
  </si>
  <si>
    <t>Sienas kontaktligzda, zemapmetuma, ar kārbu, 230V, 16A, IP20</t>
  </si>
  <si>
    <t>Bloks ar divām sienas kontaktligzdām, zemapmetuma, ar kārbu, 230V, 16A, IP20</t>
  </si>
  <si>
    <t>Bloks ar četrām sienas kontaktligzdām, zemapmetuma, ar kārbu, 230V, 16A, IP20</t>
  </si>
  <si>
    <t>Sienas kontaktligzda, zemapmetuma, ar kārbu un vāciņu, 230V, 16A, IP44</t>
  </si>
  <si>
    <t>Sienas kontaktligzda, virsapmetuma, ar vāciņu, 230V, 16A, IP44</t>
  </si>
  <si>
    <t>Sienas kontaktligzda, virsapmetuma, ar vāciņu, 3f, 400/230V, 16A, IP44</t>
  </si>
  <si>
    <t>Instalācijas kabelis ar Cu dzīslām 5x2,5mm2</t>
  </si>
  <si>
    <t>Instalācijas kabelis ar Cu dzīslām 3x2,5mm2</t>
  </si>
  <si>
    <t>Ugunsizturīga vate, 30 min.</t>
  </si>
  <si>
    <t>Hermētiķis atveru blīvēšanai</t>
  </si>
  <si>
    <t>PVC caurule, lokana, d=32mm</t>
  </si>
  <si>
    <t>PVC caurule, lokana, d=25mm</t>
  </si>
  <si>
    <t>PVC caurule, gluda, d=25mm, ar sienas/griestu stiprinājumiem</t>
  </si>
  <si>
    <t>Notekrenes apsildes kabelis DTCE-20, L=40m, ar stiprinājumiem un gala uzmavu</t>
  </si>
  <si>
    <t>Notekrenes apsildes kabelis DTCE-20, L=50m, ar stiprinājumiem un gala uzmavu</t>
  </si>
  <si>
    <t>Notekrenes apsildes kabelis DTCE-20, L=72m, ar stiprinājumiem un gala uzmavu</t>
  </si>
  <si>
    <t>Termoregulators Devireg-850 ar jumta sensoru</t>
  </si>
  <si>
    <t>Savienojuma kārba</t>
  </si>
  <si>
    <t>APGAISMOJUMS</t>
  </si>
  <si>
    <t>LED apgaismojuma armatūra,  300x300, iebūvēta, 42W, 2591lm, IP40, tērauda korpuss, prizmatisks aizsargstikls VIZULO NEST SQUARE 42W vai ekvivalents</t>
  </si>
  <si>
    <t>LED apgaismojuma armatūra,  300x300, iebūvēta, 42W, 2591lm, IP40, tērauda korpuss, prizmatisks aizsargstikls, ar avārijas apgaismojuma akumulatoru 1h VIZULO NEST SQUARE 42W (ar akumulatoru 1h) vai ekvivalents</t>
  </si>
  <si>
    <t>LED apgaismojuma armatūra,  300x300, iebūvēta, 42W, 2591lm, IP40, tērauda korpuss, prizmatisks aizsargstikls, 1-10V dimmējama VIZULO NEST SQUARE 42W, 1-10V vai ekvivalents</t>
  </si>
  <si>
    <t>LED apgaismojuma armatūra,  300x300, iebūvēta, 33W, 2023lm, IP40, tērauda korpuss, prizmatisks aizsargstikls VIZULO NEST SQUARE 33W vai ekvivalents</t>
  </si>
  <si>
    <t>LED apgaismojuma armatūra,  300x300, iebūvēta, 33W, 2023lm, IP40, tērauda korpuss, prizmatisks aizsargstikls, ar avārijas apgaismojuma akumulatoru 1h VIZULO NEST SQUARE 33W (ar akumulatoru 1h) vai ekvivalents</t>
  </si>
  <si>
    <t>LED apgaismojuma armatūra,  300x300, iebūvēta, 22W, 1449lm, IP40, tērauda korpuss, prizmatisks aizsargstikls VIZULO NEST SQUARE 22W vai ekvivalents</t>
  </si>
  <si>
    <t>LED apgaismojuma armatūra,  d=225mm, pie griestiem stiprināma, 25W, 1449lm, IP40, tērauda korpuss, bez aizsargstikla VIZULO NEST 25W, (virsappmetuma) vai ekvivalents</t>
  </si>
  <si>
    <t>LED apgaismojuma armatūra,  d=225mm, iebūvēta, 25W, 1449lm, IP40, tērauda korpuss, bez aizsargstikla VIZULO NEST 25W vai ekvivalents</t>
  </si>
  <si>
    <t>LED apgaismojuma armatūra, apaļa d=180mm, iebūvēta, 15W, 1298lm, IP54, metāla korpuss, dzidrs aizsargstikls VIZULO NEST 15W vai ekvivalents</t>
  </si>
  <si>
    <t>LED apgaismojuma armatūra, L=1289mm, virsapmetuma, 37W, 4450lm, IP66, polikarbonāta korpuss, prizmatisks aizsargstikls VIZULO STONECLASSIC 37W vai ekvivalents</t>
  </si>
  <si>
    <t>LED apgaismojuma armatūra, L=1289mm, virsapmetuma, 37W, 4450lm, IP66, polikarbonāta korpuss, prizmatisks aizsargstikls VIZULO STONE CLASSIC 37W (ar akumulatoru 1h) vai ekvivalents</t>
  </si>
  <si>
    <t>LED apgaismojuma armatūra, L=1289mm, virsapmetuma, 37W, 4389lm, IP66, polikarbonāta korpuss, matēts aizsargstikls VIZULO STONE BASIC 37W vai ekvivalents</t>
  </si>
  <si>
    <t>LED evakuācijas izejas norāde "IZEJA", ar avārijas apgaismojuma akumulatoru 1h</t>
  </si>
  <si>
    <t>LED apgaismojuma armatūra (dežūrapgaismojums), ārtipa, pie sienas stiprināma, 10W, IP65</t>
  </si>
  <si>
    <t>LED apgaismojuma armatūra ar 3W LED gaismas avotu lasīšanai, ar USB lādēšanas ligzdu, IP20 TIP</t>
  </si>
  <si>
    <t>Apgaismojuma slēdzis vienai grupai, zemapmetuma, 230V, 10A, IP20 ABB BASIC 55 vai ekvivalents</t>
  </si>
  <si>
    <t>Apgaismojuma grupu slēdzis, divas grupas, zemapmetuma, 230V, 10A, IP20 ABB BASIC 55 vai ekvivalents</t>
  </si>
  <si>
    <t>Apgaismojuma pārslēdzis, zemapmetuma, 230V, 10A, IP20</t>
  </si>
  <si>
    <t>Dimmējams apgaismojuma slēdzis LED apgaismojumam, zemapmetuma, 1-10V vadība, 230V, 10A, IP20 ABB BASIC 55 vai ekvivalents</t>
  </si>
  <si>
    <t>Apgaismojuma slēdzis vienai grupai, zemapmetuma, 230V, 10A, IP44 ABB ALL WEATHER 44 vai ekvivalents</t>
  </si>
  <si>
    <t>Apgaismojuma slēdzis vienai grupai, virsapmetuma, 230V, 10A, IP44</t>
  </si>
  <si>
    <t>Apgaismojuma kabeļu rene, 80x80mm, cinkots skārds. Ar stiprinājumiem un savienojumiem</t>
  </si>
  <si>
    <t>1 kV kabelis ar Cu dzīslām 3x1,5mm2 NYY-J</t>
  </si>
  <si>
    <t>Instalācijas kabelis ar Cu dzīslām 5x1,5mm2 MMJ</t>
  </si>
  <si>
    <t>Instalācijas kabelis ar Cu dzīslām 4x1,5mm2 MMJ</t>
  </si>
  <si>
    <t>Instalācijas kabelis ar Cu dzīslām 3x1,5mm2 MMJ</t>
  </si>
  <si>
    <t>ZIBENSAIZSARDZĪBA</t>
  </si>
  <si>
    <t>AI 8mm stieple ar paliktņiem horizontālajam jumtam</t>
  </si>
  <si>
    <t>Izolēta AL8mm stieple ar līmējamiem distanceriem</t>
  </si>
  <si>
    <t>Izolēta AL 8mm stieple ar stiprinājumiem montāžai aiz fasādes apšuvuma</t>
  </si>
  <si>
    <t>Savienojuma krusta spaile 8-10mm</t>
  </si>
  <si>
    <t>Kompensators</t>
  </si>
  <si>
    <t>Vertikālais zibensauztvērējs ar pamatni, L=1m</t>
  </si>
  <si>
    <t>Vertikālais zibensauztvērējs ar pamatni, L=1,5m</t>
  </si>
  <si>
    <t>Vertikālais zibensauztvērējs ar pamatni, L=4m</t>
  </si>
  <si>
    <t>Mērījumu spaile kārbā, uzstādīšanai uz sienas</t>
  </si>
  <si>
    <t>Vertikālais elektrods, 2x1,5m, ar uzgali un savienojumiem</t>
  </si>
  <si>
    <t>Cinkots apaļdz.10mm, kontūra pievienojumam</t>
  </si>
  <si>
    <t>Cinkots apaļdz.10mm, horizontālais elektrods tranšejā</t>
  </si>
  <si>
    <t>PVHc.50mm, šķērsojumos ar komunikācijām</t>
  </si>
  <si>
    <t>Montāžas materiāli, stiprinājumi, palīgmateriāli u.c.nepieciešamie materiāli</t>
  </si>
  <si>
    <t>Spēka (grupu) sadalne JS-1, IP30, iebūvēta, nokomplektēta, aizslēdzama</t>
  </si>
  <si>
    <t>Spēka (grupu) sadalne TAS-1, IP54, virsapmetuma, nokomplektēta, aizslēdzama</t>
  </si>
  <si>
    <t>Spēka (grupu) sadalne ĀAS-1, IP54, virsapmetuma, nokomplektēta, aizslēdzama</t>
  </si>
  <si>
    <t>1kV kabelis ar Al dzīslām 4x35mm2</t>
  </si>
  <si>
    <t>Instalācijas kabelis ar Cu dzīslām 3x2,5mm2 MMJ</t>
  </si>
  <si>
    <t>Ugunsizturīgs kabelis ar Cu dzīslām 5x10mm2, 90 min NHXH-J-E90</t>
  </si>
  <si>
    <t>Ugunsizturīgs kabelis ar Cu dzīslām 5x2,5mm2, 90 min NHXH-J-E90</t>
  </si>
  <si>
    <t>Ugunsizturīgs kabelis ar Cu dzīslām 3x2,5mm2, 90 min NHXH-J-E90</t>
  </si>
  <si>
    <t>Ugunsizturīgs kabelis ar Cu dzīslām 2x2,5mm2, 90 min NHXH-J-E90</t>
  </si>
  <si>
    <t>kompl.</t>
  </si>
  <si>
    <t>Gala apdare kabelim 4x16mm2</t>
  </si>
  <si>
    <t>Gala apdare kabelim 5x10mm2</t>
  </si>
  <si>
    <t>Gala apdare kabelim 5x6mm2</t>
  </si>
  <si>
    <t>Cinkota kabeļtrepe, 400mm plata, ar griestu stiprinājumiem</t>
  </si>
  <si>
    <t>Cinkoti nosegvāki kabeļtrepei, 600mm</t>
  </si>
  <si>
    <t>Cinkoti nosegvāki kabeļtrepei, 400mm</t>
  </si>
  <si>
    <t>Cinkoti nosegvāki kabeļtrepei, 300mm</t>
  </si>
  <si>
    <t>Kabeļu izvads no ēkas - urbšana, caurule, hermetizēšana</t>
  </si>
  <si>
    <t>Kabeļu izvads jumtā - urbšana, caurule, hermetizēšana</t>
  </si>
  <si>
    <t>Bloks ar divām sienas kontaktligzdām, zemapmetuma, ar kārbu un vāciņu, 230V, 16A, IP44</t>
  </si>
  <si>
    <t>Kabeļu izvads jumtā - urbšana, caurules, hermetizēšana</t>
  </si>
  <si>
    <t>Montāžas trose</t>
  </si>
  <si>
    <t>LED apgaismojuma armatūra, l=1140mm, iekarama, 25W, 2452lm, IP40, alumīnija korpuss, mikroprizmatisks aizsargstikls VIZULO PINE SINGLE 25W vai ekvivalents</t>
  </si>
  <si>
    <t>LED apgaismojuma armatūra,  300x300, iebūvēta, 35W, 3557lm, IP54, tērauda korpuss, prizmatisks aizsargstikls, balts krāsojums VIZULO NEST 35W vai ekvivalents</t>
  </si>
  <si>
    <t>LED apgaismojuma armatūra,  300x300, iebūvēta, 35W, 3557lm, IP54, tērauda korpuss, prizmatisks aizsargstikls, balts krāsojums VIZULO NEST 35W  (ar akumulatoru 1h) vai ekvivalents</t>
  </si>
  <si>
    <t>LED apgaismojuma armatūra, apaļa d=180mm, iebūvēta, 25W, 1986lm, IP54, metāla korpuss, dzidrs aizsargstikls VIZULO NEST 25W vai ekvivalents</t>
  </si>
  <si>
    <t>LED apgaismojuma armatūra, L=1289mm, virsapmetuma, 37W, 4389lm, IP66, polikarbonāta korpuss, matēts aizsargstikls VIZULO STONE BASIC 37W (ar akumulatoru 1h) vai ekvivalents</t>
  </si>
  <si>
    <t>LED apgaismojuma armatūra, L=685mm, pie sienas stiprināma, 38W, 3800lm, IP54, polikarbonāta korpuss, polikarbonāta aizsargstikls VIZULO DOVE 600 30W (ar akumulatoru 1h) vai ekvivalents</t>
  </si>
  <si>
    <t>LED apgaismojuma armatūra, L=685mm, pie sienas stiprināma, 38W, 3800lm, IP54, polikarbonāta korpuss, polikarbonāta aizsargstikls VIZULO DOVE 600 30W  vai ekvivalents</t>
  </si>
  <si>
    <t>LED apgaismojuma armatūra, L=685mm, pie sienas stiprināma, 38W, 3800lm, IP54, polikarbonāta korpuss, polikarbonāta aizsargstikls VIZULO DOVE 600 8W  vai ekvivalents</t>
  </si>
  <si>
    <t>LED apgaismojuma armatūra, L=230mm, pie sienas stiprināma, 10W, 819lm, IP54, polikarbonāta korpuss, polikarbonāta aizsargstikls VIZULO DOVE 600 10W  vai ekvivalents</t>
  </si>
  <si>
    <t>LED prožektors ar asimetrisku staru, pie sienas stprināms, 172W, 22141lm, IP66, IK08, alumīnija korpuss VIZULO OWL 172W  vai ekvivalents</t>
  </si>
  <si>
    <t>LED prožektors ar asimetrisku staru, pie sienas stprināms, 172W, 22141lm, IP66, IK08, alumīnija korpuss VIZULO OWL 172W  (ar akumulatoru 1h) vai ekvivalents</t>
  </si>
  <si>
    <t>Iekarama apgaismojuma armatūra E27 spuldzei, d=380mm, IP20, balts akrila korpuss OH! vai ekvivalents ar LED spuldzi</t>
  </si>
  <si>
    <t>LED apgaismojuma armatūra pakāpienu apgaismošanai, iebūvējama, 83x83mm, 3W MINISQUARE GL ar LED spuldzi</t>
  </si>
  <si>
    <t>Pie sienas stiprināma fasādes apgaismojuma armatūra ar augšup virzītu gaismas staru G12 spuldzei, ārtipa, IP65, IK08, alumīnija korpuss, stikla difuzors LEDS-C4 AFRODITA vai ekvivalents ar spuldzi</t>
  </si>
  <si>
    <t>Apgaismojuma armatūra saunai, pie sienas stiprināma, IP44, tA 125 ºC</t>
  </si>
  <si>
    <t>Apgaismojuma grupu slēdzis, divas grupas, virsapmetuma, 230V, 10A, IP44</t>
  </si>
  <si>
    <t>Apgaismojuma pārslēdzis, virsapmetuma, 230V, 10A, IP44</t>
  </si>
  <si>
    <t>Apgaismojuma slēdzis- kustības sensors, 90 grādu, IP44, 10A</t>
  </si>
  <si>
    <t>Slēdžu bloks ar apgaismojuma slēdžiem piecām apgaismojuma ieslēgšanas grupām (4+1 rezerve), IP30 korpusā aizslēdzams</t>
  </si>
  <si>
    <t>Metālkonstrukcijas pievienojums sietam</t>
  </si>
  <si>
    <t>Apgaismojuma slēdzis- kustības sensors, 90 grādu, IP20, 10A</t>
  </si>
  <si>
    <t>SPECIALIZĒTIE DARBI-ĀRĒJIE TĪKLI, SISTĒMAS</t>
  </si>
  <si>
    <t xml:space="preserve"> 3-1</t>
  </si>
  <si>
    <t>APGAISMOJUMA UN ABONENTA ELEKTROAPĀDES TĪKLI</t>
  </si>
  <si>
    <t xml:space="preserve"> 3-2</t>
  </si>
  <si>
    <t>SAIMNIECISKĀ KANALIZĀCIJA</t>
  </si>
  <si>
    <t xml:space="preserve"> 3-3</t>
  </si>
  <si>
    <t>LIETUS KANALIZĀCIJA</t>
  </si>
  <si>
    <t xml:space="preserve"> 3-4</t>
  </si>
  <si>
    <t>ŪDENSAPGĀDE Ū1, Ū2</t>
  </si>
  <si>
    <t>22-00000</t>
  </si>
  <si>
    <t>Tranšejas rakšana un aizbēršana 0,8m dziļumā</t>
  </si>
  <si>
    <t>Tranšejas rakšana un aizbēršana 1,1m dziļumā</t>
  </si>
  <si>
    <t>1kV kabelis ar Al dzīslām 4x70mm2 AXPK</t>
  </si>
  <si>
    <t>Gala apdare kabelim 4x70mm2</t>
  </si>
  <si>
    <t>LED āra apgaismojuma armatūra, 51W, 5400 lm, IP66, IK09, regulējama gaismekļa pozīcija, alumīnija korpuss, ar aizsargstiklu</t>
  </si>
  <si>
    <t>Konisks ielu apgaismojuma stabs, ar pastiprinātu 95Mm cinkojumu, ar montāžas lūku, H=5m</t>
  </si>
  <si>
    <t>Ielu apgaismojuma staba konsole, ar pastiprinātu 95Mm cinkojumu,H=1,0m, L=1,0m</t>
  </si>
  <si>
    <t>Ielu apgaismojuma staba betona pamatne 6,0m augstam stabam</t>
  </si>
  <si>
    <t>Gumijas blīve staba pamatnei</t>
  </si>
  <si>
    <t>Automātslēdzis, "B" līkne,6A, 230V</t>
  </si>
  <si>
    <t>DIN spaiļu bloks Smax= 2x6mm2</t>
  </si>
  <si>
    <t>Kabelis stabā MMJ-3x1,5mm2</t>
  </si>
  <si>
    <t>PE caurule 110mm, 750N</t>
  </si>
  <si>
    <t>400</t>
  </si>
  <si>
    <t>1kV kabelis ar Cu dzīslām 5x2,5mm2 NYY-J</t>
  </si>
  <si>
    <t>1kV kabelis ar Cu dzīslām 3x2,5mm2 NYY-J</t>
  </si>
  <si>
    <t>gab.</t>
  </si>
  <si>
    <t>360</t>
  </si>
  <si>
    <t>PE caurule 50mm, 750N</t>
  </si>
  <si>
    <t>PE caurule, lokana, 50mm, 450N</t>
  </si>
  <si>
    <t>250</t>
  </si>
  <si>
    <t>Cinkots penālis 200x60 kabeļu montāžai pa fasādi, pēc montāžas nokrāsot</t>
  </si>
  <si>
    <t>Notekrenes apsildes kabelis DTCE-20, L=95m, ar stiprinājumiem un gala uzmavu</t>
  </si>
  <si>
    <t>Notekrenes apsildes kabelis DTCE-20, L=75m, ar stiprinājumiem un gala uzmavu</t>
  </si>
  <si>
    <t>Notekrenes apsildes kabelis DTCE-20, L=70m, ar stiprinājumiem un gala uzmavu</t>
  </si>
  <si>
    <t>Temperatūras un mitruma sensors</t>
  </si>
  <si>
    <t>Kabeļu cauruļu bloka izbūve zem esošās ēkas grīdas, ieskaitot grīdas demontāžu, cauruļu guldīšanu, betonēšanu</t>
  </si>
  <si>
    <t>Zemē iebūvējama LED apgaismojuma armatūra ar virzītu gaismas staru, 10 grādu leņķis, d=164mm, 8W, 360lm, IP67, IK08, alumīnija korpuss, regulējams leņķis SRAM AQUALED 2L vai ekvivalents</t>
  </si>
  <si>
    <t>Stacionārs dīzeļģenerators, 400/230V, 50Hz, 15kVA +13%, 74 dB, ar šķidruma dzesēšanas radiatoru, ar 50l integrētu degvielas tvertni, ar virsbūvi, ar akumulatora lādētāju un apsildes rezistoru, ar ARI iekārtu SDMO K16 M126 vai ekvivalents</t>
  </si>
  <si>
    <t>AUTOMĀTISKĀ UGUNSGRĒKA ATKLĀŠANAS UN TRAUKSMES SIGNALIZĀCIJAS SISTĒMA</t>
  </si>
  <si>
    <t>19-00000</t>
  </si>
  <si>
    <t>TELEKOMUNIKĀCIJU UN DATORU TĪKLI</t>
  </si>
  <si>
    <t>Komutācijas skapis 19",28U, 800x800mm, Actassi VDS</t>
  </si>
  <si>
    <t>Ventilatoru panelis 19", 2 vent.NSYECVT300</t>
  </si>
  <si>
    <t>Termostata panelis 19" NSYCRTM1UVTG</t>
  </si>
  <si>
    <t>19" barošanas panelis ar aizsardzību (Schuco) NSYAPU19S6FT</t>
  </si>
  <si>
    <t>Horizontālie kabeļu organizatori 19" NSYCRTM1U40B</t>
  </si>
  <si>
    <t>Komutācijas skapju zemēšanas komplekts Actassi</t>
  </si>
  <si>
    <t>Komutācijas skapju montāžas komplekts Actassi</t>
  </si>
  <si>
    <t>Savienojumu panelis 24xRJ45, kat.6, AMP Netconnect 1933458-1</t>
  </si>
  <si>
    <t>Komutācijas panelis Aruba 2920, 24G, PoE+ J9729A</t>
  </si>
  <si>
    <t>Aktīvo iekārtu savienošanas kabeļi</t>
  </si>
  <si>
    <t>Kabelis 4x2x0,5, kat.6, UTP</t>
  </si>
  <si>
    <t>Rozete 2xRJ45, kat.6, z/a montāžai</t>
  </si>
  <si>
    <t>Rozete RJ45, kat.6, virs apmetuma (WiFi)</t>
  </si>
  <si>
    <t>Projektora pieslēguma kabeļi (Multimedia VGA+HDMI+USB)</t>
  </si>
  <si>
    <t>Pieslēguma ligzda RJ-45, kat.6</t>
  </si>
  <si>
    <t xml:space="preserve">WiFi piekļuves punkts </t>
  </si>
  <si>
    <t>WiFi piekļuves punkts ārējais (UBIQUITI)</t>
  </si>
  <si>
    <t>Savienojuma kabelis RJ45-RJ45, kat.6, L=0,5m (KS)</t>
  </si>
  <si>
    <t>Savienojuma kabelis RJ45-RJ45, kat.6, L=2,0m (Lietotājiem)</t>
  </si>
  <si>
    <t>Caurule D=50mm Evocab HARD</t>
  </si>
  <si>
    <t>Caurule D=20mm Evoel FM</t>
  </si>
  <si>
    <t>Kabeļu plaukts stāvvadam 300mm WIBE, ar stiprinājumiem</t>
  </si>
  <si>
    <t>Data kabeļu mērījumi, protokols FLUKE</t>
  </si>
  <si>
    <t>Izpilddokumentācija</t>
  </si>
  <si>
    <t>Atvērumu aizdare</t>
  </si>
  <si>
    <t>Ugunsdrošs blīvējums starpstāvu pārsegumos un ugunsdrošajās sienās pēc DATA montāžas darbu pabeigšanas</t>
  </si>
  <si>
    <t>Hermetizējošs blīvējums sienās pēc DATA montāžas darbu pabeigšanas</t>
  </si>
  <si>
    <t>Vispārīgie darbi</t>
  </si>
  <si>
    <t>Sistēmas konfigurēšanas un palaišanas darbi</t>
  </si>
  <si>
    <t>Montāžas un palīgmateriāli, stiprinājumi, ugunsdrošības mastika, lentas, izolācijas, marķēšanas, elektrokomutācijas u.c.nepieciešamie materiāli</t>
  </si>
  <si>
    <t>VIDEONOVĒROŠANAS TĪKLS</t>
  </si>
  <si>
    <t>Ārēja videokamera 3Mpx, ar IR prožektoru, ar kronšteinu stiprināšanai pie sienas IPC-HFW2320RP-ZS-2.7-12.0mm + PFA122 vai ekvivalents</t>
  </si>
  <si>
    <t>Iekšēja videokamera 3Mpx, ar IR prožektoru, ar stiprinājumu uz sienas IPC-HDBW2320RP-ZS02.7-12.0mm + PFB203W vai ekvivalents</t>
  </si>
  <si>
    <t>Iekšēja videokamera "mini Dome" 2Mpx, ar IR prožektoru, ar stiprinājumu uz griestiem, "antivandal" izpildījuma IPC-HDBW1320EP-0280B-2.8mm + PFA136 +PFS4220-16P-250 vai ekvivalents</t>
  </si>
  <si>
    <t>Videoserveris 4Tb, Smart PSS NVR4116H</t>
  </si>
  <si>
    <t>HDD 4TB Seagate Surveillance vai ekvivalents</t>
  </si>
  <si>
    <t>Spraudnis RJ-45</t>
  </si>
  <si>
    <t>Pārsprieguma aizsardība PoE+ RJ45</t>
  </si>
  <si>
    <t>Ārējo kameru korpusu sazēmējums</t>
  </si>
  <si>
    <t>INVALĪDU WC IZSAUKUMA SISTĒMA</t>
  </si>
  <si>
    <t>(pieslēgt signālu uz apsardzes IOU603 moduli)</t>
  </si>
  <si>
    <t>Centrālais modulis ar sirēnu un indikāciju ELSO SIGMA vai ekvivalents</t>
  </si>
  <si>
    <t>Izsaukuma poga ar auklu ELSO SIGMA vai ekvivalents</t>
  </si>
  <si>
    <t>Izsaukuma poga (150mm no grīdas līmeņa) ELSO SIGMA vai ekvivalents</t>
  </si>
  <si>
    <t>Apstiprināšanas/nomešanas poga ELSO SIGMA vai ekvivalents</t>
  </si>
  <si>
    <t>Barošanas bloks 24V 0,2A</t>
  </si>
  <si>
    <t>Ugunsdrošs blīvējums starpstāvu pārsegumos un ugunsdrošajās sienās pēc ASAC montāžas darbu pabeigšanas</t>
  </si>
  <si>
    <t>Hermetizējošs blīvējums sienās pēc  ASAC montāžas darbu pabeigšanas</t>
  </si>
  <si>
    <t>APSARDZES/ PIEKĻUVES KONTROLES SISTĒMA</t>
  </si>
  <si>
    <t>Apsardzes un piekļuves kontroles sistēmas kontrolieris, apakšēja līmeņa AX600-16</t>
  </si>
  <si>
    <t>Lietotāja vadības panelis ar nolasītāju CIE702</t>
  </si>
  <si>
    <t xml:space="preserve">Akumulatoru skapis AX-BAT </t>
  </si>
  <si>
    <t>Akumulatoru baterejas 17Ah 12V</t>
  </si>
  <si>
    <t>Durvju vadības modulis DCU601</t>
  </si>
  <si>
    <t>Detektoru vadības modulis DBC604</t>
  </si>
  <si>
    <t>Ieeju/izeju modulis IOU603</t>
  </si>
  <si>
    <t>Karšu nolasītājs Rosslare AYJR-12B</t>
  </si>
  <si>
    <t>Durvju elektromehāniskā atslēga Eff-Eff 809</t>
  </si>
  <si>
    <t>Durvju magnētiskais kontakts (cilindrisks, durvju blokā iebūvēts)</t>
  </si>
  <si>
    <t>Kabelis 2x1,0mm2</t>
  </si>
  <si>
    <t>Kabelis 6x0,22mm2</t>
  </si>
  <si>
    <t>Kabelis 4x0,8mm2</t>
  </si>
  <si>
    <t>ESMIKKO serveris standard ESMIKKO</t>
  </si>
  <si>
    <t>ESGRAF standard ESGRAF</t>
  </si>
  <si>
    <t>PULKSTEŅU/ZVANU UN INFORMATĪVO TABLO SISTĒMA</t>
  </si>
  <si>
    <t>Primārais pulkstenis SIGMA-P BODET vai ekvivalents</t>
  </si>
  <si>
    <t>GPS antenas modulis ar pievienojuma kabeli BODET vai ekvivalents</t>
  </si>
  <si>
    <t>Sekundārais pulkstenis PROFIL 930 BODET vai ekvivalents</t>
  </si>
  <si>
    <t>Kabelis 2x0,5mm2</t>
  </si>
  <si>
    <t>Melodiskais zvans ar bezvadu vadības iespēju MELODYS BODET vai ekvivalents</t>
  </si>
  <si>
    <t>gb</t>
  </si>
  <si>
    <t>Baseina tablo, vadības pults, sensori, programma Stramatel Aquasport V vai ekvivalents</t>
  </si>
  <si>
    <t>LOGU VADĪBAS SISTĒMA</t>
  </si>
  <si>
    <t>Virsgaismas loga atvēršanas mehānisms (24V ar stāvokļa kontroles kontaktiem)</t>
  </si>
  <si>
    <t>Vadības modulis ar indikāciju diviem logiem</t>
  </si>
  <si>
    <t>Kabelis 5x1,0mm2</t>
  </si>
  <si>
    <t>Vertikālie kabeļu organizatori 28U NSYPEPM28UBTR</t>
  </si>
  <si>
    <t>AVK DAĻA</t>
  </si>
  <si>
    <t>Kabelis 7x10mm2</t>
  </si>
  <si>
    <t>Transformators 24V</t>
  </si>
  <si>
    <t>"US" kontroles panelis, adreses sistēmas ESMI FX-3NET</t>
  </si>
  <si>
    <t>Akumulatoru skapis ESMI FX-BAT</t>
  </si>
  <si>
    <t>Ugunsgrēka dūmu detektors, adreses sist.EDI-20</t>
  </si>
  <si>
    <t>Ugunsgrēka dūmu detektors, adreses sist. (rezerve 10%) EDI-20</t>
  </si>
  <si>
    <t>Ugunsgrēka signālpoga, adreses ECF221I6</t>
  </si>
  <si>
    <t>Adreses det. montāžas bāze EBI-12</t>
  </si>
  <si>
    <t>Adreses det. montāžas bāze ar izolātoru EBI-11</t>
  </si>
  <si>
    <t>Vadības (releja) modulis ar īsslēguma izolatoru EMI-301</t>
  </si>
  <si>
    <t>Adreses (ieejas) modulis ar īsslēguma izolatoru EMI-310</t>
  </si>
  <si>
    <t>Multikritēriju siltuma-dūmu detektors EDI-30</t>
  </si>
  <si>
    <t>Sirēna ar zibspuldzi 55000-005APO</t>
  </si>
  <si>
    <t>Sirēna ar zibspuldzi 58000-005APO</t>
  </si>
  <si>
    <t>Adreses staru detektors 55000-268APO</t>
  </si>
  <si>
    <t>Cilpu kontrolieris ESMI FX-ALCB</t>
  </si>
  <si>
    <t>ESA/FX-USB atslēga (uz 4 gadiem) ESMI</t>
  </si>
  <si>
    <t>Iznesams indikators ERI-10</t>
  </si>
  <si>
    <t>Pārveidotājs RS232/485-TCP/IP MOXA Nport5110</t>
  </si>
  <si>
    <t>Signalizācijas kabelis 2x0,8mm2+0,8mm2 (cilpas kabelis) NHXHX</t>
  </si>
  <si>
    <t>Kabelis 3x1.5+1.0mm2 (moduļu pieslēgumiem) NHXHX</t>
  </si>
  <si>
    <t>Kabelis 4x0,8mm2 (āra sirēnai) NHXHX</t>
  </si>
  <si>
    <t>PHSC-280-EPC ~ Termokabelis zils 138° PHSC</t>
  </si>
  <si>
    <t>Cauruļu sistēma kabeļu aizsardzībai un stiprināšanai</t>
  </si>
  <si>
    <t>ŪK vadības sistēma (skatīt ŪK daļu)</t>
  </si>
  <si>
    <t>Palaišanas pogas pamatne</t>
  </si>
  <si>
    <t>Kabelis 2x1,0 mm2</t>
  </si>
  <si>
    <t>Ugunsdzēsības ūdensvada palaišanas poga MCP3</t>
  </si>
  <si>
    <t>Tīkla kontrolieris PRS-NCO3</t>
  </si>
  <si>
    <t>Mikrofona izsaukuma stacija LBB4430/00</t>
  </si>
  <si>
    <t>Izsaukuma stacijas klaviatūra LBB4432/00</t>
  </si>
  <si>
    <t>Akumulatoru baterija SBL100-12i</t>
  </si>
  <si>
    <t>Rezerves barošanas kontrolieris PRS-48CH12</t>
  </si>
  <si>
    <t>Jaudas pastiprinātājs 8x60W LBB4428/00</t>
  </si>
  <si>
    <t>Jaudas pastiprinātājs 4x125W PRS-4P125</t>
  </si>
  <si>
    <t>Sistēmas kabelis 0,5m LBB4416/01</t>
  </si>
  <si>
    <t>Sistēmas kabelis 50m LBB4416/50</t>
  </si>
  <si>
    <t>Sienas skaļrunis 6W LB1-UM06E-1</t>
  </si>
  <si>
    <t>Griestu skaļrunis 6W LC1-UM06E-8</t>
  </si>
  <si>
    <t>Skaļruņa ugunsdrošs ietvars LC1-MFD</t>
  </si>
  <si>
    <t>Sienas skaļrunis 10W</t>
  </si>
  <si>
    <t>Skaļruņu pieslēguma klemmes (ugunsdrošās)</t>
  </si>
  <si>
    <t>Līnijas kontroles modulis LBB4442/00</t>
  </si>
  <si>
    <t>Līniju kabelis 2x1.0+1.0 fireproof, &gt;=30min</t>
  </si>
  <si>
    <t>Elektriskais kabelis 3x1.5 (izziņošanas aparatūras pieslēgšanai) fireproof, &gt;=30min</t>
  </si>
  <si>
    <t>Instalāciju materiāli</t>
  </si>
  <si>
    <t>14-00000</t>
  </si>
  <si>
    <t>IEKŠĒJĀ AUKSTĀ ŪDENSAPGĀDE U1</t>
  </si>
  <si>
    <t>IEKŠĒJĀ KARSTĀ ŪDENSAPGĀDE T3, T4</t>
  </si>
  <si>
    <t>Uponor kompozītcaurule OD 16×2.0, PN10</t>
  </si>
  <si>
    <t xml:space="preserve">Uponor kompozītcaurule OD 20×2.25, PN10 </t>
  </si>
  <si>
    <t xml:space="preserve">Uponor kompozītcaurule OD 25×2.5, PN10 </t>
  </si>
  <si>
    <t xml:space="preserve">Uponor kompozītcaurule OD 32×3.0, PN10 </t>
  </si>
  <si>
    <t>Uponor kompozītcaurule OD 40×4.0, PN10</t>
  </si>
  <si>
    <t>Uponor kompozītcaurule OD 50×4.5, PN10</t>
  </si>
  <si>
    <t>Uponor kompozītcaurule OD 63×6.0, PN10</t>
  </si>
  <si>
    <t>Uponor kompozītcaurule OD 75×7.5, PN10</t>
  </si>
  <si>
    <t>Uponor kompozītcaurules veidgabali</t>
  </si>
  <si>
    <t>PE ūdensvada caurules veigabali, PN10</t>
  </si>
  <si>
    <t>Nerūsējošā tērauda caurules veigabali, PN10</t>
  </si>
  <si>
    <t>Izolācija Armacell TUBOLIT TL-18/9-DG-A</t>
  </si>
  <si>
    <t>Izolācija Armacell TUBOLIT TL-20/9-DG-A</t>
  </si>
  <si>
    <t>Izolācija Armacell TUBOLIT TL-25/9-DG-A</t>
  </si>
  <si>
    <t>Izolācija Armacell TUBOLIT TL-32/9-DG-A</t>
  </si>
  <si>
    <t>Izolācija Armacell TUBOLIT TL-40/9-DG-A</t>
  </si>
  <si>
    <t>Izolācija Armacell TUBOLIT TL-50/9-DG-A</t>
  </si>
  <si>
    <t>Izolācija Armacell TUBOLIT TL-64/9-DG-A</t>
  </si>
  <si>
    <t>Izolācija Armacell TUBOLIT TL-76/9-DG-A</t>
  </si>
  <si>
    <t>Izolācija Armacell TUBOLIT TL-114/13-DG-A</t>
  </si>
  <si>
    <t>Cauruļvadu skalošana un hidrauliskā pārbaude</t>
  </si>
  <si>
    <t>Montāžas un palīgmateriāli, stiprinājumi, ugunsdrošības mastika, lentas u.c.nepieciešamie materiāli</t>
  </si>
  <si>
    <t>Lodveida krāns, PN16 DN15</t>
  </si>
  <si>
    <t>Lodveida krāns, PN16 DN20</t>
  </si>
  <si>
    <t>Lodveida krāns, PN16 DN25</t>
  </si>
  <si>
    <t>Lodveida krāns, PN16 DN32</t>
  </si>
  <si>
    <t>Lodveida krāns, PN16 DN40</t>
  </si>
  <si>
    <t>Lodveida krāns, PN16 DN50</t>
  </si>
  <si>
    <t>Aizbīdnis, PN10 DN65</t>
  </si>
  <si>
    <t>Aizbīdnis, PN10 DN100</t>
  </si>
  <si>
    <t>Laistīšanas krāns (neaizsalstošs) , PN10 komplektā ar šļūteni l=30m un savienojošiem veidgabaliem DN20</t>
  </si>
  <si>
    <t>Laistīšanas krāns, PN10 DN15</t>
  </si>
  <si>
    <t xml:space="preserve">Uponor kompozītcaurule OD 16×2.0, PN10 </t>
  </si>
  <si>
    <t xml:space="preserve">Uponor kompozītcaurule OD 40×4.0, PN10 </t>
  </si>
  <si>
    <t xml:space="preserve">Uponor kompozītcaurule OD 50×4.5, PN10 </t>
  </si>
  <si>
    <t>Izolācija Armacell TUBOLIT TL-18/20-DG-A</t>
  </si>
  <si>
    <t>Izolācija Armacell TUBOLIT TL-22/20-DG-A</t>
  </si>
  <si>
    <t>Izolācija Armacell TUBOLIT TL-28/20-DG-A</t>
  </si>
  <si>
    <t>Izolācija Armacell TUBOLIT TL-35/20-DG-A</t>
  </si>
  <si>
    <t>Izolācija Armacell TUBOLIT TL-42/20-DG-A</t>
  </si>
  <si>
    <t>Izolācija Armacell TUBOLIT TL-54/20-DG-A</t>
  </si>
  <si>
    <t>Izolācija Armacell TUBOLIT TL-64/13-DG-A</t>
  </si>
  <si>
    <t>Izolācija Armacell TUBOLIT TL-76/20-DG-A</t>
  </si>
  <si>
    <t>ŪDENS PATĒRIŅA  MĒRĪTĀJA MEZGLS</t>
  </si>
  <si>
    <t>UGUNSDZĒSĪBAS ŪDENSAPGĀDES SISTĒMA</t>
  </si>
  <si>
    <t>Tērauda melnās elektrometināmās caurules veidgabali</t>
  </si>
  <si>
    <t>Ugunsdzēsības kaste virs apmetuma komplektā ar krānu DN25, šļūteni DN25 L=20m, ugunsdzēsības pogu, ugunsdzēsības stobra uzgaļa izplūdes diametrs 10mm</t>
  </si>
  <si>
    <t>SADZĪVES KANALIZĀCIJAS SISTĒMA</t>
  </si>
  <si>
    <t>Notekūdeņu akumulācijas tvertne horizontālā SKAN PLAST, V=6m3, ar vienu apkalpes lūku D780mm un siltumizolāciju PAROC Wired Mat 100 AL1 s=100mm</t>
  </si>
  <si>
    <t>Spiedkanalizācijas caurules veidgabali</t>
  </si>
  <si>
    <t>Izolācija Armacell TUBOLIT TL -54/20-DG-A</t>
  </si>
  <si>
    <t>Cauruļvadu hidrauliskā pārbaude</t>
  </si>
  <si>
    <t>Montāžas un palīgmateriāli, stiprinājumi, ugunsdrošības mastika u.c.nepieciešamie materiāli</t>
  </si>
  <si>
    <t>KONDENSĀTA KANALIZĀCIJAS SISTĒMA</t>
  </si>
  <si>
    <t>Kompozītcaurules veidgabali</t>
  </si>
  <si>
    <t>Izolācija Armacell TUBOLIT DG TL-54/13-DG-A</t>
  </si>
  <si>
    <t>Pieslēgums pie kanalizācijas stāvvada</t>
  </si>
  <si>
    <t>Pieslēgums pie gaisa apstrādes iekārtas</t>
  </si>
  <si>
    <t>vietas</t>
  </si>
  <si>
    <t>Nerūsējošā tērauda caurule OD 114.3x2.0, PN10 DN100</t>
  </si>
  <si>
    <t>Cinkotā tērauda caurule, PN10 DN15</t>
  </si>
  <si>
    <t>Aukstā ūdens mērītājs Qnom=1,5m3/h DN15</t>
  </si>
  <si>
    <t>Karstā ūdens mērītājs Qnom=1,5m3/h DN15</t>
  </si>
  <si>
    <t>Cinkotā tērauda caurule, PN10 DN50</t>
  </si>
  <si>
    <t>Aukstā ūdens mērītājs Zenner Qnom=15m3/h, Qmax=30m3/h DN50</t>
  </si>
  <si>
    <t>Ķeta cinkotais redukcijas nipelis iekš./ārējā vītne, PN10 DN20/15</t>
  </si>
  <si>
    <t>Ķeta cinkotais redukcijas nipelis iekš./ārējā vītne, PN10 DN32/15</t>
  </si>
  <si>
    <t>Ķeta cinkotais redukcijas nipelis iekš./ārējā vītne, PN10 DN50/15</t>
  </si>
  <si>
    <t>Līkums nerūsējošā tērauda, PN10 DN100</t>
  </si>
  <si>
    <t>Trejgabals ķeta cinkotais vītņu, PN10 DN50/15</t>
  </si>
  <si>
    <t>Adapteris PE caurulei, PN10 DN100</t>
  </si>
  <si>
    <t>Tērauda melnā elektrometināmā caurule Ø57x3.2 nogruntēta un nokrāsota DN50</t>
  </si>
  <si>
    <t>Aizbīdnis, PN10 DN50</t>
  </si>
  <si>
    <t>PP kanalizācijas caurule ar uzmavu De50</t>
  </si>
  <si>
    <t>PP kanalizācijas caurules veidgabali De50</t>
  </si>
  <si>
    <t>PP kanalizācijas caurules veidgabaliDe75</t>
  </si>
  <si>
    <t xml:space="preserve">PP kanalizācijas caurule ar uzmavu De75 </t>
  </si>
  <si>
    <t>PP kanalizācijas caurule ar uzmavu De110</t>
  </si>
  <si>
    <t>PVC kanalizācijas caurule ar uzmavu izbūvei gruntī De110</t>
  </si>
  <si>
    <t>PP kanalizācijas caurules veidgabali De110</t>
  </si>
  <si>
    <t>PVC kanalizācijas caurules veidgabali De110</t>
  </si>
  <si>
    <t>Revīzija De110</t>
  </si>
  <si>
    <t>PVC kanalizācijas caurule ar uzmavu izbūvei gruntī De160</t>
  </si>
  <si>
    <t>PVC kanalizācijas caurules veidgabali De160</t>
  </si>
  <si>
    <t>PVC kanalizācijas caurule ar uzmavu izbūvei gruntī De200</t>
  </si>
  <si>
    <t>PVC kanalizācijas caurules veidgabali De200</t>
  </si>
  <si>
    <t>Revīzija De75</t>
  </si>
  <si>
    <t>Vienvirziena vārsts DN160</t>
  </si>
  <si>
    <t>Traps ar vertikālo izvadu DN50</t>
  </si>
  <si>
    <t>Ugunsdrošības lentas DN75</t>
  </si>
  <si>
    <t>Traps ar vertikālo izvadu DN110</t>
  </si>
  <si>
    <t>Tīrīšanas lūka DN110</t>
  </si>
  <si>
    <t>Ugunsdrošības lentas DN110</t>
  </si>
  <si>
    <t>Kanalizācijas ventilācijas izvads Vilpe ar  izolāciju komplektā ar blīvslēgu DN110</t>
  </si>
  <si>
    <t>Spiedkanalizācijas caurule, PN10 (OD40x4.0) DN32</t>
  </si>
  <si>
    <t>Spiedkanalizācijas caurule, PN10 (OD63x6.0) DN50</t>
  </si>
  <si>
    <t>Lodveida krāns, PN10 DN32</t>
  </si>
  <si>
    <t>Trejgabals, PN10 DN32</t>
  </si>
  <si>
    <t>PP skataka ar plastmasas lūku, iebūves dziļums līdz 1.0m  D400</t>
  </si>
  <si>
    <t>Kompozītcaurule OD 50×4.5, PN10 DN40</t>
  </si>
  <si>
    <t>Sifons kondensāta kanalizācijai DN40</t>
  </si>
  <si>
    <t>Ugunsdrošības lentas DN50</t>
  </si>
  <si>
    <t>SANTEHNIKA UN APRĪKOJUMS</t>
  </si>
  <si>
    <t>Tuletes pods WC Ideal Standard Tempo Universal Short projection komplektā ar skalojamo kasti 2.5/4.5 litri un cieto vāku  vai ekvivalents</t>
  </si>
  <si>
    <t>Pie sienas stiprināma roku mazgātne Ideal Standard Tempo 50x44x19 vai ekvivalents</t>
  </si>
  <si>
    <t>Pie sienas stiprināma roku mazgātne Ideal Standard SanRemo cilvēkiem ar īpašām vajadzībām 65x55x17 vai ekvivalents</t>
  </si>
  <si>
    <t>WC Ideal Standard Simplicity paaugstināts cilvēkiem ar īpašām vajadzībām komplektā ar skalojamo kasti un cieto vāku   45x36x70 vai ekvivalents</t>
  </si>
  <si>
    <t>Urināls Ideal Standard Eurovit komplektā ar ūdens noskalošanas mehānismu  vai ekvivalents</t>
  </si>
  <si>
    <t>Spogulis Ideal Standard Connect ar pret aizsvīšanu 50x70x2.4 vai ekvivalents</t>
  </si>
  <si>
    <t>WC Papīra turētājs Ideal Standard IOM  vai ekvivalents</t>
  </si>
  <si>
    <t>Pie sienas stiprināma WC birste Ideal Standard IOM  vai ekvivalents</t>
  </si>
  <si>
    <t>Pie sienas stiprināms šķidro ziepju dozators Ideal Standard IOM  vai ekvivalents</t>
  </si>
  <si>
    <t xml:space="preserve">Paceļams roku atbalsts Ideal Standard 65cm,balts cilvēkiem ar īpašām vajadzībām vai ekvivalents </t>
  </si>
  <si>
    <t>Keramiskās roku mazgātnes ūdens maisītājs Ideal Standard Ceraplan III  vai ekvivalents</t>
  </si>
  <si>
    <t xml:space="preserve">Atbalsts rokturis dušas zonai Ideal Standard 90x40 ,balts cilvēkiem ar īpašām vajadzībām vai ekvivalents </t>
  </si>
  <si>
    <t xml:space="preserve">Roku mazgātnes ūdens maisītājs no sienas Ideal Standard Ceraplus a pagarinātu rokturi 180mm un izteci 200mm cilvēkiem ar īpašām vajadzībām vai ekvivalents  </t>
  </si>
  <si>
    <t>Punkt veida dušas trapi ACO Easy Flow no nerūsējošā tērauda un noslēdzamu dekoratīvo noseg resti Hawaii vai ekvivalents</t>
  </si>
  <si>
    <t xml:space="preserve">ACO ShowerStep profils dušas starpsienu uzstādīšanai ar elektro pilētu virsmu 990x10cm vai ekvivalents </t>
  </si>
  <si>
    <t>Dušas starpsienas PXBN/900 briliants+satinato matēts stikls vai ekvivalents</t>
  </si>
  <si>
    <t>Dušas starpsienas PXBN/1000 briliants+satinato matēts stikls cilvēkiem ar īpašām vajadzībām vai ekvivalents</t>
  </si>
  <si>
    <t>Akrila vanna Ideal Standard Connect 180x80 komplektā ar kajām un priekšējo paneli  vai ekvivalents</t>
  </si>
  <si>
    <t>Vannas ūdens maisītājs no sienas Ideal Standrd Ceraplan III komplektā ar rokas dušu un stiprinājumu  vai ekvivalents</t>
  </si>
  <si>
    <t>Tualetes pods WC bērnu Ideal Standard Contour 21 komplektā ar skalojamo kasti un standarta vāku,baltu 305x535 vai ekvivalents</t>
  </si>
  <si>
    <t>Virtuves izlietnes ūdens maisītājs Idel standard CeraPlan III ar izvelkamu dušu vai ekvivalents</t>
  </si>
  <si>
    <t>Virtuves izlietne nerūsējošā tērauda Ukinox 760x435 vai ekvivalents</t>
  </si>
  <si>
    <t>Ūdens maisītājs Ideal Standard Ceraplan III no sienas apkopes telpai vai ekvivalents</t>
  </si>
  <si>
    <t>Elektriskais roku žāvētājs Toto,balts 245 × 154 × 470 viegli kopjams ērti lietojams vai ekvivalents</t>
  </si>
  <si>
    <t>Dušas ūdens maisītājs ar dozatoru,virsapmetuma Ideal Standard Ceraplus vai ekvivalents</t>
  </si>
  <si>
    <t>Dušas ūdens maisītājs ar dozatoru,iebūvējams Ideal Standard Ceraplus,komplektā ar zemapmetuma daļu vai ekvivalents</t>
  </si>
  <si>
    <t>Papīra salvešu turētājs</t>
  </si>
  <si>
    <t>Invalīdu sēdeklis nolaižams</t>
  </si>
  <si>
    <t>Iebūvējams fēns</t>
  </si>
  <si>
    <t>Pie sienas stiprināms salokāms bērnu pārtinamais galds ar regulējamu drošības jostu.  Materiāls: augstas kvalitātes LMDPE. Atbilst drošības standartiem EN, ASTM un ADA. Izmēri atvērta: 899x 560x 903mm. Izmēri aizvērta: 899x 560x 117mm. Svars kg. Maksimālā pieļaujamā slodze 50kg.</t>
  </si>
  <si>
    <t xml:space="preserve"> 5-1</t>
  </si>
  <si>
    <t>LIFTS</t>
  </si>
  <si>
    <t>TRENAŽIERI</t>
  </si>
  <si>
    <t>MĒBELES</t>
  </si>
  <si>
    <t>APRĪKOJUMS</t>
  </si>
  <si>
    <t>BASEINA APRĪKOJUMS</t>
  </si>
  <si>
    <t xml:space="preserve"> 4-1</t>
  </si>
  <si>
    <t xml:space="preserve"> 4-2</t>
  </si>
  <si>
    <t xml:space="preserve"> 4-3</t>
  </si>
  <si>
    <t xml:space="preserve"> 4-4</t>
  </si>
  <si>
    <t xml:space="preserve"> 4-5</t>
  </si>
  <si>
    <t>30-00000</t>
  </si>
  <si>
    <t>Aprīkojuma montāža</t>
  </si>
  <si>
    <t>KARDIOTRENAŽIERI</t>
  </si>
  <si>
    <t>Skrejceļš Spirit CT 850</t>
  </si>
  <si>
    <t>Eliptiskais trenažieris (pašģenerējošs) Spirit CE 800</t>
  </si>
  <si>
    <t>Velotrenažieris Spirit CU 800 pašģenerējošs</t>
  </si>
  <si>
    <t>SPĒKA TRENAŽIERI</t>
  </si>
  <si>
    <t>Trenažieris kāju savēršanai / izvēršanai DA020</t>
  </si>
  <si>
    <t>Trenažieris kāju saliekšanai guļus DA015</t>
  </si>
  <si>
    <t>Trenažieris kāju iztaisnošanai DA014</t>
  </si>
  <si>
    <t>Trenažieris Tauriņš DA003</t>
  </si>
  <si>
    <t>4-bloku stacija ar Krossoveri DA023</t>
  </si>
  <si>
    <t>Krossovers DA022</t>
  </si>
  <si>
    <t>Daudzfunkcionālais trošu trenažieris DA021</t>
  </si>
  <si>
    <t>Smita mašīna DR001</t>
  </si>
  <si>
    <t>Universālais stieņu statīvs DR002</t>
  </si>
  <si>
    <t>Spiešanai guļus ar kājām 45 grādos DH008</t>
  </si>
  <si>
    <t>Trenažieris apakšstilbu muskuļiem DR011</t>
  </si>
  <si>
    <t>Sols spiešanai guļus DR004</t>
  </si>
  <si>
    <t>Sols spiešanai guļus pozitīvā leņķī DR005</t>
  </si>
  <si>
    <t>Muguras atliekšanas sols DR010</t>
  </si>
  <si>
    <t>Vēdera preses sols DR025</t>
  </si>
  <si>
    <t>Skota sols bicepsiem Dr020</t>
  </si>
  <si>
    <t>Pievilkšanās statīvs ar līdztekām DR008</t>
  </si>
  <si>
    <t>Universālais sols DR016</t>
  </si>
  <si>
    <t>SVARU INVENTĀRS</t>
  </si>
  <si>
    <t>Svaru diski krāsaini gumijoti ø50mm WP027 – 650 kg</t>
  </si>
  <si>
    <t>Svaru disku statīvs PR 134</t>
  </si>
  <si>
    <t>Hromētas hanteles DB019 (1; 2; 3; -10kg) (110 kg)  10 pāri DB019</t>
  </si>
  <si>
    <t>Gumijotu profesionālo hanteļu komplekts 12 – 30 kg (420kg) 10 pāri  DS004</t>
  </si>
  <si>
    <t>Hanteļu statīvs 10 hanteļu pāriem DR012</t>
  </si>
  <si>
    <t>Hromēts hanteļu statīvs 10 pāriem DR 035</t>
  </si>
  <si>
    <t>Olimpiskais stienis BC010 – 220cm, ø50mm, līdz 450kg</t>
  </si>
  <si>
    <t>Tricepsa, O veida stienis ar atslēgām ø50mm BC020</t>
  </si>
  <si>
    <t>Bicepsa, W veida stienis BC019 ar atslēgām, ø50mm</t>
  </si>
  <si>
    <t>Svaru stienis BC013 Juniors 180cm, ø50mm, līdz 180kg</t>
  </si>
  <si>
    <t>Zviedru sienas</t>
  </si>
  <si>
    <t>M-7</t>
  </si>
  <si>
    <t>Iebūvējama divstāvīga gulta ar matraci DV. H=1680 W=2000 D=900</t>
  </si>
  <si>
    <t>M-8</t>
  </si>
  <si>
    <t>Iebūvējama vienvietīga gulta ar matraci DV H=930 W=2000 D=90</t>
  </si>
  <si>
    <t>M-9</t>
  </si>
  <si>
    <t>Iebūvējama vienvietīga gulta (paredzēta cilvēkiem ar kustības traucējumiem) ar matraci DV H=450 W=2000 D=900</t>
  </si>
  <si>
    <t>M-6</t>
  </si>
  <si>
    <t xml:space="preserve">Iebūvējams skapis nišā DV istabiņām.H=2500 W=2000 D=520 </t>
  </si>
  <si>
    <t>M-1</t>
  </si>
  <si>
    <t>M-18</t>
  </si>
  <si>
    <t>Iebūvējams virtuves skapis ar atvilktnkēm DV. H=720 W=500 D=580</t>
  </si>
  <si>
    <t>M-19</t>
  </si>
  <si>
    <t>Iebūvējami virtuves skapīši DV sienā. H=1000 W=1000 D=500</t>
  </si>
  <si>
    <t>M-3</t>
  </si>
  <si>
    <t>Universālā iebūvējamā lete virtuvei, birojam, DV. 35m2</t>
  </si>
  <si>
    <t>Iebūvējams plaukts palīgtelpām. H=1970 W=950 D=400</t>
  </si>
  <si>
    <t>M-12</t>
  </si>
  <si>
    <t xml:space="preserve">Iebūvējams vestibila sols. H=20-1500 L=3000 D=360 </t>
  </si>
  <si>
    <t>M-4</t>
  </si>
  <si>
    <t xml:space="preserve">Iebūvējams apģērbu statīvs garderobei. H=1700 L=1000 </t>
  </si>
  <si>
    <t>M-17</t>
  </si>
  <si>
    <t>Rullo iebūvējama logu žalūzijas DV istabiņām. H=1200 W=670</t>
  </si>
  <si>
    <t>M-2</t>
  </si>
  <si>
    <t>Medicīnas kušete baltā krāsā. 183x56x50cm</t>
  </si>
  <si>
    <t>M-14</t>
  </si>
  <si>
    <t xml:space="preserve">WC starpsiena. Starpsienas ir izgatavotas no skaidu plāksnes (kokskaidu plātne) ar kopējo nominālo biezumu 24 mm izmantošanai mitros apstākļos (P5 klase saskaņā ar LVS EN 312. Plātne ir apdarīta ar melamīnsveķiem. Tiek izmantota LTT anodēta alumīnija profilu sistēma. Durvis ar virām (ASSA) ir slēdzamas ar norādēm „brīvs-aizņemts” (ABLOY). Sertifikāti: ISO 9001:2008; ISO 14001; ETA-01/0002. 
</t>
  </si>
  <si>
    <t>M-11</t>
  </si>
  <si>
    <t>Reflecta elektriskais sienas ekrāns 
16:9 180×141 vai ekvivalents</t>
  </si>
  <si>
    <t>Projektors Vivitek DX831</t>
  </si>
  <si>
    <t>Skandas (4gab.) ar kabeļiem, jaucējpulti un mikrofoniem</t>
  </si>
  <si>
    <t>Aprīkojuma uzstādīšana</t>
  </si>
  <si>
    <t>Ugunsdzēšamā aparāta Sienas piekare, skavojums. Paredzētas ugunsdzēsības aparātu izvietošanai telpās pie sienas vai speciāla ugunsdzēsības aparātu statīva. Piekare tiek piestiprināta pie sienas ar divām M6 skrūvēm. Standarta piekare atbilst PA4-PA12, UPA6-UPA9 aparātiem.</t>
  </si>
  <si>
    <t>Ugunsdzēsības pulveru aparāti PA-6 ABC ar dzēstspēju 43/233BC</t>
  </si>
  <si>
    <t>1</t>
  </si>
  <si>
    <t>Invalīdu aprīkojums</t>
  </si>
  <si>
    <t>Iekārta cilvēku ar kustību traucējumiem nolaišanai baseinā MOD. PV01-3: Nerūsējošā tērauda konstrukcija; Ievietojams pie grīdas stiprināmā platformā;Elektriskā sistēma ar noņemamu akumulatoru un vadības pulti; Sēdeklis ar sānu balstu un izbīdāmu kāju paliktni MOD. SP04, pagriešanās rādiuss 360 grādi, iekļaujot visus  nepieciešamos materiālus (Jointec Francija)</t>
  </si>
  <si>
    <t>kpl</t>
  </si>
  <si>
    <t>2</t>
  </si>
  <si>
    <t>Baseinu iekārtas</t>
  </si>
  <si>
    <t>Baseins 25x11m</t>
  </si>
  <si>
    <t>Filtra korpuss D-1600, H-1685 mm (30m3/h/m2) ar manometriem, bez kolektora (Fiberpool, Spānija)</t>
  </si>
  <si>
    <t>Aktīvās ogles filtrs D-760mm ar sešdaļīgo vārstu(HAYWARD, Francija)</t>
  </si>
  <si>
    <t>Kvarca smiltis 1-2mm (Fiberpool, Spānija)</t>
  </si>
  <si>
    <t>kg</t>
  </si>
  <si>
    <t>Kvarca smiltis 0,4-0,8 mm(Fiberpool, Spānija)</t>
  </si>
  <si>
    <t>Aktīvā ogle (Fiberpool, Spānija)</t>
  </si>
  <si>
    <t>Filtra manuālais kolektors ar 5 aizbīdņiem  D110(Fiberpool, Spānija)</t>
  </si>
  <si>
    <t>Falšstarta indikators ar nerūsējošā tērauda stabiem un stiprinājumiem baseina malās (Astral, Spānija)</t>
  </si>
  <si>
    <t>Apgriešanās indikators (uz muguras peldēšanas disciplīnām) ar nerūsējošā tērauda stabiem un stiprinājumiem baseina malās (Astral, Spānija)</t>
  </si>
  <si>
    <t>Starta platforma ar neslīdošu pārklājumu h=400mm (Astral Spānija)</t>
  </si>
  <si>
    <t>Pulētas nerūs. tērauda kāpnes 3 pakāpienu ar flanču stiprinājumiem un paplašinātu augšējo pakāpienu (Flexinox, Spānija)</t>
  </si>
  <si>
    <t>Pulētas nerūs. tērauda kāpnes 5 pakāpienu ar flanču stiprinājumiem un paplašinātu augšējo pakāpienu (Flexinox, Spānija)</t>
  </si>
  <si>
    <t xml:space="preserve">PH un brīvā hlora (mg/l) testēšanas un automātiskās dozēšanas sistēma HELIOS ar 5 l/h membrānas dozācijas sūkņiem, amperometrisko hlora sensoru, testkameru (INJECTA, Itālija)    </t>
  </si>
  <si>
    <t>Flokulanta automātiskais dozators 2l/h ar membrānas sūkni(INJECTA, Itālija)</t>
  </si>
  <si>
    <t>Algacīda automātiskais dozators 2l/h ar membrānas sūkni (INJECTA, Itālija)</t>
  </si>
  <si>
    <t>PH pazeminošs šķīdums 35kg ( 35-40%)</t>
  </si>
  <si>
    <t>iepak.</t>
  </si>
  <si>
    <t xml:space="preserve">Hlora šķīdums 35kg ( 12-15%)  </t>
  </si>
  <si>
    <t>Šķidrais flokulants 35kg</t>
  </si>
  <si>
    <t>Algacīds 25L (10%)</t>
  </si>
  <si>
    <t>CL/PH rokas testeris (Astral, Spānija)</t>
  </si>
  <si>
    <t xml:space="preserve">UV dezinficējošā lampa Q-120m3/h, 1x2,2 kW , DN150, nerūsējošā tērauda korpuss AISI 316, vadības panelis ar mikroprocesoru un LCD displeju (SITA, Itālija)         </t>
  </si>
  <si>
    <t>Elektroinstalācija (kabeļi, stiprinājumi, elektrosadales ar iekārtu vadību utt.</t>
  </si>
  <si>
    <t>Instalācijas materiāli (stiprinājumi, skrūves utt.)</t>
  </si>
  <si>
    <t xml:space="preserve">Caurules, savienotāji, ventiļi, ieliktņi pārplūdes kanālā, montāžai </t>
  </si>
  <si>
    <t>Baseina grīdas sprauslas ar ieliktņiem (nerūs. tērauds) Astral, Spānija</t>
  </si>
  <si>
    <t>Ūdens pārplūdes restes ar neslīdošu virsmu 250mm</t>
  </si>
  <si>
    <t>Drene baseina grīdā D90 (nerūs. tērauda apdare) Astral, Spānija</t>
  </si>
  <si>
    <t>Siltummainis 105kW ar elektronisko termoregulatoru, no nerūsējoša tērauda AISI-316 ar bronzas-PVC saskrūvēm (DAPRA, Vācija)</t>
  </si>
  <si>
    <t>Nerūsējošā tērauda trose ar pludiņiem celiņu nodalīšanai D100mm 25m ar nerūsējošā tērauda stiprinājumiem un spriegotājiem (Astral, Spānija)</t>
  </si>
  <si>
    <t>Hermētisks transformators 100W</t>
  </si>
  <si>
    <t xml:space="preserve">Baseina lukturis 35W 12V LED, (nerūs. tērauds) Astral, Spānija </t>
  </si>
  <si>
    <t>Komutācijas kārba</t>
  </si>
  <si>
    <t>Tīrīšanas iekārtas pieslēguma sprauslas  ar ieliktņiem (nerūs. tērauds)</t>
  </si>
  <si>
    <t>Baseina manuālās apkopes inventārs (birste, teleskops.kāts, 15m gara lokanā caurule) Astral, Spānija</t>
  </si>
  <si>
    <t>Baseina tīrīšanas robots Dolphin WAWE 100</t>
  </si>
  <si>
    <t>Automātiskā sistēma ūdens līmeņa uzturēšanai, D-50, trīs līmeņu</t>
  </si>
  <si>
    <t>Baseina apdares materiāls ELBE BLUE LINE gaiši zils</t>
  </si>
  <si>
    <t>m2</t>
  </si>
  <si>
    <t>Baseina apdares materiāls līnijām ELBE BLUE LINE melns</t>
  </si>
  <si>
    <t>Baseins 6x3.5m</t>
  </si>
  <si>
    <t>Filtra korpuss D-1200mm, H-1685 (20m3/h/m2) mm ar  manometru (Fiberpool, Spānija)</t>
  </si>
  <si>
    <t>Cirkulācijas sūknis Q-21 m3/h, 1.16 kW, 230V (HAYWARD, Francija)</t>
  </si>
  <si>
    <t>Skalošanas sūknis Q-38 m3/h, 2,2kw, 400V (Fiberpool, Spānija)</t>
  </si>
  <si>
    <t>Aktīvās ogles filtrs D500mm ar sešdaļīgo vārstu(HAYWARD, Francija)</t>
  </si>
  <si>
    <t>Kvarca smiltis 0,4-0,8mm(Fiberpool, Spānija)</t>
  </si>
  <si>
    <t>Kvarca smiltis 1-2mm(Fiberpool, Spānija)</t>
  </si>
  <si>
    <t>Aktīvā ogle(Fiberpool, Spānija)</t>
  </si>
  <si>
    <t xml:space="preserve">PH un brīvā hlora (mg/l) testēšanas un automātiskās dozēšanas sistēma HELIOS ar 1.5 l/h dozācijas sūkņiem, amperometrisko hlora sensoru, testkameru (INJECTA, Itālija)    </t>
  </si>
  <si>
    <t>Flokulanta automātiskais dozators 1.5l/h(INJECTA, Itālija)</t>
  </si>
  <si>
    <t xml:space="preserve">Algacīda automātiskais dozators 1.5l/h (INJECTA, Itālija) </t>
  </si>
  <si>
    <t>Algacīds 25L ( 10%)</t>
  </si>
  <si>
    <t>Filtra manuālais kolektors ar 5 aizbīdņiem  D75 (Fiberpool, Spānija)</t>
  </si>
  <si>
    <t>Elektroinstalācija (vadi, stiprinājumi, elektrosadales ar iekārtu vadību utt.)</t>
  </si>
  <si>
    <t xml:space="preserve">Caurules, savienotāji, ventiļi  montāžai </t>
  </si>
  <si>
    <t>Baseina grīdas  sprauslas ar ieliktņiem (nerūs.tērauds) Astral, Spānija</t>
  </si>
  <si>
    <t>Ūdens virsmas nosūcējs(skimers) nerūs.tērauds Astral, Spānija</t>
  </si>
  <si>
    <t>Drene baseina grīdā D63 (nerūs. tērauds) Astral, Spānija</t>
  </si>
  <si>
    <t>Siltummainis 75kW ar elektronisko termoregulatoru, no nerūsējoša tērauda AISI-316 ar bronzas-PVC saskrūvēm (DAPRA, Vācija)</t>
  </si>
  <si>
    <t>Tīrīšanas iekārtas pieslēguma sprausla  ar ieliktni (nerūs. tērauds)</t>
  </si>
  <si>
    <t>Automātiskā sistēma ūdens līmeņa uzturēšanai, D-25</t>
  </si>
  <si>
    <t>Baseina apdares materiāls kāpnēm ELBE BLUE LINE gaiši zils</t>
  </si>
  <si>
    <t>Baseina apdares materiāls neslīdošs ELBE BLUE LINE zils</t>
  </si>
  <si>
    <t>Baseina pārvalks 400 mikroni</t>
  </si>
  <si>
    <t>Baseina pārvalka saritināšanas mehānisms (nerūs.tērauds)</t>
  </si>
  <si>
    <t>Nerūs. tērauda AISI316 rokturis ar flanču stiprinājumiem L=5m</t>
  </si>
  <si>
    <t xml:space="preserve">Nerūs. tērauda AISI316 margas ar flanču stiprinājumiem </t>
  </si>
  <si>
    <t>03-00000</t>
  </si>
  <si>
    <t>Grunts rakšana ar ekskavatoru</t>
  </si>
  <si>
    <t>Grunts rakšana ar ekskavatoru, iekraujot grunti automašīnā-pašizgāzējā</t>
  </si>
  <si>
    <t>Grunts rakšana ar rokām</t>
  </si>
  <si>
    <t>Būvbedres un tranšejas aizbēršana ar rokām</t>
  </si>
  <si>
    <t>Būvbedres un tranšejas aizbēršana ar buldozeru</t>
  </si>
  <si>
    <t>Liekās grunts aizvešana</t>
  </si>
  <si>
    <t xml:space="preserve">Blietētu šķembu pamatojuma izbūve </t>
  </si>
  <si>
    <t>PAMATI</t>
  </si>
  <si>
    <t>Pamatnes betonēšana, betons C12/15</t>
  </si>
  <si>
    <t>Pamatu betonēšana, betons C30/37, iestrādājot ar sūkni, iesk.veidņu montāžu un demontāžu</t>
  </si>
  <si>
    <t>Stiegrošana ar tērauda stiegrām Ø25  Bst500</t>
  </si>
  <si>
    <t>Stiegrošana ar tērauda stiegrām Ø16  Bst500</t>
  </si>
  <si>
    <t>Stiegrošana ar tērauda stiegrām Ø12  Bst500</t>
  </si>
  <si>
    <t xml:space="preserve">ZEMES DARBI </t>
  </si>
  <si>
    <t xml:space="preserve">Pamats P1 (6 gab.) </t>
  </si>
  <si>
    <t>Pamats P1.1 (4 gab.)(BK-03)</t>
  </si>
  <si>
    <t>Pamats P2 (5 gab.)(BK-03)</t>
  </si>
  <si>
    <t>Pamats P3 (7 gab.)(BK-03)</t>
  </si>
  <si>
    <t>Pamats P5 (4 gab.)(BK-04)</t>
  </si>
  <si>
    <t>Pamats P6 (6 gab.)(BK-04)</t>
  </si>
  <si>
    <t>Pamats P6.1 (4 gab.)(BK-04)</t>
  </si>
  <si>
    <t>Pamats L1 (93 m)(BK-04)</t>
  </si>
  <si>
    <t>Pamats L2 (22,5 m)(BK-04)</t>
  </si>
  <si>
    <t>Stiegrošana ar tērauda stiegrām Ø10  B500B</t>
  </si>
  <si>
    <t>Stiegrošana ar tērauda stiegrām Ø16  B500B</t>
  </si>
  <si>
    <t>Stiegrošana ar tērauda stiegrām Ø8  B500B</t>
  </si>
  <si>
    <t>Stiegrošana ar tērauda stiegrām Ø12  B500B</t>
  </si>
  <si>
    <t>Stiegrošana ar tērauda stiegrām Ø25  B500B</t>
  </si>
  <si>
    <t>Pamats P8 (6 gab.)(BK-05)</t>
  </si>
  <si>
    <t>Stiegrošana ar tērauda stiegrām Ø12 B500B</t>
  </si>
  <si>
    <t>Pamats P1 (4 gab.)(BK-26)</t>
  </si>
  <si>
    <t>Stiegrošana ar tērauda stiegrām Ø20 B500B</t>
  </si>
  <si>
    <t>Pamats P2 (10 gab.)(BK-26)</t>
  </si>
  <si>
    <t>Pamats P3 (3 gab.) (BK-26)</t>
  </si>
  <si>
    <t>Stiegrošana ar tērauda stiegrām Ø20  B500B</t>
  </si>
  <si>
    <t>Pamats P4 (4 gab.) (BK-26)</t>
  </si>
  <si>
    <t>Stiegrošana ar tērauda stiegrām Ø10 B500B</t>
  </si>
  <si>
    <t>Pamata pēda L2 (32 m) (BK-27)</t>
  </si>
  <si>
    <t>Pamata pēda L1 (48 m) (BK-27)</t>
  </si>
  <si>
    <t>Pamata pēda L3 (30 m) (BK-27)</t>
  </si>
  <si>
    <t>Pamatu pēdu un sienu-kolonnu sajūguma stiegrojums (BK-27)</t>
  </si>
  <si>
    <t>Soliņa pamati (16 gab.) (BK-50)</t>
  </si>
  <si>
    <t>Blietētu šķembu pamatojuma izbūve (fr.20/40)</t>
  </si>
  <si>
    <t>Atkritumu tvertņu pamati (8 gab.) (BK-50)</t>
  </si>
  <si>
    <t>Riteņu novietnes pamati (4 gab.) (BK-50)</t>
  </si>
  <si>
    <t>Karogu mastu pamati (3 gab.) (BK-50)</t>
  </si>
  <si>
    <t>MEŽA PROSPEKTS 5, ELEJAS PAGASTS, JELGAVAS NOVADS, LV-3017</t>
  </si>
  <si>
    <t xml:space="preserve">1.STĀVA KOLONNAS UN SIJAS </t>
  </si>
  <si>
    <t>Konstrukciju betonēšana, betons C30/37, iestrādājot ar sūkni, iesk.veidņu montāžu un demontāžu</t>
  </si>
  <si>
    <t xml:space="preserve">Kolonna K1.1 (10 gab.) (BK-07) </t>
  </si>
  <si>
    <t>Kolonna K1.3 (3 gab.) (BK-06)</t>
  </si>
  <si>
    <t>Kolonna K1.2 (8 gab.) (BK-06)</t>
  </si>
  <si>
    <t xml:space="preserve">Kolonna K1.5 (16 gab.) (BK-07) </t>
  </si>
  <si>
    <t xml:space="preserve">Kolonna K1.4 (10 gab.) (BK-07) </t>
  </si>
  <si>
    <t xml:space="preserve">Sija S1.1 (66m) (BK-08) </t>
  </si>
  <si>
    <t xml:space="preserve">Sija S1.2 (34m) (BK-08) </t>
  </si>
  <si>
    <t xml:space="preserve">Sija S1.3 (14m) (BK-08) </t>
  </si>
  <si>
    <t xml:space="preserve">Sija S1.6 (13m) (BK-08) </t>
  </si>
  <si>
    <t>Stiegrošana ar tērauda stiegrām Ø25 B500B</t>
  </si>
  <si>
    <t xml:space="preserve">Sija S1.7 (6m) (BK-08) </t>
  </si>
  <si>
    <t xml:space="preserve">Sija S1.8 (15,5m) (BK-08) </t>
  </si>
  <si>
    <t xml:space="preserve">Sija S1.9 (63,5m) (BK-08) </t>
  </si>
  <si>
    <t>1.STĀVA PĀRSEGUMS</t>
  </si>
  <si>
    <t>Stiegrošana ar tērauda stiegrām Ø16 B500B</t>
  </si>
  <si>
    <t xml:space="preserve">2.STĀVA KOLONNAS UN SIJAS </t>
  </si>
  <si>
    <t>Kolonna K2.1 (10 gab.) (BK-11)</t>
  </si>
  <si>
    <t xml:space="preserve">Pārseguma plātne uz atz. + 3.740 (BK-10) </t>
  </si>
  <si>
    <t>Kolonna K2.2 (8 gab.) (BK-11)</t>
  </si>
  <si>
    <t>Kolonna K2.3 (3 gab.) (BK-11)</t>
  </si>
  <si>
    <t>Sijas S2.1 (97m) (BK-12)</t>
  </si>
  <si>
    <t>Sijas S2.2 (32m) (BK-12)</t>
  </si>
  <si>
    <t>2.STĀVA PĀRSEGUMS</t>
  </si>
  <si>
    <t xml:space="preserve">Pārseguma plātne uz atz. + 7.440 (BK-13) </t>
  </si>
  <si>
    <t xml:space="preserve">3.STĀVA KOLONNAS UN SIJAS </t>
  </si>
  <si>
    <t>Kolonna K3.1 (10 gab.) (BK-14)</t>
  </si>
  <si>
    <t>Kolonna K3.2 (8 gab.) (BK-14)</t>
  </si>
  <si>
    <t>Kolonna K3.3 (3 gab.) (BK-14)</t>
  </si>
  <si>
    <t>Sijas S3.1 (9m) (BK-15)</t>
  </si>
  <si>
    <t>Sijas S3.2 (23m) (BK-15)</t>
  </si>
  <si>
    <t>JUMTA PĀRSEGUMS</t>
  </si>
  <si>
    <t>Sijas S3.4 (38m) (BK-16)</t>
  </si>
  <si>
    <t xml:space="preserve">Pārseguma plātne uz atz. + 10 090 (BK-16) </t>
  </si>
  <si>
    <t>Kolonna KB1 (28 gab.) (BK-18)</t>
  </si>
  <si>
    <t>LIELĀ BASEINA KOLONNAS UN SIJAS</t>
  </si>
  <si>
    <t>LIELĀ BASEINA "VANNA" (BK-19)</t>
  </si>
  <si>
    <t>MAZĀ BASEINA KOLONNAS UN SIJAS</t>
  </si>
  <si>
    <t>Kolonna KB2 (6 gab.) (BK-20)</t>
  </si>
  <si>
    <t>Sijas SB3 un SB4 (BK-20)</t>
  </si>
  <si>
    <t>MAZĀ BASEINA "VANNA" (BK-20)</t>
  </si>
  <si>
    <t>ŪDENS KOMPENSĀCIJAS TVERTNE (BK-21)</t>
  </si>
  <si>
    <t>AKUMULĀCIJAS TVERTNES BEDRE (BK-22)</t>
  </si>
  <si>
    <t xml:space="preserve">SIENAS L1.1 UN L1.2 </t>
  </si>
  <si>
    <t>Sienas L1.1 UN L1.2 (BK-23)</t>
  </si>
  <si>
    <t>Sienas L1.1 un pamata savienojums ar stabveida pamatu un kolonnu (BK-24)</t>
  </si>
  <si>
    <t>Kolonna K1.1 (19 gab.) (BK-29)</t>
  </si>
  <si>
    <t>Kolonna K1.2 (6 gab.) (BK-29)</t>
  </si>
  <si>
    <t>Kolonna K1.3 (2 gab.) (BK-29)</t>
  </si>
  <si>
    <t xml:space="preserve">Sija S1.1 (118 m) (BK-30) </t>
  </si>
  <si>
    <t xml:space="preserve">Sija S1.2 (12,4 m) (BK-30) </t>
  </si>
  <si>
    <t xml:space="preserve">Sija S1.3 (3,05 m) (BK-30) </t>
  </si>
  <si>
    <t xml:space="preserve">Pārseguma plātne uz atz.+ 3.740 (BK-31, BK-32) </t>
  </si>
  <si>
    <t xml:space="preserve">Sija S2.1 (88,3 m) (BK-35) </t>
  </si>
  <si>
    <t xml:space="preserve">Sija S2.2 (88,3 m) (BK-36) </t>
  </si>
  <si>
    <t>Kolonna K3.1 (25 gab.) (BK-40)</t>
  </si>
  <si>
    <t xml:space="preserve">Sija S3.1 (88,3 m) (BK-41) </t>
  </si>
  <si>
    <t xml:space="preserve">Sija S3.2 (21,05 m) (BK-42) </t>
  </si>
  <si>
    <t xml:space="preserve">Pārseguma plātne uz atz.+ 11.200 (BK-43, BK-44) </t>
  </si>
  <si>
    <t>KĀPŅU TELPA UN KĀPNES K-1 (BK-45)</t>
  </si>
  <si>
    <t>UGUNSDZĒSĪBAS REZERVUĀRA ENKURPLĀTNE (6 GAB.) (BK-48)</t>
  </si>
  <si>
    <t>TĒRAUDA DETAĻAS</t>
  </si>
  <si>
    <t>Dekoratīvs tērauda stabs ar pamatu (BK-49)</t>
  </si>
  <si>
    <t>Tērauda detaļas (BK-49)</t>
  </si>
  <si>
    <t>Tērauda konstrukcijas Ø219,1x6,3mm</t>
  </si>
  <si>
    <t>Tērauda detaļa D-1</t>
  </si>
  <si>
    <t>Tērauda detaļa D-2</t>
  </si>
  <si>
    <t>KĀPNES</t>
  </si>
  <si>
    <t>Kāpnes AK-2 (BK-51)</t>
  </si>
  <si>
    <t>Kāpnes AK-7 (BK-53)</t>
  </si>
  <si>
    <t>Kāpnes AK-1 un pnduss (BK-54)</t>
  </si>
  <si>
    <t>PĀRSEDZES</t>
  </si>
  <si>
    <t>FIBO pārsedžu P-1 1490x150x185mm montāža</t>
  </si>
  <si>
    <t>FIBO pārsedžu P-2 1790x300x185mm montāža</t>
  </si>
  <si>
    <t>FIBO pārsedžu P-2 1190x150x185mm montāža</t>
  </si>
  <si>
    <t>FIBO pārsedžu P-3 1190x150x185mm montāža</t>
  </si>
  <si>
    <t>FIBO pārsedžu P-5 2690x300x185mm montāža</t>
  </si>
  <si>
    <t>FIBO pārsedžu P-6 1190x300x185mm montāža</t>
  </si>
  <si>
    <t>2.stāva FIBO pārsedzes (BK-56)</t>
  </si>
  <si>
    <t>FIBO pārsedžu P-3 1190x300x185mm montāža</t>
  </si>
  <si>
    <t>2.stāva dz/betona pārsedzes (BK-56)</t>
  </si>
  <si>
    <t>2.stāva tērauda pārsedzes (BK-56)</t>
  </si>
  <si>
    <t>Tērauda konstrukcijas L75x75</t>
  </si>
  <si>
    <t>FIBO pārsedžu P-2 1190x300x185mm montāža</t>
  </si>
  <si>
    <t>FIBO pārsedžu P-3 2090x300x185mm montāža</t>
  </si>
  <si>
    <t>2.stāva FIBO pārsedzes (BK-57)</t>
  </si>
  <si>
    <t>Ģeneratora mājas pamati (BK-58)</t>
  </si>
  <si>
    <t>Katlu mājas un skursteņ pamati (BK-59)</t>
  </si>
  <si>
    <t>KOKA KONSTRUKCIJAS</t>
  </si>
  <si>
    <t>Lokveida rāmis KR, GL28h, montāža</t>
  </si>
  <si>
    <t>Gala kolonna KK, GL28h, montāža</t>
  </si>
  <si>
    <t>Spraislis KP-1, GL28h, montāža</t>
  </si>
  <si>
    <t>Spraislis KP-2, GL28h, montāža</t>
  </si>
  <si>
    <t>Spraislis KP-3, GL28h, montāža</t>
  </si>
  <si>
    <t>Jumta loga sija KL-1, GL28h, montāža</t>
  </si>
  <si>
    <t>Jumta loga sija KL-2, GL28h, montāža</t>
  </si>
  <si>
    <t>Ieliekamās tērauda detaļas, montāža</t>
  </si>
  <si>
    <t>t</t>
  </si>
  <si>
    <t>Savienotājlīdzekļi, montāža</t>
  </si>
  <si>
    <t>Koka konstrukciju apstrāde: HOLZ PROF (vai ekvivalents) - trīs slāņu pārklājums, Laka Aquatop 2600-2 (vai ekvivalents) - divu slāņu pārklājums</t>
  </si>
  <si>
    <t xml:space="preserve">Saimniecības izlietne nerūsējošā tērauda </t>
  </si>
  <si>
    <t>PN2</t>
  </si>
  <si>
    <t>Gaisa vads SR-200</t>
  </si>
  <si>
    <t>Gaisa vads SR-250</t>
  </si>
  <si>
    <t>Gaisa vads SR-315</t>
  </si>
  <si>
    <t>Gaisa vads SR-400</t>
  </si>
  <si>
    <t>Gaisa vads SR-500</t>
  </si>
  <si>
    <t>Gaisa vads SR-800</t>
  </si>
  <si>
    <t>Gaisa vads SR-1000</t>
  </si>
  <si>
    <t>Gaisa vads LKR-250-150</t>
  </si>
  <si>
    <t>Gaisa vads LKR-400-100</t>
  </si>
  <si>
    <t>Gaisa vads LKR-500-200</t>
  </si>
  <si>
    <t>Gaisa vads LKR-600-300</t>
  </si>
  <si>
    <t>Gaisa vads LKR-900-600</t>
  </si>
  <si>
    <t>Gaisa vads LKR-1000-500</t>
  </si>
  <si>
    <t>Gaisa vads LKR-1000-600</t>
  </si>
  <si>
    <t>Gaisa vads LKR-1300-500</t>
  </si>
  <si>
    <t>Gaisa vads LKR-1300-1150</t>
  </si>
  <si>
    <t>Gaisa vads LKR-1400-600</t>
  </si>
  <si>
    <t>Gaisa vads LKR-1400-800</t>
  </si>
  <si>
    <t>Gaisa vads LKR-1900-800</t>
  </si>
  <si>
    <t>Gaisa vads LKR-1450-800</t>
  </si>
  <si>
    <t>Gaisa vads LKR-1500-1500</t>
  </si>
  <si>
    <t>Gaisa vads LKR-2000-900</t>
  </si>
  <si>
    <t>Gaisa ieņemšanas reste RIS-1300x1150</t>
  </si>
  <si>
    <t>Pieplūdes gaisa sprauslas L = 1000 mm Tips 2x8mm</t>
  </si>
  <si>
    <t>Pieplūdes gaisa sprauslas L = 3500 mm Tips 2x8mm</t>
  </si>
  <si>
    <t>Pieplūdes gaisa sprauslas L = 3700 mm Tips 2x8mm</t>
  </si>
  <si>
    <t>Pieplūdes gaisa sprauslas L = 5100 mm Tips 2x8mm</t>
  </si>
  <si>
    <t>Pieplūdes gaisa sprauslas L = 5400 mm Tips 2x8mm</t>
  </si>
  <si>
    <t>Nosūces gaisa reste IGR-00-300-500</t>
  </si>
  <si>
    <t>Nosūces gaisa sadalītājs AGC/N-600-300</t>
  </si>
  <si>
    <t>Jumta izvads 135 grādu leņķī pret jumtu ar sietiņu 1000</t>
  </si>
  <si>
    <t>Droseļvārsts UTK/R-200x500</t>
  </si>
  <si>
    <t>Droseļvārsts UTK/R-1000x500</t>
  </si>
  <si>
    <t>Droseļvārsts IRIS-315</t>
  </si>
  <si>
    <t>Droseļvārsts IRIS-400</t>
  </si>
  <si>
    <t>Droseļvārsts IRIS-500</t>
  </si>
  <si>
    <t>Trokšņu slāpētājs 1900-800-1000</t>
  </si>
  <si>
    <t>Trokšņu slāpētāja materiāls CLEANTEC 50 mm</t>
  </si>
  <si>
    <t>Ugunsdrošais vārsts ETPS-EI-1300500</t>
  </si>
  <si>
    <t>Ugunsdrošais vārsts ETPS-1000600</t>
  </si>
  <si>
    <t>Ugunsdrošais vārsts 600x300 FK-K90-*/634X318X375/Z43</t>
  </si>
  <si>
    <t>Ugunsdrošais vārsts 500x200 FK-K90-*/503X201X375/Z43</t>
  </si>
  <si>
    <t>Ugunsdrošais vārsts 1000x500 FK-K90-*/1003X503X375/Z43</t>
  </si>
  <si>
    <t>Ugunsdrošais vārsts FKR-EU/DE/315/Z00</t>
  </si>
  <si>
    <t>Ugunsdrošais vārsts FKR-EU/DE/400/Z00</t>
  </si>
  <si>
    <t>Ugunsdrošais vārsts FKR-EU/DE/500/Z00</t>
  </si>
  <si>
    <t>Ugunsdrošais vārsts FKRS-EU/315/ER</t>
  </si>
  <si>
    <t>Kanāla kalorifers VBR 100-50-2</t>
  </si>
  <si>
    <t>Izolācija Lamella Mat Alu 30 mm</t>
  </si>
  <si>
    <t>Izolācija Lamella Mat Alu 50 mm</t>
  </si>
  <si>
    <t>Izolācija Lamella Mat Alu 50 mm apšūts ar skārdu</t>
  </si>
  <si>
    <t>Ugunsnoturīga konstrukcija PROMATECT-H</t>
  </si>
  <si>
    <t>Šunta mezgli ar 3-ceļa vārstiem un piedziņu</t>
  </si>
  <si>
    <t>PN3</t>
  </si>
  <si>
    <t>Gaisa vads SR-80</t>
  </si>
  <si>
    <t>2,4</t>
  </si>
  <si>
    <t>Gaisa vads SR-100</t>
  </si>
  <si>
    <t>Gaisa vads SR-125</t>
  </si>
  <si>
    <t>Gaisa vads SR-160</t>
  </si>
  <si>
    <t>Gaisa vads LKR-150-150</t>
  </si>
  <si>
    <t>9</t>
  </si>
  <si>
    <t>Gaisa vads LKR-200-100</t>
  </si>
  <si>
    <t>Gaisa vads LKR-200-150</t>
  </si>
  <si>
    <t>Gaisa vads LKR-250-100</t>
  </si>
  <si>
    <t>31,5</t>
  </si>
  <si>
    <t>Gaisa vads LKR-300-150</t>
  </si>
  <si>
    <t>Gaisa vads LKR-300-300</t>
  </si>
  <si>
    <t>16,8</t>
  </si>
  <si>
    <t>Gaisa vads LKR-400-400</t>
  </si>
  <si>
    <t>4</t>
  </si>
  <si>
    <t>Gaisa vads LKR-1200-950</t>
  </si>
  <si>
    <t>Gaisa vads LKR-1500-900</t>
  </si>
  <si>
    <t>10</t>
  </si>
  <si>
    <t>Gaisa ieņemšanas reste RIS-E-950x1200</t>
  </si>
  <si>
    <t>Pieplūdes gaisa difuzors BALANCE-S-100</t>
  </si>
  <si>
    <t>Pieplūdes gaisa difuzors BALANCE-S-125</t>
  </si>
  <si>
    <t>Pieplūdes gaisa difuzors BALANCE-S-160</t>
  </si>
  <si>
    <t>Pārplūdes reste 300x50 OLR-400-A</t>
  </si>
  <si>
    <t>Pārplūdes reste 500x50 OLR-600-A</t>
  </si>
  <si>
    <t>Pārplūdes reste 900x50 OLR-1000-A</t>
  </si>
  <si>
    <t>Pieplūdes gaisa difuzors TSO-125</t>
  </si>
  <si>
    <t>Pieplūdes gaisa difuzors TSO-200</t>
  </si>
  <si>
    <t>Pieplūdes gaisa difuzors KE-200</t>
  </si>
  <si>
    <t>Pieplūdes gaisa difuzors SV-2-300-100</t>
  </si>
  <si>
    <t>Nosūces gaisa reste YRIST-R-400x400</t>
  </si>
  <si>
    <t>Nosūces gaisa difuzors ADLR-A/4</t>
  </si>
  <si>
    <t>Nosūces gaisa difuzors BALANCE-E-100</t>
  </si>
  <si>
    <t>Nosūces gaisa difuzors BALANCE-E-125</t>
  </si>
  <si>
    <t>Nosūces gaisa difuzors BALANCE-E-160</t>
  </si>
  <si>
    <t>Nosūces gaisa difuzors BALANCE-E-200</t>
  </si>
  <si>
    <t>Nosūces gaisa difuzors DSS/C-200-E</t>
  </si>
  <si>
    <t>Nosūces gaisa difuzors DTR-160-450(E)</t>
  </si>
  <si>
    <t>Nosūces gaisa difuzors ULA/N-100(E)</t>
  </si>
  <si>
    <t>Gaisa izmešanas sadalītājs H 1000 2</t>
  </si>
  <si>
    <t>Droseļvārsts IRIS-100</t>
  </si>
  <si>
    <t>Droseļvārsts IRIS-125</t>
  </si>
  <si>
    <t>Droseļvārsts IRIS-160</t>
  </si>
  <si>
    <t>Droseļvārsts ar izpildmehānismu HFB/H-160</t>
  </si>
  <si>
    <t>Droseļvārsts ar izpildmehānismu HFB/H-200</t>
  </si>
  <si>
    <t>Droseļvārsts ar izpildmehānismu HFB/H-250</t>
  </si>
  <si>
    <t>Droseļvārsts ar izpildmehānismu HFB/H-315</t>
  </si>
  <si>
    <t>Droseļvārsts VFC/100/</t>
  </si>
  <si>
    <t>Droseļvārsts VFC/125/</t>
  </si>
  <si>
    <t>Droseļvārsts VFC/160/</t>
  </si>
  <si>
    <t>Droseļvārsts VFC/200/</t>
  </si>
  <si>
    <t>Droseļvārsts VFC/250/</t>
  </si>
  <si>
    <t>Droseļvārsts VFL/100</t>
  </si>
  <si>
    <t>Droseļvārsts VFL/125</t>
  </si>
  <si>
    <t>Trokšņu slāpētājs SLU 200 300 50</t>
  </si>
  <si>
    <t>Trokšņu slāpētājs SILENCER-1500-900-1000</t>
  </si>
  <si>
    <t>Ugunsdrošais vārsts FK-K90-*/318X318X375/Z43</t>
  </si>
  <si>
    <t>Ugunsdrošais vārsts FKS-EU-*/200X100X300/Z00</t>
  </si>
  <si>
    <t>Ugunsdrošais vārsts FKS-EU-*/200X150X300/Z00</t>
  </si>
  <si>
    <t>Ugunsdrošais vārsts FKS-EU-*/250X100X300/Z00</t>
  </si>
  <si>
    <t>Ugunsdrošais vārsts FKS-EU-*/300X150X300/Z00</t>
  </si>
  <si>
    <t>Ugunsdrošais vārsts FKRS-EU/100/ER</t>
  </si>
  <si>
    <t>Ugunsdrošais vārsts FKRS-EU/125/ER</t>
  </si>
  <si>
    <t>Ugunsdrošais vārsts FKRS-EU/160/ER</t>
  </si>
  <si>
    <t>Ugunsdrošais vārsts FKRS-EU/200/ER</t>
  </si>
  <si>
    <t>Ugunsdrošais vārsts FKRS-EU/250/ER</t>
  </si>
  <si>
    <t>Izolācija Lamella Mat Alu 20 mm</t>
  </si>
  <si>
    <t>PN4</t>
  </si>
  <si>
    <t>1,2</t>
  </si>
  <si>
    <t>24,4</t>
  </si>
  <si>
    <t>55,6</t>
  </si>
  <si>
    <t>0,8</t>
  </si>
  <si>
    <t>Gaisa vads SR-630</t>
  </si>
  <si>
    <t>2,6</t>
  </si>
  <si>
    <t>15,4</t>
  </si>
  <si>
    <t>51,3</t>
  </si>
  <si>
    <t>Gaisa vads LKR-400-250</t>
  </si>
  <si>
    <t>7,7</t>
  </si>
  <si>
    <t>4,6</t>
  </si>
  <si>
    <t>Gaisa vads LKR-900-900</t>
  </si>
  <si>
    <t>23,6</t>
  </si>
  <si>
    <t>Gaisa vads LKR-1200-900</t>
  </si>
  <si>
    <t>Gaisa ieņemšanas tornis LHR 900 900</t>
  </si>
  <si>
    <t>Pieplūdes gaisa difuzors 250 CQA-2510</t>
  </si>
  <si>
    <t>Pieplūdes gaisa difuzors 400 CQA-4020</t>
  </si>
  <si>
    <t>Droseļvārsts IRIS-250</t>
  </si>
  <si>
    <t>Droseļvārsts ar piedziņu HFB/H-400</t>
  </si>
  <si>
    <t>Trokšņu slāpētājs SLBGU 630 1000 100</t>
  </si>
  <si>
    <t>Rāmis h=500 mm</t>
  </si>
  <si>
    <t>Šunta mezgli ar 3-ceļa vārstu un piedziņu</t>
  </si>
  <si>
    <t>N1</t>
  </si>
  <si>
    <t>Gaisa vads 100</t>
  </si>
  <si>
    <t>Nosūces gaisa siets 100</t>
  </si>
  <si>
    <t>Pretvārsts CARU 100</t>
  </si>
  <si>
    <t>N2</t>
  </si>
  <si>
    <t>N3</t>
  </si>
  <si>
    <t>71,2</t>
  </si>
  <si>
    <t>1,3</t>
  </si>
  <si>
    <t>Nosūces gaisa difuzors KU 100</t>
  </si>
  <si>
    <t>Nosūces gaisa difuzors KU 125</t>
  </si>
  <si>
    <t>Izmešanas jumtiņš H 160 1</t>
  </si>
  <si>
    <t>Trokšņu slāpētājs SLU 125 300 50</t>
  </si>
  <si>
    <t>Pretvārsts CARU 160</t>
  </si>
  <si>
    <t>Gaisa apstrādes iekārta Healthbox II</t>
  </si>
  <si>
    <t>Izolācija zem iekārtas (trokšņu slāpēšanai) Lamella Mat Alu 50 mm</t>
  </si>
  <si>
    <t>Iekārtas ieregulēšana</t>
  </si>
  <si>
    <t>N4</t>
  </si>
  <si>
    <t>30,6</t>
  </si>
  <si>
    <t>N5</t>
  </si>
  <si>
    <t>22,2</t>
  </si>
  <si>
    <t>DN1</t>
  </si>
  <si>
    <t>Izmešanas jumtiņš H 100 1</t>
  </si>
  <si>
    <t>Pieslēgums pie notekūdeņu tvertnes 100</t>
  </si>
  <si>
    <t>Pieslēgums pie notekūdeņu iekārtas (freona izvads) 100</t>
  </si>
  <si>
    <t xml:space="preserve">C1-freona sistēma </t>
  </si>
  <si>
    <t>Izolēti freona cauruļvadi 6/12</t>
  </si>
  <si>
    <t>Telpas dzesētājs ar noslēgvārstiem RAV-SM564UTP-E</t>
  </si>
  <si>
    <t>Āra bloks RAV-SM564UTP-E</t>
  </si>
  <si>
    <t>Automātikas bloks un apsaiste</t>
  </si>
  <si>
    <t>Freons R410A</t>
  </si>
  <si>
    <t xml:space="preserve">C2-freona sistēma </t>
  </si>
  <si>
    <t>DmP1 sistēma</t>
  </si>
  <si>
    <t>Gaisa vads 500</t>
  </si>
  <si>
    <t>Gaisa vads 500x500</t>
  </si>
  <si>
    <t>Reste 500</t>
  </si>
  <si>
    <t>Reste 500x500</t>
  </si>
  <si>
    <t>Vienvirziena vārsts
ar atsvariem 50 Pa spiediena nodrošināšanai 500x500</t>
  </si>
  <si>
    <t>Metāla siets acu izmērs 50x50 mm 500x500</t>
  </si>
  <si>
    <t>Virsspiediena ventilators  HCTT 4-500-A</t>
  </si>
  <si>
    <t>Jumta kārba</t>
  </si>
  <si>
    <t>DmP2 sistēma</t>
  </si>
  <si>
    <t>Gaisa vads 630</t>
  </si>
  <si>
    <t>Gaisa vads 700x700</t>
  </si>
  <si>
    <t>Reste 630</t>
  </si>
  <si>
    <t>Reste 700x700</t>
  </si>
  <si>
    <t>Vienvirziena vārsts
ar atsvariem 50 Pa spiediena nodrošināšanai 700x700 500x500</t>
  </si>
  <si>
    <t>Virsspiediena ventilators  HCTT 4-630-A</t>
  </si>
  <si>
    <t xml:space="preserve"> Jumta kārba</t>
  </si>
  <si>
    <t>Izolācija 19mm</t>
  </si>
  <si>
    <t>Izolācija 25mm</t>
  </si>
  <si>
    <t>Automātikas bloks un sensoru/izpildmehānismu apsaiste (iekļauts poz. 1.51)</t>
  </si>
  <si>
    <t>Gaisavadu veidgabali</t>
  </si>
  <si>
    <t>Montāžas un palīgmateriāli, Vibrāciju mazinoši paliktņi un elastīgās starplikas, lūkas, stiprinājumi, marķēšanas, elektrokomutācijas, ugunsdrošības u.c.nepieciešamie materiāli</t>
  </si>
  <si>
    <t>Automātikas bloks un sensoru/izpildmehānismu apsaiste (iekļauts poz. 2.70)</t>
  </si>
  <si>
    <t>Gaisa vadu veidgabali</t>
  </si>
  <si>
    <t>Nosūces sietiņš 150x400</t>
  </si>
  <si>
    <t>Nosūces sietiņš d400</t>
  </si>
  <si>
    <t>Izolācija 9mm</t>
  </si>
  <si>
    <t>Automātikas bloks un sensoru/izpildmehānismu apsaiste (iekļauts poz.3.23)</t>
  </si>
  <si>
    <t>Automātikas bloka (telpā) apsaiste ar iekārtu ārā (iekļauts poz.3.23)</t>
  </si>
  <si>
    <t>Cauruļvadu veidgabali</t>
  </si>
  <si>
    <t xml:space="preserve">C3-freona sistēma </t>
  </si>
  <si>
    <t xml:space="preserve">Metāla siets acu izmērs 50x50 mm 700x700 </t>
  </si>
  <si>
    <t>17-00000</t>
  </si>
  <si>
    <t>RADIATORU APKURE</t>
  </si>
  <si>
    <t>CAURUĻVADI</t>
  </si>
  <si>
    <t>Cietā vara cauruļvadi Ø15x1,0mm</t>
  </si>
  <si>
    <t>Cietā vara cauruļvadi Ø18x1,0mm</t>
  </si>
  <si>
    <t>Cietā vara cauruļvadi Ø22x1,5mm</t>
  </si>
  <si>
    <t>Cietā vara cauruļvadi Ø28x1,5mm</t>
  </si>
  <si>
    <t>Cietā vara cauruļvadi Ø35x1,5mm</t>
  </si>
  <si>
    <t>Cietā vara cauruļvadu līkums 45° Ø15x1,0mm</t>
  </si>
  <si>
    <t>Cietā vara cauruļvadu līkums 90° Ø15x1,0mm</t>
  </si>
  <si>
    <t>Cietā vara cauruļvadu līkums 90° Ø18x1,0mm</t>
  </si>
  <si>
    <t>Cietā vara cauruļvadu līkums 90° Ø22x1,5mm</t>
  </si>
  <si>
    <t>Cietā vara cauruļvadu līkums 90° Ø28x1,5mm</t>
  </si>
  <si>
    <t>Cietā vara cauruļvadu T-veida atzars 90° Ø15/Ø15/Ø15</t>
  </si>
  <si>
    <t>Cietā vara cauruļvadu T-veida atzars 90° Ø15/Ø15/Ø18</t>
  </si>
  <si>
    <t>Cietā vara cauruļvadu T-veida atzars 90° Ø15/Ø15/Ø22</t>
  </si>
  <si>
    <t>Cietā vara cauruļvadu T-veida atzars 90° Ø18/Ø18/Ø15</t>
  </si>
  <si>
    <t>Cietā vara cauruļvadu T-veida atzars 90° Ø18/Ø18/Ø18</t>
  </si>
  <si>
    <t>Cietā vara cauruļvadu T-veida atzars 90° Ø18/Ø18/Ø22</t>
  </si>
  <si>
    <t>Cietā vara cauruļvadu T-veida atzars 90° Ø22/Ø22/Ø15</t>
  </si>
  <si>
    <t>Cietā vara cauruļvadu T-veida atzars 90° Ø22/Ø22/Ø22</t>
  </si>
  <si>
    <t>Cietā vara cauruļvadu T-veida atzars 90° Ø22/Ø22/Ø28</t>
  </si>
  <si>
    <t>Cietā vara cauruļvadu T-veida atzars 90° Ø28/Ø28/Ø18</t>
  </si>
  <si>
    <t>Cietā vara cauruļvadu T-veida atzars 90° Ø35/Ø35/Ø18</t>
  </si>
  <si>
    <t>Cietā vara cauruļvadu T-veida atzars 90° Ø35/Ø35/Ø35</t>
  </si>
  <si>
    <t>Cietā vara cauruļvadu diametra pārejas posms Ø18/Ø15</t>
  </si>
  <si>
    <t>Cietā vara cauruļvadu diametra pārejas posms Ø22/Ø15</t>
  </si>
  <si>
    <t>Cietā vara cauruļvadu diametra pārejas posms Ø22/Ø18</t>
  </si>
  <si>
    <t>Cietā vara cauruļvadu diametra pārejas posms Ø28/Ø22</t>
  </si>
  <si>
    <t>Cietā vara cauruļvadu diametra pārejas posms Ø35/Ø28</t>
  </si>
  <si>
    <t>SILDĶERMEŅI</t>
  </si>
  <si>
    <t>Tērauda paneļu konvektors komplektā ar korķi un montāžas stiprinājumiem KON21-214-1600</t>
  </si>
  <si>
    <t>Tērauda paneļu radiators komplektā ar korķi un montāžas stiprinājumiem CV11-300-1000</t>
  </si>
  <si>
    <t>Tērauda paneļu radiators komplektā ar korķi un montāžas stiprinājumiem CV11-300-1100</t>
  </si>
  <si>
    <t>Tērauda paneļu radiators komplektā ar korķi un montāžas stiprinājumiem CV11-300-1400</t>
  </si>
  <si>
    <t>Tērauda paneļu radiators komplektā ar korķi un montāžas stiprinājumiem CV11-300-1800</t>
  </si>
  <si>
    <t>Tērauda paneļu radiators komplektā ar korķi un montāžas stiprinājumiem CV11-300-600</t>
  </si>
  <si>
    <t>Tērauda paneļu radiators komplektā ar korķi un montāžas stiprinājumiem CV11-300-700</t>
  </si>
  <si>
    <t>Tērauda paneļu radiators komplektā ar korķi un montāžas stiprinājumiem CV11-300-800</t>
  </si>
  <si>
    <t>Tērauda paneļu radiators komplektā ar korķi un montāžas stiprinājumiem CV11-500-1100</t>
  </si>
  <si>
    <t>Tērauda paneļu radiators komplektā ar korķi un montāžas stiprinājumiem CV11-500-800</t>
  </si>
  <si>
    <t>Tērauda paneļu radiators komplektā ar korķi un montāžas stiprinājumiem CV22-300-1100</t>
  </si>
  <si>
    <t>Tērauda paneļu radiators komplektā ar korķi un montāžas stiprinājumiem CV22-300-1400</t>
  </si>
  <si>
    <t>Tērauda paneļu radiators komplektā ar korķi un montāžas stiprinājumiem CV22-300-1600</t>
  </si>
  <si>
    <t>Tērauda paneļu radiators komplektā ar korķi un montāžas stiprinājumiem CV22-300-2000</t>
  </si>
  <si>
    <t>Tērauda paneļu radiators komplektā ar korķi un montāžas stiprinājumiem CV22-300-2300</t>
  </si>
  <si>
    <t>Tērauda paneļu radiators komplektā ar korķi un montāžas stiprinājumiem CV22-300-3000</t>
  </si>
  <si>
    <t>Tērauda paneļu radiators komplektā ar korķi un montāžas stiprinājumiem C11-300-1200</t>
  </si>
  <si>
    <t>Tērauda paneļu radiators komplektā ar korķi un montāžas stiprinājumiem C11-300-1400</t>
  </si>
  <si>
    <t>Tērauda paneļu radiators komplektā ar korķi un montāžas stiprinājumiem C11-300-400</t>
  </si>
  <si>
    <t>Tērauda paneļu radiators komplektā ar korķi un montāžas stiprinājumiem C11-300-600</t>
  </si>
  <si>
    <t>Tērauda paneļu radiators komplektā ar korķi un montāžas stiprinājumiem C11-300-700</t>
  </si>
  <si>
    <t>Tērauda paneļu radiators komplektā ar korķi un montāžas stiprinājumiem C11-300-800</t>
  </si>
  <si>
    <t>Tērauda paneļu radiators komplektā ar korķi un montāžas stiprinājumiem C11-300-900</t>
  </si>
  <si>
    <t>Tērauda paneļu radiators komplektā ar korķi un montāžas stiprinājumiem C11-500-1400</t>
  </si>
  <si>
    <t>Tērauda paneļu radiators komplektā ar korķi un montāžas stiprinājumiem C22-500-1000</t>
  </si>
  <si>
    <t>Tērauda paneļu radiators komplektā ar korķi un montāžas stiprinājumiem C22-500-1400</t>
  </si>
  <si>
    <t>Gludas virsmas tērauda paneļu radiators komplektā ar korķi un mont. stiprinājumiem PH10-300-1400</t>
  </si>
  <si>
    <t>Gludas virsmas tērauda paneļu radiators komplektā ar korķi un mont. stiprinājumiem PH10-300-600</t>
  </si>
  <si>
    <t>Gludas virsmas tērauda paneļu radiators komplektā ar korķi un mont. stiprinājumiem PH10-400-500</t>
  </si>
  <si>
    <t>CAURUĻVADU ARMATŪRA UN PĀRĒJĀS IEKĀRTAS</t>
  </si>
  <si>
    <t>Sildķermeņa termostatiskais vārsts radiatoram M30</t>
  </si>
  <si>
    <t>Sildķermeņa termostatiskais vārsts radiatoram TRV-2</t>
  </si>
  <si>
    <t>Sildķermeņa termostatiskais vārsts radiatoram TRV-2S</t>
  </si>
  <si>
    <t>Sildķermeņu noslēgvārsts ar iztukšošanas iespēju paneļu radiatoram RLV</t>
  </si>
  <si>
    <t>Sildķermeņu noslēgvārsts ar iztukšošanas iespēju paneļu radiatoram Vekotec</t>
  </si>
  <si>
    <t>Sildķermeņa pret piekļūšanu droša termostatiskā vārsta galva D</t>
  </si>
  <si>
    <t>Lodveida noslēgvārsts Dn15</t>
  </si>
  <si>
    <t>Lodveida noslēgvārsts Dn20</t>
  </si>
  <si>
    <t>Balansēšanas vārsts STAP-15 (10-60kPA)</t>
  </si>
  <si>
    <t>Balansēšanas vārsts STAP-20 (10-60kPA)</t>
  </si>
  <si>
    <t>Balansēšanas vārsts STAD/F-10/09</t>
  </si>
  <si>
    <t>Balansēšanas vārsts STAD/F-15/14</t>
  </si>
  <si>
    <t>Ūdens izlaides ventilis Dn15</t>
  </si>
  <si>
    <t>Cauruļvadu stiprinājumu komplekts</t>
  </si>
  <si>
    <t>PAPILDUS DARBA UN MATERIĀLU APJOMI</t>
  </si>
  <si>
    <t>Apkures sistēmas cauruļvadu un iekārtu hidrauliskā pārbaude</t>
  </si>
  <si>
    <t xml:space="preserve">Apkures sistēmas iekārtu ieregulēšana (balansēšana) un palaišana </t>
  </si>
  <si>
    <t>Sistēmu marķēšana, izpilddokumentācija izveide</t>
  </si>
  <si>
    <t>APSILDES SISTĒMU IEKĀRTAS</t>
  </si>
  <si>
    <t>Uponor Comfort Pipe PLUS caurule 16x2,0 ( 120 m; 240 m; 640 m )</t>
  </si>
  <si>
    <t>m²</t>
  </si>
  <si>
    <t>1230,54</t>
  </si>
  <si>
    <t>Uponor klasiskais tērauda siets 100mm 2100x1200x3mm (25m²)</t>
  </si>
  <si>
    <t>315,2</t>
  </si>
  <si>
    <t>Uponor Vario S sadalitajs ar meritajiem ST 4 cilpu</t>
  </si>
  <si>
    <t>Uponor Vario S sadalitajs ar meritajiem ST 5 cilpu</t>
  </si>
  <si>
    <t>Uponor Vario S sadalitajs ar meritajiem ST 6 cilpu</t>
  </si>
  <si>
    <t>Uponor Multi likuma veidnis, plastmasas 14-17</t>
  </si>
  <si>
    <t>42</t>
  </si>
  <si>
    <t>Uponor Vario kompresijas pievienojums PEX 16x1,8/2,0-G3/4"FTEuro</t>
  </si>
  <si>
    <t>Uponor Vario lodveida krans G1-G1 ( 1 set )</t>
  </si>
  <si>
    <t>Uponor Vario sadalitaja skapis, iebuv. NT 565x123mm</t>
  </si>
  <si>
    <t>Uponor Classic stiprināšanas stieple 150x1,25mm 250pcs</t>
  </si>
  <si>
    <t>2554</t>
  </si>
  <si>
    <t>Uponor Multi sienas apmales lenta PE 50m 150x8mm (50 m)</t>
  </si>
  <si>
    <t>409,76</t>
  </si>
  <si>
    <t>Uponor Smatrix Wave taimeris I-163</t>
  </si>
  <si>
    <t>Uponor Smatrix sienas ramis T-X A-1XX Balta</t>
  </si>
  <si>
    <t>16</t>
  </si>
  <si>
    <t>Uponor Smatrix temperaturas sensors S-1XX</t>
  </si>
  <si>
    <t>Uponor Vario S izpildmehanisms ST 24V NC FT 30x1,5</t>
  </si>
  <si>
    <t>21</t>
  </si>
  <si>
    <t>Uponor Smatrix Wave modulis X-163 6X</t>
  </si>
  <si>
    <t>Uponor Smatrix Wave papildmodulis M-160 6X</t>
  </si>
  <si>
    <t>Uponor Smatrix Wave termostats Public T-163</t>
  </si>
  <si>
    <t>Elektrometinātas tērauda caurules Ø21,3×2,0mm (Dn15)</t>
  </si>
  <si>
    <t>Elektrometinātas tērauda caurules Ø26,9×2,6mm (Dn20)</t>
  </si>
  <si>
    <t>Elektrometinātas tērauda caurules Ø33,7×2,6mm (Dn25)</t>
  </si>
  <si>
    <t>Elektrometinātas tērauda caurules Ø42,4×2,6mm (Dn32)</t>
  </si>
  <si>
    <t>Elektrometinātu tērauda cauruļu līkums 90° Ø21,3×2,0mm (Dn15)</t>
  </si>
  <si>
    <t>11</t>
  </si>
  <si>
    <t>Elektrometinātu tērauda cauruļu līkums 90° Ø26,9×2,6mm (Dn20)</t>
  </si>
  <si>
    <t>Elektrometinātu tērauda cauruļu līkums 90° Ø33,7×2,6mm (Dn25)</t>
  </si>
  <si>
    <t>Elektrometinātu tērauda cauruļu T-veida atzars 90° Dn20/Dn20/Dn25</t>
  </si>
  <si>
    <t>Elektrometinātu tērauda cauruļu T-veida atzars 90° Dn25/Dn25/Dn15</t>
  </si>
  <si>
    <t>Elektrometinātu tērauda cauruļu T-veida atzars 90° Dn32/Dn32/Dn25</t>
  </si>
  <si>
    <t>Elektrometinātu tērauda cauruļvadu diametra pārejas posms Dn20/Dn15</t>
  </si>
  <si>
    <t>Elektrometinātu tērauda cauruļvadu diametra pārejas posms Dn32/Dn25</t>
  </si>
  <si>
    <t>Metināšanas materiālu komplekts</t>
  </si>
  <si>
    <t>3</t>
  </si>
  <si>
    <t>Lodveida noslēgvārsts Dn25</t>
  </si>
  <si>
    <t>Balansēšanas vārsts STAP-25 (10-60kPA)</t>
  </si>
  <si>
    <t>Automātiskie atgaisotāji</t>
  </si>
  <si>
    <t>Ūdens izlaides vārsti</t>
  </si>
  <si>
    <t>Ūdens izlaides vārstu montāžas šahta</t>
  </si>
  <si>
    <t>SILTĀS GRĪDAS</t>
  </si>
  <si>
    <t>CAURUĻVADI, TO VEIDGABALI</t>
  </si>
  <si>
    <t>Elektrometinātas tērauda caurules Ø42,4×2,4mm (Dn32)</t>
  </si>
  <si>
    <t>88,9</t>
  </si>
  <si>
    <t>Elektrometinātu tērauda cauruļvadu līkums 90° Ø42,4×2,4mm (Dn32)</t>
  </si>
  <si>
    <t>8</t>
  </si>
  <si>
    <t>Atvērumu izveide un aizdare esošajās iekšējās sienās, pārsegumos</t>
  </si>
  <si>
    <t>KALORIFERU SILTUMAPGĀDE</t>
  </si>
  <si>
    <t>6,1</t>
  </si>
  <si>
    <t>Elektrometinātas tērauda caurules Ø48,3×2,6mm (Dn40)</t>
  </si>
  <si>
    <t>Elektrometinātas tērauda caurules Ø60,3×2,9mm (Dn50)</t>
  </si>
  <si>
    <t>Elektrometinātu tērauda cauruļvadu līkums 90° Ø21,3×2,0mm (Dn15)</t>
  </si>
  <si>
    <t>Elektrometinātu tērauda cauruļvadu līkums 90° Ø26,9×2,6mm (Dn20)</t>
  </si>
  <si>
    <t>25</t>
  </si>
  <si>
    <t>Elektrometinātu tērauda cauruļvadu līkums 90° Ø33,7×2,6mm (Dn25)</t>
  </si>
  <si>
    <t>Elektrometinātu tērauda cauruļvadu līkums 90° Ø42,4×2,6mm (Dn32)</t>
  </si>
  <si>
    <t>Elektrometinātu tērauda cauruļvadu T-veida trejgabals 90° Dn25/Dn25/Dn20</t>
  </si>
  <si>
    <t>Elektrometinātu tērauda cauruļvadu T-veida trejgabals 90° Dn32/Dn32/Dn20</t>
  </si>
  <si>
    <t>Elektrometinātu tērauda cauruļvadu T-veida trejgabals 90° Dn32/Dn32/Dn40</t>
  </si>
  <si>
    <t>Elektrometinātu tērauda cauruļvadu T-veida trejgabals 90° Dn50/Dn50/Dn40</t>
  </si>
  <si>
    <t>Elektrometinātu tērauda cauruļvadu diametra pārejas posms Dn25/Dn15</t>
  </si>
  <si>
    <t>Elektrometinātu tērauda cauruļvadu diametra pārejas posms Dn25/Dn20</t>
  </si>
  <si>
    <t>Elektrometinātu tērauda cauruļvadu diametra pārejas posms Dn50/Dn25</t>
  </si>
  <si>
    <t>Lodveida noslēgvārsts Dn32</t>
  </si>
  <si>
    <t>Lodveida noslēgvārsts siltumtrases ūdens izlaidei Dn20 PN40</t>
  </si>
  <si>
    <t>Lodveida noslēgvārsts siltumtrases atgaisošanai Dn15 PN40</t>
  </si>
  <si>
    <t>Kalorifera apsaites mezgls</t>
  </si>
  <si>
    <t>6</t>
  </si>
  <si>
    <t>Balansēšanas vārsts TBV-C-20 NF</t>
  </si>
  <si>
    <t>Balansēšanas vārsta piedziņa EMO-T NC</t>
  </si>
  <si>
    <t>Lodveida noslēgvārsts siltumtrases ūdens izlaidei Dn15 PN40</t>
  </si>
  <si>
    <t>Gaisa aizkars PA3520WL</t>
  </si>
  <si>
    <t>GAISA AIZKARI</t>
  </si>
  <si>
    <t>Cauruļvadu veidgabali, t.sk.:</t>
  </si>
  <si>
    <t>Montāžas un palīgmateriāli, stiprinājumi, marķēšanas, ugunsdrošības u.c.nepieciešamie materiāli</t>
  </si>
  <si>
    <t>Uponor kompozītcaurule OD 110×10.0, PN10</t>
  </si>
  <si>
    <t>PE ūdensvada caurule izbūvei gruntī, PN10 De125</t>
  </si>
  <si>
    <t>Cinkotā tērauda caurule, PN10 DN32</t>
  </si>
  <si>
    <t>Cinkotā tērauda caurule, PN10 DN20</t>
  </si>
  <si>
    <t>Aizbīdnis ķeta atloku, PN10 DN100</t>
  </si>
  <si>
    <t>Aizbīdnis ķeta atloku, PN10 DN50</t>
  </si>
  <si>
    <t>Atloks ķeta DN50 ar iekšējo vītni DN50</t>
  </si>
  <si>
    <t>Pāreja ķeta atloku, PN10 DN100/50</t>
  </si>
  <si>
    <t>Trejgabals ķeta atloku, PN10 DN100/100</t>
  </si>
  <si>
    <t>PIESLĒGUMI PIE SANITĀRTEHNISKAJĀM IERĪCĒM</t>
  </si>
  <si>
    <t>Kanalizācijas pieslēgums pie klozetpoda, tai skaitā pieslēguma līkums (K)</t>
  </si>
  <si>
    <t>Kanalizācijas pieslēgums pie izlietnes, tai skaitā sifons (RM)</t>
  </si>
  <si>
    <t>Kanalizācijas pieslēgums invalīdu klozetpodam, tai skaitā pieslēguma līkums (IK)</t>
  </si>
  <si>
    <t>Kanalizācijas pieslēgums pie invalīdu izlietnes, tai skaitā sifons (IRM)</t>
  </si>
  <si>
    <t>Kanalizācijas pieslēgums bērnu klozetpodam, tai skaitā pieslēguma līkums (BK)</t>
  </si>
  <si>
    <t>Kanalizācijas pieslēgums pie dušas trapa, tai skaitā sifons (D)</t>
  </si>
  <si>
    <t>Kanalizācijas pieslēgums pie vannas, tai skaitā sifons (V)</t>
  </si>
  <si>
    <t>Kanalizācijas pieslēgums pie urināla, tai skaitā sifons (U)</t>
  </si>
  <si>
    <t>Kanalizācijas pieslēgums pie virtuves izlietnes, tai skaitā sifons (RM2)</t>
  </si>
  <si>
    <t>Kanalizācijas pieslēgums pie saimnieciskās izlietnes, tai skaitā sifons (RM3)</t>
  </si>
  <si>
    <t>Ūdensvada pieslēgums pie klozetpoda, tai skaitā noslēgarmatūra (K)</t>
  </si>
  <si>
    <t>Ūdensvada pieslēgums pie izlietnes, tai skaitā jaucējkrāns un 2 noslēgkrāni (RM)</t>
  </si>
  <si>
    <t>Ūdensvada pieslēgums pie invalīdu klozetpoda, tai skaitā noslēgarmatūra (IK)</t>
  </si>
  <si>
    <t>Ūdensvada pieslēgums pie invalīdu izlietnes, tai skaitā jaucējkrāns un 2 noslēgkrāni (IRM)</t>
  </si>
  <si>
    <t>Ūdensvada pieslēgums pie bērnu klozetpoda, tai skaitā noslēgarmatūra (BK)</t>
  </si>
  <si>
    <t>Ūdensvada pieslēgums pie dušas, tai skaitā jaucējkrāns (D)</t>
  </si>
  <si>
    <t>Ūdensvada pieslēgums pie vannas, tai skaitā jaucējkrāns (V)</t>
  </si>
  <si>
    <t>Ūdensvada pieslēgums pie urināla, tai skaitā noslēgarmatūra (U)</t>
  </si>
  <si>
    <t>Ūdensvada pieslēgums pie virtuves izlietnes, tai skaitā jaucējkrāns un 2 noslēgkrāni (RM2)</t>
  </si>
  <si>
    <t>Ūdensvada pieslēgums pie saimnieciskās izlietnes, tai skaitā jaucējkrāns un 2 noslēgkrāni (RM3)</t>
  </si>
  <si>
    <t>Revīzija De50</t>
  </si>
  <si>
    <t>Traps ar vertikālo izvadu DN110, sausā tipa</t>
  </si>
  <si>
    <t>Aizsargčaula De400</t>
  </si>
  <si>
    <t>Nerūsējošā tērauda (1.4301) ūdens savākšanas kanlāls, W125mm, H=80mm, Heelsafe režģi, sifonu, gružu sietu</t>
  </si>
  <si>
    <t>27-00000</t>
  </si>
  <si>
    <t>SAIMNIECISKĀ KANALIZĀCIJA K1</t>
  </si>
  <si>
    <t>PP kanalizācijas caurule De200 SN8</t>
  </si>
  <si>
    <t>PP kanalizācijas caurule De160 SN8</t>
  </si>
  <si>
    <t>PP kanalizācijas caurule De110 SN8</t>
  </si>
  <si>
    <t>Grīdas revīzija</t>
  </si>
  <si>
    <t>Cauruļu TV inspekcija un tīklu skalošana</t>
  </si>
  <si>
    <t xml:space="preserve">Betona balsti, pamatnes </t>
  </si>
  <si>
    <t>GRUNTS DARBI PROJEKTĒJAMO K1 TĪKLU ZONĀ</t>
  </si>
  <si>
    <t>Smilts pamatnes ierīkošanai zem cauruļvadiem, skatakām</t>
  </si>
  <si>
    <t>Smilts apbēruma veidošana ap cauruļvadiem, skatakām</t>
  </si>
  <si>
    <t>Vairogi tranšeju sienu nostiprināšanai</t>
  </si>
  <si>
    <t>Gruntsūdens līmeņa pazemināšana ar adatfiltriem rakšanas zonā</t>
  </si>
  <si>
    <t>Plastmasas skataka D630, H=2.13m ar gofrēto akas korpusu, pamatni, apbetonējumu 0.25m3, blīvslēgu, teleskopisko cauruli, Peldoša akas lūka ar vāka vietu, akas vāku un atbilstoša diametra, augstuma un leņķa pievienojumiem,   izbūve asfalta segumā</t>
  </si>
  <si>
    <t>Tauku atdalītājs 5,2 l/s, rūpnieciski ražota iekārta. Nostādināšanas ilgums 9min, iekārtas diametrs 2,17m, materiāls polipropilēns, notekūdens tilpums iekārtā 4,2m3. Tai skaitā apkalpes aka, līmeņa signalizators, čuguna lūka ar vāku, pieslēgumi</t>
  </si>
  <si>
    <t>Saslēguma punkts ar esošo cauruļvadu, telpas pagrīdē</t>
  </si>
  <si>
    <t>Saslēguma mezgls ar esošo cauruļvadu d100, tai skaitā adapteris</t>
  </si>
  <si>
    <t>Saslēguma mezgls ar esošo cauruļvadu d150, tai skaitā adapteris</t>
  </si>
  <si>
    <t>Jauna izvada mezgls esošajā akā, tai skaitā čaula, noslēgi uz esošajiem izvadiem</t>
  </si>
  <si>
    <t>Noslēgtapa uz perspektīvā atzara De110</t>
  </si>
  <si>
    <t>Noslēgtapa uz perspektīvā atzara De160</t>
  </si>
  <si>
    <t>Čaula De315 cauruļvadam De200</t>
  </si>
  <si>
    <t>Esošā cauruļvada Dn150 ievada mezgls jaunprojektētajā akā, tai skaitā čaulas</t>
  </si>
  <si>
    <t>Esošā cauruļvada Dn200 ievada mezgls jaunprojektētajā akā, tai skaitā čaulas</t>
  </si>
  <si>
    <t>Trases uzmērīšanas darbi atklātā tranšejā, izpilddokumentācijas sagatavošana</t>
  </si>
  <si>
    <t>Tranšeju un būvbedru rakšana, tai skaitā izraktās grunts utilizācija</t>
  </si>
  <si>
    <t>Tranšeju un būvbedru aizbēršana, tai skaitā grunts noblīvēšana pa slāņiem un ar to saistītie darbi (grunts nedrīkst saturēt būvgružus, akmeņus un citus elementus, granulometriskais sastāvs pieļauj blīvējuma pakāpi &gt;95)</t>
  </si>
  <si>
    <t>Seguma demontāža</t>
  </si>
  <si>
    <t>Esošo aku un tīklu demontāža</t>
  </si>
  <si>
    <t>Plastmasas skataka D630, H=1.33-1,96m ar gofrēto akas korpusu, pamatni, apbetonējumu 0.25m3, blīvslēgu, teleskopisko cauruli, Peldoša akas lūka ar vāka vietu, akas vāku un atbilstoša diametra, augstuma un leņķa pievienojumiem,   izbūve grants-šķembu segumā (pagaidu segums)</t>
  </si>
  <si>
    <t>LIETUS KANALIZĀCIJA K2</t>
  </si>
  <si>
    <t>PP lietus kanalizācijas caurule De250</t>
  </si>
  <si>
    <t>PP lietus kanalizācijas caurule De200</t>
  </si>
  <si>
    <t>Polimērbetona kanāls V300 (h=38,5cm) ar Drainlock, ar integrētu malu aizsardzību, ar ACO drošības rievu, savienojumiem. Slodzes klase A15, izbūvēt reljefa kritumā</t>
  </si>
  <si>
    <t>Polimērbetona kanāls V300 (h=38,5cm) ar Drainlock, ar integrētu malu aizsardzību, ar ACO drošības rievu, savienojumiem. Slodzes klase C250, izbūvēt reljefa kritumā</t>
  </si>
  <si>
    <t>Polimērbetona kanāls V300 (h=41,0cm) ar Drainlock, ar integrētu malu aizsardzību, ar ACO dro''sibas rievu, savienojumiem. Slodzes klase A15, izbūvēt reljefa kritumā</t>
  </si>
  <si>
    <t>Polimērbetona kanāls V300 (h=41,0cm) ar Drainlock, ar integrētu malu aizsardzību, ar ACO drošības rievu, savienojumiem. Slodzes klase C250, izbūvēt reljefa kritumā</t>
  </si>
  <si>
    <t>Smilšu ķērājs V300 Drainlock, no polimēra, ar integrētu malas aizsardību, ar duļķu uztvērēju, ar izgriežamu pieslēguma šablonu līdz montāžas augstumam 20, ar integrētu gredzenveida labirintlīvējumu DN150, h=86cm , L=0,5m</t>
  </si>
  <si>
    <t>Izplūde, ar stiprinājumiem un restīti, sīko dzīvnieku iekļūšanas sistēmā novēršanai</t>
  </si>
  <si>
    <t>Skataku, cauruļvadu un caurteku demontāža, utilizācija un ar to saistītie darbi</t>
  </si>
  <si>
    <t>Plastmasas drenāžas caurule De80, ar aptinumu, perforācija - 360</t>
  </si>
  <si>
    <t>Saslēguma mezgls ar esošo Noteku, tai skaitā revīzija</t>
  </si>
  <si>
    <t xml:space="preserve">Noslēgtapa De200 uz kanalizācijas atzara </t>
  </si>
  <si>
    <t>Plastmasas skataka DN560, H=1,50m ar gofrēto akas korpusu, pamatni, apbetonējumu 0.25m3, blīvslēgu, teleskopisko cauruli, vāku un atbilstoša diametra, augstuma un leņķa pievienojumiem, izbūve zālājā</t>
  </si>
  <si>
    <t>Plastmasas skataka DN560, H=1,19m ar gofrēto akas korpusu, pamatni, apbetonējumu 0.25m3, blīvslēgu, teleskopisko cauruli, nosēddaļu, vāku un atbilstoša diametra, augstuma un leņķa pievienojumiem, izbūve zālājā</t>
  </si>
  <si>
    <t>Plastmasas skataka DN560, H=1,31m ar gofrēto akas korpusu, pamatni, apbetonējumu 0.25m3, blīvslēgu, teleskopisko cauruli, vāku un atbilstoša diametra, augstuma un leņķa pievienojumiem, izbūve bruģī</t>
  </si>
  <si>
    <t>Plastmasas skataka DN560, H=0,91-2,05m ar gofrēto akas korpusu, pamatni, apbetonējumu 0.25m3, blīvslēgu, teleskopisko cauruli, vāku un atbilstoša diametra, augstuma un leņķa pievienojumiem, izbūve grants-šķembu segumā (pagaidu segums)</t>
  </si>
  <si>
    <t>Plastmasas skataka DN560, H=0,94-1,49m ar gofrēto akas korpusu, pamatni, apbetonējumu 0.25m3, blīvslēgu, teleskopisko cauruli, nosēddaļu, vāku un atbilstoša diametra, augstuma un leņķa pievienojumiem, izbūve grants-šķembu segumā (pagaidu segums)</t>
  </si>
  <si>
    <t>Plastmasas skataka DN800, H=1,10-4,41m ar gofrēto akas korpusu, pamatni, apbetonējumu 0.25m3, blīvslēgu, teleskopisko cauruli, nosēddaļu, vāku un atbilstoša diametra, augstuma un leņķa pievienojumiem, izbūve grants-šķembu segumā (pagaidu segums)</t>
  </si>
  <si>
    <t>Ģeorežģis, platumā 2m virs cauruļvada</t>
  </si>
  <si>
    <t>Gūlijas D400 ar gofrēto akas korpusu H=1,35m, apbetonējumu 0.25m3, pamatni, blīvslēgu, teleskopisko cauruli, četrkantainu resti un atbilstoša diametra, augstuma un leņķa pievienojumiem,  izbūve asfaltā</t>
  </si>
  <si>
    <t>ŪDENSAPGĀDE Ū1 UN Ū2</t>
  </si>
  <si>
    <t>Atzara mezgls, tai skaitā:</t>
  </si>
  <si>
    <t>Ugunsdzēsības rezervuāru atpazīšanas zīmes un plāksnes</t>
  </si>
  <si>
    <t>Ugunsdzēsības ūdens rezervuārs, V=70m3, d2500, L=14,7, Rūpnieciski ražots, ar savienojumiem, pamatiem, nepieciesamo papildaprīkojumu, lūku, enkurojumu</t>
  </si>
  <si>
    <t>Ugunsdzēsības sūknis TWU 4-0808- C 3, 2l/s, H=43m, 1,5kW, ar vadības bloku un automātiku montāža rezervuārā</t>
  </si>
  <si>
    <t>Ūdensvada dezinfekcija un hidrauliskā pārbaude</t>
  </si>
  <si>
    <t>GRUNTS DARBI PROJEKTĒJAMO Ū1 UN Ū2 TĪKLU ZONĀ</t>
  </si>
  <si>
    <t>PE caurule ūdensvadam, De63x3,8  PN10</t>
  </si>
  <si>
    <t>PE caurule ūdensvadam, De160x9,5 PN10</t>
  </si>
  <si>
    <t>PE caurule ūdensvadam, De400x23,7 PN10</t>
  </si>
  <si>
    <t>Pazemes tipa, ķeta aizbīdnis Dn400, komplektā ar teleskopisku, četrkantīgu aizbīdņa pagarinātājkātu ,  ar betona gredzenu d600 ap kapi</t>
  </si>
  <si>
    <t>Sedlu uzmava De160/63</t>
  </si>
  <si>
    <t>Pazemes tipa, ķeta aizbīdnis Dn63, komplektā ar teleskopisku, četrkantīgu aizbīdņa pagarinātājkātu ,  ar betona gredzenu d600 ap kapi</t>
  </si>
  <si>
    <t xml:space="preserve">Peldošā tipa kape Pn=40t ar iekšējo diametru&gt;160 mm, kapes vāks </t>
  </si>
  <si>
    <t>ķeta atloku trejgabals Dn160/125</t>
  </si>
  <si>
    <t>Pazemes tipa, ķeta aizbīdnis Dn160, komplektā ar teleskopisku, četrkantīgu aizbīdņa pagarinātājkātu ,  ar betona gredzenu d600 ap kapi</t>
  </si>
  <si>
    <t>Pazemes tipa, ķeta aizbīdnis Dn125, komplektā ar teleskopisku, četrkantīgu aizbīdņa pagarinātājkātu ,  ar betona gredzenu d600 ap kapi</t>
  </si>
  <si>
    <t>PE līkums, De125, 99 grādi</t>
  </si>
  <si>
    <t>PE līkums, De160, 2 grādi</t>
  </si>
  <si>
    <t>Universālais adapteris Dn100</t>
  </si>
  <si>
    <t>Diametra pāreja De160/110</t>
  </si>
  <si>
    <t xml:space="preserve">Betona balsti </t>
  </si>
  <si>
    <t>PE līkums, De160, 177 grādi</t>
  </si>
  <si>
    <t>PE līkums, De160, 90 grādi</t>
  </si>
  <si>
    <t>PE līkums, De125, 144 grādi</t>
  </si>
  <si>
    <t>PE līkums, De125, 137 grādi</t>
  </si>
  <si>
    <t>PE līkums, De63, 89 grādi</t>
  </si>
  <si>
    <t>PE līkums, De63, 93 grādi</t>
  </si>
  <si>
    <t>Ievada mezgls ēkā</t>
  </si>
  <si>
    <t>Ievada mezgls rezervuārā</t>
  </si>
  <si>
    <t>Savienojums ar esošo ūdensvadu, d150/De160, ar universālo adapteri</t>
  </si>
  <si>
    <t>Ugunsdzēsības ūdens rezervuārs, V=70m3, d2500, L=14,7, Rūpnieciski ražots, ar savienojumiem, pamatiem, nepieciesamo papildaprīkojumu, sūkņu stiprinājumiem, lūku, enkurojumu</t>
  </si>
  <si>
    <t>Ugunsdzēsības ūdens ņemšanas aka, dzelzsbetona grodi, pamatne, savienojumi, blīvējumi, vāks, siltinājums, nosēddaļa 1m, D1500, H=4,87-5,02 (ieskaitot 15cm vāka regulēšanas augstumu, izbūvei virs zemes līmeņa), izbūve zālājā</t>
  </si>
  <si>
    <t>Dzelzsbetona ūdens mērītāja aka DN1500, H=2,07m, ar ūdens mērītāja DN40 mezglu (ar pamatni, kāpšļiem, blīvējumu, pārsegumu, slēdzamu/siltinātu peldošā tipa vāku, hidroizolāciju, balstiem, čaulām u.c. Nepieciešamajiem materiāliem)</t>
  </si>
  <si>
    <t>Ūdens mērītāja mezgls, tai skaitā:</t>
  </si>
  <si>
    <t>Ķīļveida aizbīdnis, atloku, Dn160</t>
  </si>
  <si>
    <t>Vienvirziena vārsts, vītņu, Dn40</t>
  </si>
  <si>
    <t>Manometrs ar krānu, 0-6bar</t>
  </si>
  <si>
    <t>Adapteris PE ūdensvada caurulei Dn16</t>
  </si>
  <si>
    <t>Ķeta trejgabals atloku, Dn160</t>
  </si>
  <si>
    <t>Īscaurule, atloku De160</t>
  </si>
  <si>
    <t>Ķeta atloks Dn80 ar iekšējo vītni Dn40</t>
  </si>
  <si>
    <t>Tērauda ceurule, cinkota Dn40</t>
  </si>
  <si>
    <t>Ventilis ar iekšējo vītni Dn40</t>
  </si>
  <si>
    <t>Trejgabals ar iekšējo vītni Dn40</t>
  </si>
  <si>
    <t>Lodveida krāns Dn15</t>
  </si>
  <si>
    <t>Aukstais ūdens mērītājs Qmin=10m3/h, Qmax=20m3/h, Dn40</t>
  </si>
  <si>
    <t>Dzelzsbetona elektroaizbīdņu aka DN2000, H=2,07-2,22m (ieskaitot 15cm vāka regulēšanas augstumu, izbūvei virs zemes līmeņa), ar veidgabaliem (ar pamatni, kāpšļiem, blīvējumu, pārsegumu, slēdzamu/siltinātu vāku, hidroizolāciju, balstiem, čaulām u.c. Nepieciešamajiem materiāliem), izbūve zālājā</t>
  </si>
  <si>
    <t>Elektroaizbīdņu akas mezgls, tai skaitā:</t>
  </si>
  <si>
    <t>Atloku puspagrieziena vārsts ar elektropiedziņu Dn50</t>
  </si>
  <si>
    <t>Atloku īscaurule Dn50</t>
  </si>
  <si>
    <t>Universālais adapteris De63/Dn50</t>
  </si>
  <si>
    <t>Aizbīdnis Dn50</t>
  </si>
  <si>
    <t>Atloku trejgabals Dn50/50</t>
  </si>
  <si>
    <t>brīdinājuma lente virs ūdensvada cauruļvada</t>
  </si>
  <si>
    <t>Līkums ar ieksējo vītni Dn40, 90 grādi</t>
  </si>
  <si>
    <t>Esošā ūdensvada d100 demontāža, tai skaitā saistītie veidgabali un savienojumi.</t>
  </si>
  <si>
    <t>SILTUMTRASE</t>
  </si>
  <si>
    <t xml:space="preserve"> 3-5</t>
  </si>
  <si>
    <t>RŪPNIECISKI IZOLĒTI CAURUĻVADI, TO VEIDGABALI UN MATERIĀLI TO MONTĀŽAI</t>
  </si>
  <si>
    <t>t. m</t>
  </si>
  <si>
    <t>290</t>
  </si>
  <si>
    <t>12</t>
  </si>
  <si>
    <t>50</t>
  </si>
  <si>
    <t>44</t>
  </si>
  <si>
    <t>Brīdinājuma lenta</t>
  </si>
  <si>
    <t>Signalizācijas sistēmas kārba</t>
  </si>
  <si>
    <t>Materiāli signalizācijas vadu sagredzenošanai</t>
  </si>
  <si>
    <t>PĀRĒJIE CAURUĻVADI, TO VEIDGABALI, IEKĀRTAS</t>
  </si>
  <si>
    <t>38,0</t>
  </si>
  <si>
    <t>6,0</t>
  </si>
  <si>
    <t>Elektrometinātu tērauda cauruļvadu veidgabali</t>
  </si>
  <si>
    <t>KRĀSOŠANAS UN IZOLĀCIJAS MATERIĀLI</t>
  </si>
  <si>
    <t>1,0</t>
  </si>
  <si>
    <t>2,0</t>
  </si>
  <si>
    <t>19,0</t>
  </si>
  <si>
    <t>3,0</t>
  </si>
  <si>
    <t>PVC 90° gatavais līkums</t>
  </si>
  <si>
    <t>CELTNIECĪBAS MATERIĀLI UN DARBI</t>
  </si>
  <si>
    <t>Slīdošais balsts</t>
  </si>
  <si>
    <t>Bitumena grunts</t>
  </si>
  <si>
    <t>l</t>
  </si>
  <si>
    <t>Šķembas</t>
  </si>
  <si>
    <t>m³</t>
  </si>
  <si>
    <t>0,2</t>
  </si>
  <si>
    <t>ZEMES UN LABIEKĀRTOŠANAS DARBI, TIEM PAREDZĒTIE MATERIĀLI</t>
  </si>
  <si>
    <t>Smiltis bez māla un akmeņu piejaukuma ar piegādi uz būvlaukumu</t>
  </si>
  <si>
    <t>78,7</t>
  </si>
  <si>
    <t>Grunts izstrāde ar ekskavatoru ar kausu 0,65m³ (ar aizvešanu)</t>
  </si>
  <si>
    <t>214,9</t>
  </si>
  <si>
    <t>Grunts izstrāde bez mehānismu pielietošanas</t>
  </si>
  <si>
    <t>46,0</t>
  </si>
  <si>
    <t>Pamatnes ierīkošana zem cauruļvadiem no rupjgraudainām smiltīm</t>
  </si>
  <si>
    <t>19,9</t>
  </si>
  <si>
    <t>Tranšeju aizbēršana ar rupjgraudainām smiltīm ar ekskavatoru ar sekojošu blietēšanu pa kārtām 0,20m un planēšanu ar roku darbu</t>
  </si>
  <si>
    <t>58,8</t>
  </si>
  <si>
    <t>Tranšeju aizbēršana ar grunti ar buldozeru, blietējot pa kārtām ar elektroblieti</t>
  </si>
  <si>
    <t>161,2</t>
  </si>
  <si>
    <t>Liekās grunts aizvešana un utilizēšana</t>
  </si>
  <si>
    <t>58,4</t>
  </si>
  <si>
    <t>Esoša asfalta ceļa seguma izjaukšana un atjaunošana</t>
  </si>
  <si>
    <t>150,5</t>
  </si>
  <si>
    <t>Esoša zālāja seguma izjaukšana un atjaunošana</t>
  </si>
  <si>
    <t>Rūpnieciski izolētas tērauda caurules Ø88,9/180mm (2.sērija)</t>
  </si>
  <si>
    <t>Rūpnieciski izolēts perpendikulārs T-veida atzars Ø88,9/180mm - Ø88,9/180mm; L=1,0m, L1=0,8m</t>
  </si>
  <si>
    <t>Rūpnieciski izolēts līkums 93° Ø88,9/180mm; L1=1,00m, L2=1,00m</t>
  </si>
  <si>
    <t>Rūpnieciski izolēts līkums 90° Ø88,9/180mm; L1=1,00m, L2=1,00m</t>
  </si>
  <si>
    <t>Rūpnieciski izolēts līkums 90° Ø88,9/180mm; L1=0,90m, L2=0,90m</t>
  </si>
  <si>
    <t>Rūpnieciski izolēts līkums 90° Ø88,9/180mm; L1=0,90m, L2=0,60m</t>
  </si>
  <si>
    <t>Rūpnieciski izolēts vertikāls līkums 90° Ø88,9/180mm; L1=2,00m, L2=2,00m</t>
  </si>
  <si>
    <t>Rūpnieciski izolēts vertikāls līkums 90° Ø88,9/180mm; L1=0,50m, L2=0,50m</t>
  </si>
  <si>
    <t>Rūpnieciski izolēts noslēgvārsts Dn80 ar nerūsējošā tērauda servisa vārstu Dn32 cauruļvadam Ø88,9/180mm; L=1,50m, h=1,10m, A=300mm</t>
  </si>
  <si>
    <t>Rūpnieciski izolēts nerūsējošā tērauda servisa vārsts Dn32 cauruļvadam Ø88,9/180mm; L=1,40m, h=1,75m</t>
  </si>
  <si>
    <t>Elastīgais ievads ∅180mm (ārējais - ∅209mm)</t>
  </si>
  <si>
    <t>Gala uzmava rūpnieciski izolētai caurulei cauruļvadam Ø88,9/180mm</t>
  </si>
  <si>
    <t>Savienojuma komplekts ar dubultizolāciju
 (termomanžetes) cauruļvadam Ø88,9/180mm</t>
  </si>
  <si>
    <t>Cauruļvadu termiskās izplešanās kompensācijas spilveni b=40mm</t>
  </si>
  <si>
    <t>Trīsdzīslu savienojuma kabelis NYM 3x1.5</t>
  </si>
  <si>
    <t>Elektrometināti tērauda cauruļvadi Ø88,9x4,0mm</t>
  </si>
  <si>
    <t>Elektrometināti tērauda cauruļvadi Ø21,3×2,0mm</t>
  </si>
  <si>
    <t>Tērauda lodveida iemetināmais vārsts siltumtrases atgaisošanai Dn15 PN40</t>
  </si>
  <si>
    <t>Gruntējums URF-0110</t>
  </si>
  <si>
    <t>Krāsa Neosprint 30 (krāsot 2 kārtās)</t>
  </si>
  <si>
    <t>Akmens vates čaulas Ø89, s=80mm, Paroc Pro Section 100</t>
  </si>
  <si>
    <t>Akmens vates čaulas Ø89, s=50mm, Paroc Pro Section 100</t>
  </si>
  <si>
    <t>Akmens vates čaulas Ø22, s=60mm, Paroc Pro Section 100</t>
  </si>
  <si>
    <t>Akmens vates čaulas Ø22, s=40mm, Paroc Pro Section 100</t>
  </si>
  <si>
    <t>PVC pārklājums 8206</t>
  </si>
  <si>
    <t>Materiāli siltumizolācijas un PVC pārklājuma montāžai Paroc Pro Section 100</t>
  </si>
  <si>
    <t>Peldoša tipa čuguna lūka ar adoptācijas gredzenu VIATOP NIVEAU 700 H200 D400</t>
  </si>
  <si>
    <t>Siltumtrases kanāls L-4-8-3</t>
  </si>
  <si>
    <t>Siltumtrases kanāla vāks  P-4-8</t>
  </si>
  <si>
    <t>Balsta pēda OP-1</t>
  </si>
  <si>
    <t>Pamatu bloks FBS-9-3-6T</t>
  </si>
  <si>
    <t>Groda vāks KCP-10</t>
  </si>
  <si>
    <t>Grods KC 07-06</t>
  </si>
  <si>
    <t>Bitumena mastika MGTN</t>
  </si>
  <si>
    <t xml:space="preserve"> 3-6</t>
  </si>
  <si>
    <t>Sistēmas apsaiste- elektrības un siltuma skaitītāji, tauku ķērājs, notekūdeņu akumulācijas tvertne, dzeramā ūdens akumulācijas tvertnes, nepieciešamie materiāli un darbi</t>
  </si>
  <si>
    <t>SILTUMA ATGŪŠANAS SISTĒMA NO NOTEKŪDEŅIEM</t>
  </si>
  <si>
    <t>TERITORIJAS LABIEKĀRTOŠANA</t>
  </si>
  <si>
    <t>31-00000</t>
  </si>
  <si>
    <t>Izvedamā grunts</t>
  </si>
  <si>
    <t>Grāvja tīrīšana</t>
  </si>
  <si>
    <t>TERITORIJAS SEGUMU IZBŪVE</t>
  </si>
  <si>
    <t>DEMONTĀŽAS UN ZEMES DARBI</t>
  </si>
  <si>
    <t>Noņemamā grunts</t>
  </si>
  <si>
    <t>Ietves</t>
  </si>
  <si>
    <t>Salizturīgais slānis 300mm, drenējoša smilts (kf&gt;1m/dnn) uz līdz 45MPa sablīvētas un profilētas esošās grunts</t>
  </si>
  <si>
    <t>Polipropilēna režģis 30/30</t>
  </si>
  <si>
    <t>Minerālmateriālu maisījuma 0/45 slānis NIII 150mm</t>
  </si>
  <si>
    <t>Izsijas (fr.2/8mm) 30mm</t>
  </si>
  <si>
    <t xml:space="preserve">Mozaīka 80/N10 betona bruģakmens izbūve, h=8cm </t>
  </si>
  <si>
    <t>Salizturīgais slānis 400mm, drenējoša smilts (kf&gt;1m/dnn) uz līdz 45MPa sablīvētas un profilētas esošās grunts</t>
  </si>
  <si>
    <t>Minerālmateriālu maisījuma 0/45 slānis NII 200mm</t>
  </si>
  <si>
    <t>Apmales</t>
  </si>
  <si>
    <t>Cementbetona ietvju apmaļu A1000x200x80 uz betona C 16/20 un šķembu pamata  izbūve</t>
  </si>
  <si>
    <t>Cementbetona ceļa apmaļu A1000x300x150 uz betona C 16/20 un šķembu pamata izbūve</t>
  </si>
  <si>
    <t>Grants - šķembu maisījuma segums</t>
  </si>
  <si>
    <t>APRĪKOJUMS UN LABIEKĀRTOJUMS</t>
  </si>
  <si>
    <t>Ceļa zīmju uzstādīšana</t>
  </si>
  <si>
    <t>Ceļa zīmju balstu uzstādīšana, ieskaitot  betona pamatus C 16/20 min. 0,30mx0,30mx0,50m</t>
  </si>
  <si>
    <t>Zāliena sēšana, iesk. melnzemes uzvešana ar izlīdzināšanu (hvid.=5cm)</t>
  </si>
  <si>
    <t>Esošā asfalta demontāža, utilizācija</t>
  </si>
  <si>
    <t>Betona bruģa/plākšņu celiņu un laukumu demontāža, utilizācija</t>
  </si>
  <si>
    <t>Sporta inventāra demontāža, utilizācija</t>
  </si>
  <si>
    <t>Esošo komunikāciju demontāža, utilizācija</t>
  </si>
  <si>
    <t>Ēkas demontāža, utilizācija</t>
  </si>
  <si>
    <t>Dīķa tīrīšana</t>
  </si>
  <si>
    <t>Detalizētu rasējumu izstrāde</t>
  </si>
  <si>
    <t>Interjera projekta izstrāde</t>
  </si>
  <si>
    <t>Detalizētu rasējumu izstrāde AR daļai</t>
  </si>
  <si>
    <t>Liekās grunts izlīdzināšana norādītajā vietā</t>
  </si>
  <si>
    <t>Pamatnes blietēšana</t>
  </si>
  <si>
    <t>Grunts pievešana būvbedres un tranšeju aizbēršanai</t>
  </si>
  <si>
    <t>Augsnes kārtas noņemšana</t>
  </si>
  <si>
    <t>Sertificēta mērnieka izmaksas (asu nospraušana, dokumentu noformēšana)</t>
  </si>
  <si>
    <t>Pamatu apbēršana ar pievestu pa kārtām blietētu smilti</t>
  </si>
  <si>
    <t>Virsūdeņu un nokrišņu sūknēšana un novadīšana</t>
  </si>
  <si>
    <t>Pagaidu rievsienas izbūve, vairogi grunts nostiprināšanai</t>
  </si>
  <si>
    <t>Komunikāciju ailu izbūve pārseguma plātnēs 1-3.stāvs</t>
  </si>
  <si>
    <t>Briestošu šuvju lenta Water stop vai analogs</t>
  </si>
  <si>
    <t>m3</t>
  </si>
  <si>
    <t>Metāla kāpnes kompensācijas tvertnes apkalpošanai</t>
  </si>
  <si>
    <t>Akumulācijas tvertnes pārsegums ar lūku</t>
  </si>
  <si>
    <t>Šķembu pamatojuma izbūve uz betona sagataves kārtas100mm zem kompensācijas tvertnes</t>
  </si>
  <si>
    <t>Vides pieejamības apzīmējumi</t>
  </si>
  <si>
    <t>Ārējās evakuācijas kāpnes AK-4</t>
  </si>
  <si>
    <t>Kāpnes AK-6 (BK-52)</t>
  </si>
  <si>
    <t>Kāpnes AK-3 (BK-51)</t>
  </si>
  <si>
    <t>Konstrukciju betonēšana, betons C30/37 XC1, iestrādājot ar sūkni, iesk.veidņu montāžu un demontāžu.</t>
  </si>
  <si>
    <t>Konstrukciju betonēšana, betons C30/37 XD2, iestrādājot ar sūkni, iesk.veidņu montāžu un demontāžu</t>
  </si>
  <si>
    <t>Konstrukciju betonēšana, betons C30/37 XC2, iestrādājot ar sūkni, iesk.veidņu montāžu un demontāžu</t>
  </si>
  <si>
    <t>*</t>
  </si>
  <si>
    <t>Vizuāli redzamo konstrukciju monolītajai betonēšanai pielietot eksponētos veidņus, kas būtiski nosaka redzamo betona konstrukciju vizuālo kvalitāti pēc atveidņošanas</t>
  </si>
  <si>
    <t>Jumtiņu virs ieejas durvīm izbūve</t>
  </si>
  <si>
    <t>Hidroizolācija</t>
  </si>
  <si>
    <t>Komunikāciju aizsargčaulu izbūve pamatos</t>
  </si>
  <si>
    <t>Iestādes nosaukuma plāksne 70x40cm</t>
  </si>
  <si>
    <t>Mājas Nr. plāksne</t>
  </si>
  <si>
    <t>Jelgavas novada banera uzstādīšana (lapa AR-06)</t>
  </si>
  <si>
    <t>Blietēta smilts (150mm)</t>
  </si>
  <si>
    <t>Siltinājums PAROC eXtra 100mm</t>
  </si>
  <si>
    <t>Metāla profils CW100</t>
  </si>
  <si>
    <t>PAROC eXtra vate 50mm</t>
  </si>
  <si>
    <t>Ģipškartons - Gyproc-GKBI mitrumizturīgs</t>
  </si>
  <si>
    <t>Metāla profils CW50</t>
  </si>
  <si>
    <t>Ģipškartons - 12.5mm</t>
  </si>
  <si>
    <t xml:space="preserve">Hidroizolācija </t>
  </si>
  <si>
    <t>Akustiskā sistēma 1200x600 stiprināta uz līmes kārtas</t>
  </si>
  <si>
    <t>Grīdas pretslīdes apstrāde</t>
  </si>
  <si>
    <t>Matētas keramiskās flīzes S-02</t>
  </si>
  <si>
    <t>Apmetums S-02</t>
  </si>
  <si>
    <t>Hidroizolācija S-02</t>
  </si>
  <si>
    <t>Saplākšņa stiprinājums- horizontāla koka līste stiprināta ik pēc 300mm (skrūve ar dībeli)</t>
  </si>
  <si>
    <t>Stiegrota monolītā betona grīdas plātne 100mm</t>
  </si>
  <si>
    <t>Pārbaudīja</t>
  </si>
  <si>
    <t>Tāme sastādīta: 2018.gada oktobrī</t>
  </si>
  <si>
    <t>Tāme sastādīta: 2018.gada cenās</t>
  </si>
  <si>
    <r>
      <t xml:space="preserve">Par kopējo summu, </t>
    </r>
    <r>
      <rPr>
        <i/>
        <sz val="11"/>
        <rFont val="Times New Roman"/>
        <family val="1"/>
        <charset val="186"/>
      </rPr>
      <t>euro</t>
    </r>
  </si>
  <si>
    <r>
      <t>Objekta izmaksas (</t>
    </r>
    <r>
      <rPr>
        <b/>
        <i/>
        <sz val="10"/>
        <rFont val="Times New Roman"/>
        <family val="1"/>
        <charset val="186"/>
      </rPr>
      <t>euro</t>
    </r>
    <r>
      <rPr>
        <b/>
        <sz val="10"/>
        <rFont val="Times New Roman"/>
        <family val="1"/>
        <charset val="186"/>
      </rPr>
      <t xml:space="preserve">) </t>
    </r>
  </si>
  <si>
    <r>
      <t>Tāmes izmaksas (</t>
    </r>
    <r>
      <rPr>
        <b/>
        <i/>
        <sz val="10"/>
        <rFont val="Times New Roman"/>
        <family val="1"/>
        <charset val="186"/>
      </rPr>
      <t>euro)</t>
    </r>
  </si>
  <si>
    <r>
      <t>Darba alga (</t>
    </r>
    <r>
      <rPr>
        <b/>
        <i/>
        <sz val="10"/>
        <rFont val="Times New Roman"/>
        <family val="1"/>
        <charset val="186"/>
      </rPr>
      <t>euro</t>
    </r>
    <r>
      <rPr>
        <b/>
        <sz val="10"/>
        <rFont val="Times New Roman"/>
        <family val="1"/>
        <charset val="186"/>
      </rPr>
      <t>)</t>
    </r>
  </si>
  <si>
    <r>
      <t>Būvizstrādājumi  (</t>
    </r>
    <r>
      <rPr>
        <b/>
        <i/>
        <sz val="10"/>
        <rFont val="Times New Roman"/>
        <family val="1"/>
        <charset val="186"/>
      </rPr>
      <t>euro</t>
    </r>
    <r>
      <rPr>
        <b/>
        <sz val="10"/>
        <rFont val="Times New Roman"/>
        <family val="1"/>
        <charset val="186"/>
      </rPr>
      <t xml:space="preserve">) </t>
    </r>
  </si>
  <si>
    <r>
      <t>Mehānismi (</t>
    </r>
    <r>
      <rPr>
        <b/>
        <i/>
        <sz val="10"/>
        <rFont val="Times New Roman"/>
        <family val="1"/>
        <charset val="186"/>
      </rPr>
      <t>euro</t>
    </r>
    <r>
      <rPr>
        <b/>
        <sz val="10"/>
        <rFont val="Times New Roman"/>
        <family val="1"/>
        <charset val="186"/>
      </rPr>
      <t>)</t>
    </r>
  </si>
  <si>
    <t>Virsizdevumi %</t>
  </si>
  <si>
    <t>Peļņa %</t>
  </si>
  <si>
    <t xml:space="preserve">Tāme sastādīta 2018.gada tirgus cenās, pamatojoties uz BK daļas rasējumiem. </t>
  </si>
  <si>
    <t>Tiešās izmaksas kopā, t. sk. darba devēja sociālais nodoklis (24,09%)</t>
  </si>
  <si>
    <r>
      <t>Tāmes tiešās izmaksas</t>
    </r>
    <r>
      <rPr>
        <i/>
        <sz val="11"/>
        <rFont val="Times New Roman"/>
        <family val="1"/>
        <charset val="186"/>
      </rPr>
      <t xml:space="preserve"> euro</t>
    </r>
    <r>
      <rPr>
        <sz val="11"/>
        <rFont val="Times New Roman"/>
        <family val="1"/>
        <charset val="186"/>
      </rPr>
      <t xml:space="preserve"> bez PVN</t>
    </r>
  </si>
  <si>
    <r>
      <t>m</t>
    </r>
    <r>
      <rPr>
        <vertAlign val="superscript"/>
        <sz val="10"/>
        <rFont val="Times New Roman"/>
        <family val="1"/>
        <charset val="186"/>
      </rPr>
      <t>3</t>
    </r>
  </si>
  <si>
    <r>
      <t>m</t>
    </r>
    <r>
      <rPr>
        <vertAlign val="superscript"/>
        <sz val="10"/>
        <rFont val="Times New Roman"/>
        <family val="1"/>
        <charset val="186"/>
      </rPr>
      <t>3</t>
    </r>
    <r>
      <rPr>
        <sz val="11"/>
        <color theme="1"/>
        <rFont val="Calibri"/>
        <family val="2"/>
        <charset val="186"/>
        <scheme val="minor"/>
      </rPr>
      <t/>
    </r>
  </si>
  <si>
    <t>Lentveida pamats zem 1.stāva sienām (BK-22)</t>
  </si>
  <si>
    <t>CITI DARBI</t>
  </si>
  <si>
    <t>Rasējumu ekspertīzes veikšana</t>
  </si>
  <si>
    <t xml:space="preserve">Tāme sastādīta 2018.gada tirgus cenās, pamatojoties uz AR daļas rasējumiem. </t>
  </si>
  <si>
    <r>
      <t>m</t>
    </r>
    <r>
      <rPr>
        <vertAlign val="superscript"/>
        <sz val="10"/>
        <rFont val="Times New Roman"/>
        <family val="1"/>
        <charset val="186"/>
      </rPr>
      <t>2</t>
    </r>
  </si>
  <si>
    <t>JUMTS</t>
  </si>
  <si>
    <t>Tvaika izolācijas plēve</t>
  </si>
  <si>
    <t>FASĀDE</t>
  </si>
  <si>
    <t>Akmens masas flīzes "R/DG", iesk.līmi un šuvju aizpildītāju ar pamatnes sagatavošanu vai ekvivalents</t>
  </si>
  <si>
    <t>Akmens masas flīzes "SR7",  iesk.līmi un šuvju aizpildītāju ar pamatnes sagatavošanu vai ekvivalents</t>
  </si>
  <si>
    <t>Akmens masas flīzes "SB",  iesk.līmi un šuvju aizpildītāju ar pamatnes sagatavošanu vai ekvivalents</t>
  </si>
  <si>
    <t>Akmens masas flīzes kāpnēm,  iesk.līmi un šuvju aizpildītāju ar pamatnes sagatavošanu</t>
  </si>
  <si>
    <t xml:space="preserve">Keramikas flīzes   RACO vai ekvivalents Slīdes pretestība R10. Flīžu izmērs 300x300mm ar pamatnes sagatavošanu. Virsma - matēta. Skatīt pielikumā materiāla
tehnisko specifikāciju,  vai ekvivalents </t>
  </si>
  <si>
    <t>Flīze aiz pārplūdes kanāla izmērs:250x250x35 ar pamatnes sagatavošanu</t>
  </si>
  <si>
    <t>Akmens masas flīzes pārplūdes kanāla malām: izmērs 100x100 ar pamatnes sagatavošanu</t>
  </si>
  <si>
    <t>Akmens masas flīzes pārplūdes kanāla dibenam: izmērs 300x300 ar pamatnes sagatavošanu</t>
  </si>
  <si>
    <t>Koka dēlīšu apdare ar karkasa izbūvi</t>
  </si>
  <si>
    <t>FASĀDES APDARE</t>
  </si>
  <si>
    <t>MARGAS, PANDUSI</t>
  </si>
  <si>
    <t>Blietēts šķembu slānis (150mm)</t>
  </si>
  <si>
    <t>Ārējo kāpņu un lieveņu apstrāde ar impregnētu betonu ar pretslīdes virsmas apstrādi</t>
  </si>
  <si>
    <t>Ārējo cinkotu kāpņu margu ĀK-2 izgatavošana un montāža</t>
  </si>
  <si>
    <t>Ārējo cinkotu kāpņu margu ĀK-5 izgatavošana un montāža</t>
  </si>
  <si>
    <t>Ārējo cinkotu kāpņu margu ĀK-6 izgatavošana un montāža</t>
  </si>
  <si>
    <t>Pandusa cinkotu margu ĀK-1 izgatavošana un montāža</t>
  </si>
  <si>
    <t>Iekštelpu cinkotu kāpņu margu K-1 izgatavošana un montāža</t>
  </si>
  <si>
    <t>Pandusa izbūve, pamatnes rakšana</t>
  </si>
  <si>
    <t>Bruģakmens (8mm)</t>
  </si>
  <si>
    <t>Esošās ēkas ugunsgrēka izziņošanas sistēmas ierīkošana</t>
  </si>
  <si>
    <t>ESOŠĀ SKOLA</t>
  </si>
  <si>
    <t>Detalizēta projekta izstrāde UAS</t>
  </si>
  <si>
    <t>Esošās skolas siltumizolācijas demontāža, utilizācija</t>
  </si>
  <si>
    <t>Durvju 2100x1000 izgatavošana, montāža</t>
  </si>
  <si>
    <t>Ailu remonts pēc logu un durvju nomaiņas, līdzināšana, špaktelēšana, krāsošana</t>
  </si>
  <si>
    <t>Iekšsienu remonts pēc logu un durvju nomaiņas, līdzināšana, špaktelēšana, krāsošana</t>
  </si>
  <si>
    <t>Fasādes remonts pēc logu un durvju nomaiņas, līdzināšana, špaktelēšana, krāsošana</t>
  </si>
  <si>
    <t>Horizintālā un vertikālā hidroizolācija ar bituma mastiku 2 kārtās</t>
  </si>
  <si>
    <t>Esosās ēkas fasādes siltumizolācijas b=150mm ierīkošana, dekoratīvā apmetuma izveidošana, krāsošana</t>
  </si>
  <si>
    <t xml:space="preserve">Tāme sastādīta 2018.gada tirgus cenās, pamatojoties uz EL daļas rasējumiem. </t>
  </si>
  <si>
    <r>
      <t>1 kV kabelis ar Cu dzīslām 3x2,5mm</t>
    </r>
    <r>
      <rPr>
        <vertAlign val="superscript"/>
        <sz val="10"/>
        <rFont val="Times New Roman"/>
        <family val="1"/>
        <charset val="186"/>
      </rPr>
      <t>2</t>
    </r>
    <r>
      <rPr>
        <sz val="10"/>
        <rFont val="Times New Roman"/>
        <family val="1"/>
        <charset val="186"/>
      </rPr>
      <t xml:space="preserve"> NYY-J</t>
    </r>
  </si>
  <si>
    <r>
      <t>1 kV kabelis ar Cu dzīslām 3x1,5mm</t>
    </r>
    <r>
      <rPr>
        <vertAlign val="superscript"/>
        <sz val="10"/>
        <rFont val="Times New Roman"/>
        <family val="1"/>
        <charset val="186"/>
      </rPr>
      <t>2</t>
    </r>
    <r>
      <rPr>
        <sz val="10"/>
        <rFont val="Times New Roman"/>
        <family val="1"/>
        <charset val="186"/>
      </rPr>
      <t xml:space="preserve"> NYY-J</t>
    </r>
  </si>
  <si>
    <t>Visu kabeļu kalšana sienā</t>
  </si>
  <si>
    <t>Elektrības pretestības mērījumi jaunbūvē un esošajā skolā</t>
  </si>
  <si>
    <t>Zibesaizardzības mērījumi</t>
  </si>
  <si>
    <t>Izpildmērījumu un izpilddokumnetācijas sagatavošana</t>
  </si>
  <si>
    <t xml:space="preserve">Tāme sastādīta 2018.gada tirgus cenās, pamatojoties uz ESS daļas rasējumiem. </t>
  </si>
  <si>
    <t>Visu sistēmu montāžas materiāli, stiprinājumi, palīgmateriāli u.c.nepieciešamie materiāli</t>
  </si>
  <si>
    <t>Visu sistēmu izpilddokumnetācijas sagatavošana, apmācība</t>
  </si>
  <si>
    <t>Visu sistēmu kabeļu kalšana sienā</t>
  </si>
  <si>
    <t xml:space="preserve">Tāme sastādīta 2018.gada tirgus cenās, pamatojoties uz UAS daļas rasējumiem. </t>
  </si>
  <si>
    <t>Izpilddokumentācijas sagatavošana, apmācība</t>
  </si>
  <si>
    <t xml:space="preserve">Tāme sastādīta 2018.gada tirgus cenās, pamatojoties uz CIS daļas rasējumiem. </t>
  </si>
  <si>
    <t>Vusi kabeļu kalšana sienā</t>
  </si>
  <si>
    <t>Sistēmas konfigurēšanas un palaišanas darbi, izpilddokumnetācijas sagatavošana, apmācība</t>
  </si>
  <si>
    <t xml:space="preserve">Tāme sastādīta 2018.gada tirgus cenās, pamatojoties uz AVK daļas rasējumiem. </t>
  </si>
  <si>
    <t>Elektrometinātu tērauda cauruļu T-veida atzars 90° Dn20/Dn20/Dn15</t>
  </si>
  <si>
    <r>
      <t>m</t>
    </r>
    <r>
      <rPr>
        <vertAlign val="superscript"/>
        <sz val="10"/>
        <color indexed="8"/>
        <rFont val="Times New Roman"/>
        <family val="1"/>
        <charset val="186"/>
      </rPr>
      <t>2</t>
    </r>
  </si>
  <si>
    <t>Gaisa apstrādes iekārta ThermoCond 381901 komplektācijā ar divu zonu vadību, Web-serveri, automātikas skapis vai analogs</t>
  </si>
  <si>
    <t>Gaisa apstrādes iekārta Adconair 761601 komlektācijā ar konstanta spiediena kontrole, iznesta VAV vārstu vadība pēc CO2/mitruma, CO2; mitruma sensori, Web-serveris, automātikas skapis vai analogs</t>
  </si>
  <si>
    <t>Gaisa apstrādes iekārta Resolair  680591 komplektācijā ar kompresijas ciklu, konstanta spiediena kontroli, divu zonu vadība pēc CO2, CO2 sensori, T/RH sensori, iznestu VAV vārstu vadība, Web-serveris, vadības skapis iznests telpā (kabelis 15m), āra izpildījumā vai analogs</t>
  </si>
  <si>
    <t>Jumta ventilators TFSK-125M vai analogs</t>
  </si>
  <si>
    <t>Svaigās gaisa pieplūdes vārsts OVR-125 vai analogs</t>
  </si>
  <si>
    <t>Izpilddokumnetācijas sagatavošana, apmācība, sistēmas palaišana, iestatīšana</t>
  </si>
  <si>
    <t xml:space="preserve">Tāme sastādīta 2018.gada tirgus cenās, pamatojoties uz ELT daļas rasējumiem. </t>
  </si>
  <si>
    <t>Mērniecības izmaksas trašu nospraušanai un digitālā uzmērīšana pēc komunikāciju izbūves</t>
  </si>
  <si>
    <t xml:space="preserve">Tāme sastādīta 2018.gada tirgus cenās, pamatojoties uz ŪKT daļas rasējumiem. </t>
  </si>
  <si>
    <t>Polimērbetona kanāls V300 (h=47,0cm) ar Drainlock, ar integrētu malu aizsardzību, ar ACO drošības rievu, savienojumiem. Slodzes klase A15, izbūvēt reljefa kritumā</t>
  </si>
  <si>
    <t>Polimērbetona kanāls V300 (h=49,5cm) ar Drainlock, ar integrētu malu aizsardzību, ar ACO drošības rievu, savienojumiem. Slodzes klase A15, izbūvēt reljefa kritumā</t>
  </si>
  <si>
    <t>Polimērbetona kanāls V300 (h=44,5cm) ar Drainlock, ar integrētu malu aizsardzību, ar ACO drošības rievu, savienojumiem. Slodzes klase A15, izbūvēt reljefa kritumā</t>
  </si>
  <si>
    <t xml:space="preserve">Tāme sastādīta 2018.gada tirgus cenās, pamatojoties uz SAT daļas rasējumiem. </t>
  </si>
  <si>
    <t>5</t>
  </si>
  <si>
    <t>7</t>
  </si>
  <si>
    <t>13</t>
  </si>
  <si>
    <t>14</t>
  </si>
  <si>
    <t>15</t>
  </si>
  <si>
    <t>17</t>
  </si>
  <si>
    <t>18</t>
  </si>
  <si>
    <t>19</t>
  </si>
  <si>
    <t>20</t>
  </si>
  <si>
    <t>22</t>
  </si>
  <si>
    <t>23</t>
  </si>
  <si>
    <t>24</t>
  </si>
  <si>
    <t>26</t>
  </si>
  <si>
    <t>27</t>
  </si>
  <si>
    <t>28</t>
  </si>
  <si>
    <t>29</t>
  </si>
  <si>
    <t>30</t>
  </si>
  <si>
    <t>31</t>
  </si>
  <si>
    <t>32</t>
  </si>
  <si>
    <t>33</t>
  </si>
  <si>
    <t>34</t>
  </si>
  <si>
    <t>35</t>
  </si>
  <si>
    <t>36</t>
  </si>
  <si>
    <t>37</t>
  </si>
  <si>
    <t>38</t>
  </si>
  <si>
    <t>39</t>
  </si>
  <si>
    <t>40</t>
  </si>
  <si>
    <t>41</t>
  </si>
  <si>
    <t>43</t>
  </si>
  <si>
    <t>45</t>
  </si>
  <si>
    <t>46</t>
  </si>
  <si>
    <t>47</t>
  </si>
  <si>
    <t>48</t>
  </si>
  <si>
    <t>49</t>
  </si>
  <si>
    <t>51</t>
  </si>
  <si>
    <t>52</t>
  </si>
  <si>
    <t>53</t>
  </si>
  <si>
    <t>Dušu notekūdeņu siltuma atgūšanas iekārta Menerga AquaCond 440831 vai analogs, komplektā ar automātikas un vadības skapi, Web, notekūdeņu cirkulācijas sūkni, rupjo daļiņu filtru, T devēju, līmeņa devēju.</t>
  </si>
  <si>
    <t>LIFTA IZBŪVE</t>
  </si>
  <si>
    <t>Izpilddokumentācija, apmācība</t>
  </si>
  <si>
    <t>Elektroinstalācijas un vājstrāvu kabeļu pievienošana, pieslēgšana</t>
  </si>
  <si>
    <r>
      <t>Cirkulācijas sūknis Q-60 m</t>
    </r>
    <r>
      <rPr>
        <vertAlign val="superscript"/>
        <sz val="10"/>
        <color indexed="8"/>
        <rFont val="Times New Roman"/>
        <family val="1"/>
        <charset val="186"/>
      </rPr>
      <t>3</t>
    </r>
    <r>
      <rPr>
        <sz val="10"/>
        <color indexed="8"/>
        <rFont val="Times New Roman"/>
        <family val="1"/>
        <charset val="186"/>
      </rPr>
      <t>/h, 2,6KW, 400V (Fiberpool, Spānija)</t>
    </r>
  </si>
  <si>
    <r>
      <t>UV dezinficējošā lampa Q-20m</t>
    </r>
    <r>
      <rPr>
        <vertAlign val="superscript"/>
        <sz val="10"/>
        <color indexed="8"/>
        <rFont val="Times New Roman"/>
        <family val="1"/>
        <charset val="186"/>
      </rPr>
      <t>3</t>
    </r>
    <r>
      <rPr>
        <sz val="10"/>
        <color indexed="8"/>
        <rFont val="Times New Roman"/>
        <family val="1"/>
        <charset val="186"/>
      </rPr>
      <t xml:space="preserve">/h, 0,24 kW , nerūsējošā tērauda korpuss AISI 316, vadības panelis ar mikroprocesoru un LCD displeju (SITA, Itālija)         </t>
    </r>
  </si>
  <si>
    <t>54</t>
  </si>
  <si>
    <t>55</t>
  </si>
  <si>
    <t>56</t>
  </si>
  <si>
    <t>57</t>
  </si>
  <si>
    <t>58</t>
  </si>
  <si>
    <t>59</t>
  </si>
  <si>
    <t>60</t>
  </si>
  <si>
    <t>61</t>
  </si>
  <si>
    <t>62</t>
  </si>
  <si>
    <t>63</t>
  </si>
  <si>
    <t>64</t>
  </si>
  <si>
    <t>65</t>
  </si>
  <si>
    <t>66</t>
  </si>
  <si>
    <t>67</t>
  </si>
  <si>
    <t>68</t>
  </si>
  <si>
    <t>69</t>
  </si>
  <si>
    <t>70</t>
  </si>
  <si>
    <t>71</t>
  </si>
  <si>
    <t>72</t>
  </si>
  <si>
    <t>73</t>
  </si>
  <si>
    <t>74</t>
  </si>
  <si>
    <t>IEKŠTELPU APRĪKOJUMS</t>
  </si>
  <si>
    <t>Visu aprīkojumu montāža</t>
  </si>
  <si>
    <t xml:space="preserve">Tāme sastādīta 2018.gada tirgus cenās, pamatojoties uz TS daļas rasējumiem. </t>
  </si>
  <si>
    <t>Brauktuve vieglam transportam</t>
  </si>
  <si>
    <t>JAUNBŪVES UN ESOŠĀS ĒKAS INVENATRIZĀCIJAS LIETAS IZSTRĀDE</t>
  </si>
  <si>
    <t>INŽENIERTOPOGRĀFISKĀ PLĀNA IZSTRĀDE VISAI ATJAUNOTAJAI TERITORIJAI</t>
  </si>
  <si>
    <t>Grīdlīstes tiek uzlocītas 10cm no proj.seguma G-1</t>
  </si>
  <si>
    <t>Grīdlīstes tiek uzlocītas 10cm no proj.seguma G-2</t>
  </si>
  <si>
    <t>KATLU MĀJAS IZBŪVE PĒC AR-1.KĀRTA (NOVIETOŠANA) AR-1 LĪDZ AR-4</t>
  </si>
  <si>
    <t>JELGAVAS NOVADĀ</t>
  </si>
  <si>
    <t>UN PELDBASEINA" JAUNBŪVE</t>
  </si>
  <si>
    <t>JAUNBŪVE JELGAVAS NOVADĀ</t>
  </si>
  <si>
    <t xml:space="preserve"> JAUNBŪVE JELGAVAS NOVADĀ</t>
  </si>
  <si>
    <t xml:space="preserve"> JAUNBŪVE  JELGAVAS NOVADĀ</t>
  </si>
  <si>
    <t xml:space="preserve"> 2-9</t>
  </si>
  <si>
    <t>SILTUMMEZGLA IZBŪVE</t>
  </si>
  <si>
    <t>Elektroinstalācijas materiālu komplekts</t>
  </si>
  <si>
    <t>Siltummezgla cauruļvadu un iekārtu hidrauliskā pārbaude</t>
  </si>
  <si>
    <t xml:space="preserve">Siltummezgla iekārtu ieregulēšana un palaišana </t>
  </si>
  <si>
    <t>Sistēmu marķēšana, izpilddokumentācijas izveide</t>
  </si>
  <si>
    <t>Cementbetona pazeminātu ceļa apmaļu A1000x220x150 uz betona C 16/20 un šķembu pamata izbūve</t>
  </si>
  <si>
    <t>FIBO pārsedžu P-4 1490x300x185mm montāža</t>
  </si>
  <si>
    <t>54'</t>
  </si>
  <si>
    <t>Elastīga starplika</t>
  </si>
  <si>
    <t>Sildkabelis</t>
  </si>
  <si>
    <t>Betona izlīdzinošā kārta 25mm</t>
  </si>
  <si>
    <t>Ārējo cinkotu kāpņu margu ĀK-3 izgatavošana un montāža</t>
  </si>
  <si>
    <t>Rietumu tūja " Smaragds" Thuja occidentalis 'Smaragd', Stāda izm. (augstums, platums) H 40cm/ c8</t>
  </si>
  <si>
    <t>Kalnu priede 'Winter Gold' Pinus mugo 'Winter Gold' Stāda izm. (augstums, platums) H25-30/ c5</t>
  </si>
  <si>
    <t>Klājeniskais kadiķis 'Andorra Compact' Juniperus horizontalis 'Andorra Compact' Stāda izm. (augstums, platums) H 25-30 cm/ c5</t>
  </si>
  <si>
    <t>Parastā čuža, klinšrozīte 'Lovely Pink' Potentilla fruticosa 'Lovely Pink' Stāda izm. (augstums, platums) H 30cm/ c3</t>
  </si>
  <si>
    <t>Lapsastu spalvzāle Pennisetum alopecuroides  Stāda izm. (augstums, platums) p11</t>
  </si>
  <si>
    <t>Īstā sāre 'Heavy Metal' Panicum virgatum 'Heavy Metal' Stāda izm. (augstums, platums) p11</t>
  </si>
  <si>
    <t>Zilganzaļā auzene 'Elijah Blue' Festuca glauca 'Elijah Blue' Stāda izm. (augstums, platums) p9</t>
  </si>
  <si>
    <t>Rupjas frakcijas oļu segums 7cm dziļumā. -rupjas frakcijas oļi (vid.fr.50-100mm, 70mm)
-filtrācijas ģeotekstils (Tyapr SF32 vai analogs)
-grants/rupja smilts (vid.fr.0.2-2mm, 50mm)
-dolomīta šķembas (vid.fr. 20-40mm, 150mm)
-blietēta salizturīga grunts</t>
  </si>
  <si>
    <t>104.2</t>
  </si>
  <si>
    <t>Velostatīvs. Velostatīvs stiprināts pie dz/b pamatiem. Pamata izmēri atbilstoši velostatīva ražotāja nosacījumiem un atbilstoši uzstādīšanas apstākļiem</t>
  </si>
  <si>
    <t>Stiklašķiedras karoga masti, to uzstādīšana. komplektācijā: betonējama pamatne, stiprinājumi, stikla šķiedras karogu masts, balts, ārēja karogu pacelšanas sistēma STANDART, uzgalis balts. Karogu masti stiprināti pie dz/b pamatiem. Pamata izmēri atbilstoši ražotāja nosacījumiem un atbilstoši uzstādīšanas apstākļiem</t>
  </si>
  <si>
    <t>Atkritumu urnas, to uzstādīšana. Atkritumu tvertne 70 L. Galvanizēts tērauds 1.5mm, apstrādāts ar pulverkrāsu Muarē tehnikā, 1.5 mm nerūsējošais tērauds,Divpusējas slēdzamas durvis, Ugunsdrošs pelnu trauks, pelēka (RAL7042). Atkritumu urna stiprināta pie dz/b pamatiem. Pamata izmēri atbilstoši ražotāja nosacījumiem un atbilstoši uzstādīšanas apstākļiem</t>
  </si>
  <si>
    <t>Pilsētas sols ar roku balstiem, stiprināms betona pamatnē. Impregnēts ziemeļpriedes koks, pārklāts ar ūdens depresijas krāsu, metāla balsti, metāls, (RAL7042). Soli stiprināti pie dz/b pamatiem. Pamata izmēri atbilstoši ražotāja nosacījumiem un atbilstoši uzstādīšanas apstākļiem</t>
  </si>
  <si>
    <t>40.0</t>
  </si>
  <si>
    <t>Vidējas frakcijas priežu mizas mulča apdobēs-  7cm dziļumā: -vidējas frakcijas priežu mizas mulča (vid.fr. 10-30mm, 50mm)
-filtrācijas ģeotekstils (Tyapr SF32 vai analogs)
-auglīgā augsne (500-1000mm)
-atdalošais ģeotekstils (Tyapr SF56 vai analogs)
-grants/rupja smilts (vid.fr.0.2-2mm, 50mm)
-dolomīta šķembas (vid.fr. 20-40mm, 150mm)
-blietēta salizturīga grunts
*segums atdalīts ar specializētu metāla lentu segumu atdalīšanai</t>
  </si>
  <si>
    <t>Metāla skapīši garderobēs un ģērbtuvēs ar solu, 1., 2. stāvā. Augstas kvalitātes slēdzami metāla garderobes skapis ar solu: Pieejams gabalā no 1-3 durvīm. Pilnībā metināts korpuss, durvis izgatavotas no tērauda, aprīkotas ar vērtnes ierobežotājiem un gumijas atdurēm klusai durvju aizvēršanai. Katrā nodalījumā ietilpst plaukt cepurēm, viens stienis pakaramiem, divi āķi drēbēm. Skapja korpusa augšdaļā un apakšdaļā ir iestrādātas ventilācijas lūkas. Skapja korpuss pārklāts ar pulverkrāsu. Korpuss pelēkā krāsā ar zilām durtiņām. Sola sēdeklis no priedes koka.  H=2290 W=900 D=500, Koka sēdvirsmas augstums 400mm, dziļums 400mm</t>
  </si>
  <si>
    <t>Jumta segums PVC membrāna. LOGICROOF V trīsslāņu polimēru membrāna uz augstas kvalitātes plastificēta polovinilhlorīda (PVC) bāzes ar iekšēju poliestera tīkla armējumu. Biezums 2mm</t>
  </si>
  <si>
    <t>Pamats P4 (3 gab.)(BK-04)</t>
  </si>
  <si>
    <t>Pamats P7 (10 gab.)(BK-05)</t>
  </si>
  <si>
    <t>Pamats P9 (18 gab.)(BK-05)</t>
  </si>
  <si>
    <t>Kolonna K2.1 (25 gab.) (BK-34)</t>
  </si>
  <si>
    <t xml:space="preserve">Tāme sastādīta 2018.gada tirgus cenās, pamatojoties uz AR (novietošana) daļas rasējumiem. </t>
  </si>
  <si>
    <t>KATLU MĀJAS IZBŪVE</t>
  </si>
  <si>
    <t>Katlu mājas Ala Talkkari Veto Cont M 400 vai analoga ar izmēriem 6620x4020x3860mm izgatavošana, uzstādīšana</t>
  </si>
  <si>
    <t>Izolēta dūmvada 12m d300 izgatavošan un uzstādīšana, pieslēgšanās pie apkures sistēmas</t>
  </si>
  <si>
    <t>Multi ciklona izgatavošana un uzstādīšana atbilstoši apkures katla jaudai</t>
  </si>
  <si>
    <t>APKURES KATLS</t>
  </si>
  <si>
    <t>Apkures katls Veto 400kW vai analogs</t>
  </si>
  <si>
    <t>Vadības automātika</t>
  </si>
  <si>
    <t>Automātiskā pelnu izvākšanas sistēma 700l, pieslēgšana</t>
  </si>
  <si>
    <t>Automātiskā katla siltummaiņa pneimatiskā tīrīšanas sistēma</t>
  </si>
  <si>
    <t>DEGLIS</t>
  </si>
  <si>
    <t>Deglis 480kW, aprīkots ar kustīgiem ārdiem un ūdens dzesēšanu</t>
  </si>
  <si>
    <t>Šneka izbūve ar aizvaru dozatoru</t>
  </si>
  <si>
    <t>KURINĀMĀ TVERTNE</t>
  </si>
  <si>
    <t>Tvertnes 28m3 izbūve</t>
  </si>
  <si>
    <t>Atsperveida maisītājs</t>
  </si>
  <si>
    <t>Kurināmā daudzuma attālināta kontroles iekārta (GSM)</t>
  </si>
  <si>
    <t>CITS APRĪKOJUMS</t>
  </si>
  <si>
    <t>GSM sistēma</t>
  </si>
  <si>
    <t>Attālināta sistēmas vadība un kontrole</t>
  </si>
  <si>
    <t>Automātiskā kurināmā aizdedzināšanas sistēma</t>
  </si>
  <si>
    <t>Apkures katla cauruļvadu un iekārtu hidrauliskā pārbaude</t>
  </si>
  <si>
    <t xml:space="preserve">Apkures katla ieregulēšana un palaišana </t>
  </si>
  <si>
    <t>Izpilddokumentācijas izveide, apmācība</t>
  </si>
  <si>
    <t xml:space="preserve"> 2-10</t>
  </si>
  <si>
    <t>Metāla jumta kāpnes izbūve pēc ARD-08</t>
  </si>
  <si>
    <t>Pasažieru lifts L-1 Schindler 3100™, celtspēja 630 kg, ātrums 0,63 m/s, 3 pieturas, 1 pieeja, pacelšanas augstums – 7,60 m, elektriskais, siksnu, bez reduktora, bez mašīntelpas vai ekvivalents</t>
  </si>
  <si>
    <t>Plākšņu vienpakāpes lodētais siltummainis ar rūpnieciski izgatavotu siltumizolāciju XB12H-1-60 G 5/4 (25mm)</t>
  </si>
  <si>
    <t>Ultraskaņas siltumenerģijas mērītājs ar procesoru un temperatūras devējiem Ultraflow 54 + Multical 603; Dn20; Gnom=1,5m³/h</t>
  </si>
  <si>
    <t>Hidrauliskais atdalītājs Typ WST 160; Dn80; Gmax=21m³/h</t>
  </si>
  <si>
    <t>Vadības automātikas bloks ar programmas atslēgu ECL 310 ar progr. atslēgu A390</t>
  </si>
  <si>
    <t>Āra gaisa temperatūras devējs ESMT</t>
  </si>
  <si>
    <t>Cauruļvada virsmas temperatūras devējs ESM-11</t>
  </si>
  <si>
    <t>Iegremdējams temperatūras devējs ESMU</t>
  </si>
  <si>
    <t>Cirkulācijas sūknis ALPHA3 25-80 130</t>
  </si>
  <si>
    <t>Cirkulācijas sūknis ALPHA3 25-80 180</t>
  </si>
  <si>
    <t>Cirkulācijas sūknis MAGNA3 25-80</t>
  </si>
  <si>
    <t>Cirkulācijas sūknis MAGNA3 25-100</t>
  </si>
  <si>
    <t>Cirkulācijas sūknis MAGNA3 32-120 F</t>
  </si>
  <si>
    <t>Cirkulācijas sūknis MAGNA3 25-60 N</t>
  </si>
  <si>
    <t>Minikontaktors CI 5-5</t>
  </si>
  <si>
    <t>Karstā ūdens akumulācijas tvertne ar rūpnieciski izgatavotu siltumizolāciju Storatherm Aqua Load AL 2000/R2; V=1986l; 10bar</t>
  </si>
  <si>
    <t>Diafragmas izplešanās tvertne Reflex N 80; 6bar; 120°C</t>
  </si>
  <si>
    <t>Diafragmas izplešanās tvertne ūdensapgādei Refix DT 200; 10bar; 70°C</t>
  </si>
  <si>
    <t>UV lampas G=7,25m³/h</t>
  </si>
  <si>
    <t>Aukstā ūdens skaitītājs MNK; Dn32; Gnom=10m³/h; 50°C; 16bar</t>
  </si>
  <si>
    <t>3-ceļu regulējošais vārsts VRG 3; Dn32; kvs=16m³/h</t>
  </si>
  <si>
    <t>3-ceļu regulējošais vārsts VRG 3; Dn25; kvs=10m³/h</t>
  </si>
  <si>
    <t>3-ceļu regulējošais vārsts VRG 3; Dn15; kvs=4,0m³/h</t>
  </si>
  <si>
    <t>3-ceļu regulējošais vārsts VRG 3; Dn15; kvs=1,0m³/h</t>
  </si>
  <si>
    <t>3-ceļu regulējošais vārsts AMV 435</t>
  </si>
  <si>
    <t>CAURUĻVADI, TO VEIDGABALI UN IZOLĀCIJAS MATERIĀLI</t>
  </si>
  <si>
    <t>PVC pārklājums</t>
  </si>
  <si>
    <t>Materiāli PVC pārklājuma montāžai</t>
  </si>
  <si>
    <t>Melnā tērauda cauruļvadu veidgabalu komplekts</t>
  </si>
  <si>
    <t>Cinkota tērauda cauruļvadu veidgabalu komplekts</t>
  </si>
  <si>
    <t>Cauruļvadu un iekārtu stiprinājumu komplekts</t>
  </si>
  <si>
    <t>Mehāniskais sietiņfiltrs Dn80</t>
  </si>
  <si>
    <t>Mehāniskais sietiņfiltrs Dn65</t>
  </si>
  <si>
    <t>Mehāniskais sietiņfiltrs Dn50</t>
  </si>
  <si>
    <t>Mehāniskais sietiņfiltrs Dn40</t>
  </si>
  <si>
    <t>Mehāniskais sietiņfiltrs Dn32</t>
  </si>
  <si>
    <t>Mehāniskais sietiņfiltrs Dn25</t>
  </si>
  <si>
    <t>Bronzas vai misiņa mehāniskais sietiņfiltrs Dn50</t>
  </si>
  <si>
    <t>Bronzas vai misiņa mehāniskais sietiņfiltrs Dn32</t>
  </si>
  <si>
    <t>Drošības vārsts 10bar</t>
  </si>
  <si>
    <t>Drošības vārsts 3bar</t>
  </si>
  <si>
    <t>Vienvirziena vārsts Dn65</t>
  </si>
  <si>
    <t>Vienvirziena vārsts Dn50</t>
  </si>
  <si>
    <t>Vienvirziena vārsts Dn40</t>
  </si>
  <si>
    <t>Vienvirziena vārsts Dn32</t>
  </si>
  <si>
    <t>Vienvirziena vārsts Dn25</t>
  </si>
  <si>
    <t>Bronzas vai misiņa vienvirziena vārsts Dn50</t>
  </si>
  <si>
    <t>Bronzas vai misiņa vienvirziena vārsts Dn32</t>
  </si>
  <si>
    <t>Iemetināms lodveida noslēgvārsts Dn80</t>
  </si>
  <si>
    <t>Iemetināms lodveida noslēgvārsts Dn65</t>
  </si>
  <si>
    <t>Iemetināms lodveida noslēgvārsts Dn50</t>
  </si>
  <si>
    <t>Iemetināms lodveida noslēgvārsts Dn40</t>
  </si>
  <si>
    <t>Iemetināms lodveida noslēgvārsts Dn32</t>
  </si>
  <si>
    <t>Iemetināms lodveida noslēgvārsts Dn25</t>
  </si>
  <si>
    <t>Iemetināms lodveida noslēgvārsts Dn15</t>
  </si>
  <si>
    <t>Noslēgvārsts izplešanās tvertnei Dn25</t>
  </si>
  <si>
    <t>Bronzas vai misiņa lodveida noslēgvārsts Dn50</t>
  </si>
  <si>
    <t>Bronzas vai misiņa lodveida noslēgvārsts Dn32</t>
  </si>
  <si>
    <t>Balansēšanas vārsts STAF Dn65</t>
  </si>
  <si>
    <t>Balansēšanas vārsts STAD Dn50</t>
  </si>
  <si>
    <t>Balansēšanas vārsts STAD Dn40</t>
  </si>
  <si>
    <t>Balansēšanas vārsts STAD Dn32</t>
  </si>
  <si>
    <t>Balansēšanas vārsts STAD Dn25</t>
  </si>
  <si>
    <t>Balansēšanas vārsts STAD Dn15/14</t>
  </si>
  <si>
    <t>Automātiskais atgaisotājs ar noslēgventili Dn20</t>
  </si>
  <si>
    <t>Iztukšošanas vārsts Dn32</t>
  </si>
  <si>
    <t>Iztukšošanas vārsts Dn25</t>
  </si>
  <si>
    <t>Iztukšošanas vārsts Dn20</t>
  </si>
  <si>
    <t>Termometrs 0°-120°C</t>
  </si>
  <si>
    <t>Termometrs 0°-80°C</t>
  </si>
  <si>
    <t>Manometrs komplektā ar manometrisko noslēgventili 0-10bar</t>
  </si>
  <si>
    <t>Manometrs komplektā ar manometrisko noslēgventili 0-6bar</t>
  </si>
  <si>
    <t>Elektrometinātas tērauda caurules Ø139,7×3,6mm (Dn125)</t>
  </si>
  <si>
    <t>Elektrometinātas tērauda caurules Ø88,9×3,2mm (Dn80)</t>
  </si>
  <si>
    <t>Elektrometinātas tērauda caurules Ø76,1×2,9mm (Dn65)</t>
  </si>
  <si>
    <t>Cinkota tērauda caurules Ø60,3×3,2mm (Dn50)</t>
  </si>
  <si>
    <t>Cinkota tērauda caurules Ø48,3×3,2mm (Dn40)</t>
  </si>
  <si>
    <t>Cinkota tērauda caurules Ø42,4×3,2mm (Dn32)</t>
  </si>
  <si>
    <t>Porgumijas izolācijas čaulas Ø140; s=32mm; K-FLEX ST/SK</t>
  </si>
  <si>
    <t>Porgumijas izolācijas čaulas Ø89; s=25mm; K-FLEX ST/SK</t>
  </si>
  <si>
    <t>Porgumijas izolācijas čaulas Ø76; s=25mm; K-FLEX ST/SK</t>
  </si>
  <si>
    <t>Porgumijas izolācijas čaulas Ø60; s=25mm; K-FLEX ST/SK</t>
  </si>
  <si>
    <t>Porgumijas izolācijas čaulas Ø48; s=25mm; K-FLEX ST/SK</t>
  </si>
  <si>
    <t>Porgumijas izolācijas čaulas Ø42; s=19mm; K-FLEX ST/SK</t>
  </si>
  <si>
    <t>Porgumijas izolācijas čaulas Ø35; s=19mm; K-FLEX ST/SK</t>
  </si>
  <si>
    <t>Porgumijas izolācijas čaulas Ø28; s=19mm; K-FLEX ST/SK</t>
  </si>
  <si>
    <t>Porgumijas izolācijas čaulas Ø22; s=19mm; K-FLEX ST/SK</t>
  </si>
  <si>
    <t>Krāsa Neosprit 30 (krāso 2 kārtās)</t>
  </si>
  <si>
    <t>Materiāli siltumizolācijas montāžai, veidgabalu izolācijai K-FLEX ST/SK</t>
  </si>
  <si>
    <t>44a</t>
  </si>
  <si>
    <t>Kabelis JY(St)Y 2x2x0,8mm2</t>
  </si>
  <si>
    <t>14-1</t>
  </si>
  <si>
    <t>Spēka (grupu) sadalne ARI, IP54, virsapmetuma, nokomplektēta, aizslēdzama</t>
  </si>
  <si>
    <r>
      <t>1kV kabelis ar Al dzīslām 4x16mm</t>
    </r>
    <r>
      <rPr>
        <sz val="10"/>
        <color rgb="FFFF0000"/>
        <rFont val="Times New Roman"/>
        <family val="1"/>
        <charset val="186"/>
      </rPr>
      <t>2</t>
    </r>
  </si>
  <si>
    <t>DZĒST!</t>
  </si>
  <si>
    <r>
      <t>Ugunsizturīgs kabelis ar Cu dzīslām 5x1,5mm2, 30 min NHXH-J-</t>
    </r>
    <r>
      <rPr>
        <sz val="10"/>
        <color rgb="FFFF0000"/>
        <rFont val="Times New Roman"/>
        <family val="1"/>
        <charset val="186"/>
      </rPr>
      <t>E30</t>
    </r>
  </si>
  <si>
    <r>
      <t>Ugunsizturīgs kabelis ar Cu dzīslām 3x2,5mm2, 30 min NHXH-J-</t>
    </r>
    <r>
      <rPr>
        <sz val="10"/>
        <color rgb="FFFF0000"/>
        <rFont val="Times New Roman"/>
        <family val="1"/>
        <charset val="186"/>
      </rPr>
      <t>E30</t>
    </r>
  </si>
  <si>
    <t>65-1</t>
  </si>
  <si>
    <t xml:space="preserve">PVC caurule, lokana, UV izturīga (āra apstākļiem), d=32mm, ar stiprinājumiem </t>
  </si>
  <si>
    <t>68-1</t>
  </si>
  <si>
    <t>Cauruļvada apsildes kabelis DTCE-20, L=2m, ar stiprinājumiem un gala uzmavu</t>
  </si>
  <si>
    <r>
      <t xml:space="preserve">Instalācijas kabelis ar Cu dzīslām, 5x6mm2, paaugstinātām temperatūrām , līdz </t>
    </r>
    <r>
      <rPr>
        <sz val="10"/>
        <color rgb="FFFF0000"/>
        <rFont val="Times New Roman"/>
        <family val="1"/>
        <charset val="186"/>
      </rPr>
      <t>180ºC SiHF-J</t>
    </r>
  </si>
  <si>
    <r>
      <t xml:space="preserve">Instalācijas kabelis ar Cu dzīslām, 5x4mm2, paaugstinātām temperatūrām, līdz </t>
    </r>
    <r>
      <rPr>
        <sz val="10"/>
        <color rgb="FFFF0000"/>
        <rFont val="Times New Roman"/>
        <family val="1"/>
        <charset val="186"/>
      </rPr>
      <t>180ºC SiHF-J</t>
    </r>
  </si>
  <si>
    <r>
      <t xml:space="preserve">LED apgaismojuma armatūra, modulis 600x600, iebūvēta, 45W, 3490lm, IP40, metāla korpuss, prizmatisks aizsargstikls VIZULO LEAF </t>
    </r>
    <r>
      <rPr>
        <sz val="10"/>
        <color rgb="FFFF0000"/>
        <rFont val="Times New Roman"/>
        <family val="1"/>
        <charset val="186"/>
      </rPr>
      <t>SLIM</t>
    </r>
    <r>
      <rPr>
        <sz val="10"/>
        <rFont val="Times New Roman"/>
        <family val="1"/>
        <charset val="186"/>
      </rPr>
      <t xml:space="preserve"> 45W  vai ekvivalents</t>
    </r>
  </si>
  <si>
    <r>
      <t xml:space="preserve">LED apgaismojuma armatūra, modulis 600x600, iebūvēta, 37W, 3629lm, IP40, metāla korpuss, matēts aizsargstikls VIZULO LEAF </t>
    </r>
    <r>
      <rPr>
        <sz val="10"/>
        <color rgb="FFFF0000"/>
        <rFont val="Times New Roman"/>
        <family val="1"/>
        <charset val="186"/>
      </rPr>
      <t>SLIM</t>
    </r>
    <r>
      <rPr>
        <sz val="10"/>
        <rFont val="Times New Roman"/>
        <family val="1"/>
        <charset val="186"/>
      </rPr>
      <t xml:space="preserve"> OPAL 37W vai ekvivalents</t>
    </r>
  </si>
  <si>
    <r>
      <t xml:space="preserve">LED apgaismojuma armatūra, modulis 600x600, iebūvēta, 37W, 3629lm, IP40, metāla korpuss, matēts aizsargstikls, ar avārijas apgaismojuma akumulatoru 1h VIZULO LEAF </t>
    </r>
    <r>
      <rPr>
        <sz val="10"/>
        <color rgb="FFFF0000"/>
        <rFont val="Times New Roman"/>
        <family val="1"/>
        <charset val="186"/>
      </rPr>
      <t xml:space="preserve">SLIM </t>
    </r>
    <r>
      <rPr>
        <sz val="10"/>
        <rFont val="Times New Roman"/>
        <family val="1"/>
        <charset val="186"/>
      </rPr>
      <t>OPAL 37W (ar akumulatoru 1h) vai ekvivalents</t>
    </r>
  </si>
  <si>
    <r>
      <t xml:space="preserve">LED apgaismojuma armatūra, modulis 600x600, iebūvēta, 37W, 3629lm, IP40, metāla korpuss, matēts aizsargstikls, 1-10V dimmējama VIZULO LEAF </t>
    </r>
    <r>
      <rPr>
        <sz val="10"/>
        <color rgb="FFFF0000"/>
        <rFont val="Times New Roman"/>
        <family val="1"/>
        <charset val="186"/>
      </rPr>
      <t>SLIM</t>
    </r>
    <r>
      <rPr>
        <sz val="10"/>
        <rFont val="Times New Roman"/>
        <family val="1"/>
        <charset val="186"/>
      </rPr>
      <t xml:space="preserve"> OPAL 37W, 1-10V vai ekvivalents</t>
    </r>
  </si>
  <si>
    <r>
      <t xml:space="preserve">Instalācijas kabelis ar Cu dzīslām, 3x1,5mm2, paaugstinātām temperatūrām, līdz  līdz </t>
    </r>
    <r>
      <rPr>
        <sz val="10"/>
        <color rgb="FFFF0000"/>
        <rFont val="Times New Roman"/>
        <family val="1"/>
        <charset val="186"/>
      </rPr>
      <t>180ºC SiHF-J</t>
    </r>
  </si>
  <si>
    <r>
      <t xml:space="preserve">1kV kabelis ar Al dzīslām </t>
    </r>
    <r>
      <rPr>
        <sz val="10"/>
        <color rgb="FFFF0000"/>
        <rFont val="Times New Roman"/>
        <family val="1"/>
        <charset val="186"/>
      </rPr>
      <t xml:space="preserve">4x240mm2 </t>
    </r>
    <r>
      <rPr>
        <sz val="10"/>
        <rFont val="Times New Roman"/>
        <family val="1"/>
        <charset val="186"/>
      </rPr>
      <t>AXPK</t>
    </r>
  </si>
  <si>
    <r>
      <t>Gala apdare kabelim</t>
    </r>
    <r>
      <rPr>
        <sz val="10"/>
        <color rgb="FFFF0000"/>
        <rFont val="Times New Roman"/>
        <family val="1"/>
        <charset val="186"/>
      </rPr>
      <t xml:space="preserve"> 4x240mm2</t>
    </r>
  </si>
  <si>
    <r>
      <t xml:space="preserve">Notekrenes apsildes kabelis DTCE-20, </t>
    </r>
    <r>
      <rPr>
        <sz val="10"/>
        <color rgb="FFFF0000"/>
        <rFont val="Times New Roman"/>
        <family val="1"/>
        <charset val="186"/>
      </rPr>
      <t>L=35m</t>
    </r>
    <r>
      <rPr>
        <sz val="10"/>
        <rFont val="Times New Roman"/>
        <family val="1"/>
        <charset val="186"/>
      </rPr>
      <t>, ar stiprinājumiem un gala uzmavu</t>
    </r>
  </si>
  <si>
    <t>RUUKKII difūzijas membrāna ar iestrādatām līmlentām.</t>
  </si>
  <si>
    <t>Poliuretāna sendvičpanelis 150 mm</t>
  </si>
  <si>
    <t>596.0</t>
  </si>
  <si>
    <t>Termoprofils RUUKKI Z300  2mm vai ekvivalents</t>
  </si>
  <si>
    <r>
      <t xml:space="preserve">Jumta caurteka parapetam </t>
    </r>
    <r>
      <rPr>
        <sz val="10"/>
        <rFont val="Arial"/>
        <charset val="186"/>
      </rPr>
      <t>ᴓ</t>
    </r>
    <r>
      <rPr>
        <sz val="8"/>
        <rFont val="Times New Roman"/>
        <family val="1"/>
        <charset val="186"/>
      </rPr>
      <t xml:space="preserve"> 100mm</t>
    </r>
    <r>
      <rPr>
        <sz val="10"/>
        <rFont val="Times New Roman"/>
        <family val="1"/>
        <charset val="186"/>
      </rPr>
      <t>, caurtekas siets (caurtekas garums 1000mm)</t>
    </r>
  </si>
  <si>
    <t>Skārda balsts</t>
  </si>
  <si>
    <t>117.5</t>
  </si>
  <si>
    <t>Siltumiolācija PAROC ROS 50 d=40mm biezumā vai ekvivalenta</t>
  </si>
  <si>
    <t>96.6</t>
  </si>
  <si>
    <t>BETONA IZLĪDZINOŠAIS SLĀNIS d=25 MM</t>
  </si>
  <si>
    <t>J-4</t>
  </si>
  <si>
    <t>BETONA IZLĪDZINOŠAIS SLĀNIS d=50 MM</t>
  </si>
  <si>
    <t>Elastīga šuve. putupolistirola loksnes DOW Styrofoam 250, b=30mm.</t>
  </si>
  <si>
    <t>92.3</t>
  </si>
  <si>
    <t>Termoprofils RUUKKI Z300 2mm vai ekvivalents</t>
  </si>
  <si>
    <t>Ekstrudēts putupolistirols STYROFOM 50mm biezumā, ar spundētām malām vai ekvivalents</t>
  </si>
  <si>
    <t>Koka karkasa iekšdurvju ar finierējumu D-3 1000x2100mm izbūve (saskaņā ar specifikāciju, iesk.furnitūru) montāža, kompl. slēdzenes mehānismu, furnitūru, durvju kleidām, stiprinājumiem u.c. montāžas materiāliem (priedes masīvkoka konstrukcija ar oša koka finierējumu)</t>
  </si>
  <si>
    <t>Stiklotu koka karkasa iekšdurvju ar finierējumu D-7 1000x2100mm izbūve saskaņā ar specifikāciju, iesk. montāža, kompl. slēdzenes mehānismu, furnitūru, durvju kleidām, stiprinājumiem u.c. montāžas materiāliem. 
Stiklojums ar izmēriem 200x1780mm, 4mm biezs, caurspīdīgs, rūdīts stikls 
(priedes masīvkoka konstrukcija ar oša koka finierējumu)</t>
  </si>
  <si>
    <t>Metāla durvju ar koka apdari D-11 1000x2100mm EI30 izbūve. Stiklojums ar izmēriem 200x1780mm, 4mm biezs, caurspīdīgs, rūdīts stikls, odrošina EI-30. (saskaņā ar specifikāciju, iesk.furnitūru)</t>
  </si>
  <si>
    <t>Koka karkasa durvju ar finierējumu D-12 1000x2100mm izbūve (saskaņā ar specifikāciju, iesk.furnitūru) montāža, kompl. slēdzenes mehānismu, furnitūru, durvju kleidām, stiprinājumiem u.c. montāžas materiāliem (priedes masīvkoka konstrukcija ar oša koka finierējumu)</t>
  </si>
  <si>
    <t>Metāla vārtu ĀD-7 2500x1780mm izbūve (saskaņā ar specifikāciju, iesk.furnitūru)</t>
  </si>
  <si>
    <t>Keramiskās flīzes mozaīka Ragno vai ekvivalents(Krāsotas, puscaurspīdīgas mozaīkas stikla flīzes. Vienas flīzes ,ar tīklojumu, izmērs 32,7x32,7cm. Kolekcija ML4M Glass Turchese R), iesk.līmi un šuvju aizpildītāju ar pamatnes sagatavošanu</t>
  </si>
  <si>
    <t>Akmens masas apmale 5cm no proj.seguma G-5</t>
  </si>
  <si>
    <t>Akmens masas apmale 5cm no proj.seguma G-6</t>
  </si>
  <si>
    <t>POLIURETĀNA SENDVIČPANELIS 150 MM</t>
  </si>
  <si>
    <t>131.5</t>
  </si>
  <si>
    <t>Cokola siltināšana ar putupolistirolu 180mm ar cokola apdari (tonis Granit 30)</t>
  </si>
  <si>
    <t>Siltumizolācijas ROCKWOOL SUPERROCK 300 MM (λ = 0.037 W/mK) ieklāšana, stiprināšana</t>
  </si>
  <si>
    <t>Hirdoizolācija</t>
  </si>
  <si>
    <t>209.8</t>
  </si>
  <si>
    <t>Lāsenis</t>
  </si>
  <si>
    <t>161.4</t>
  </si>
  <si>
    <t>Esošo kāpņu demontāža</t>
  </si>
  <si>
    <t>Iebūvējama funkcionāla dizaina recepcijas lete. Letes posmus iespējams savienot savā starpā nepieciešamā kombinācijā. Izgatavota no izturīga priedes koka. Recepcijas letes izmēri un forma saskaņojama ar pasūtītāju. Lete ar dimensijām ~12m garumā, 700mm dziļums, 900mm augstums.</t>
  </si>
  <si>
    <t>PIRTS APRĪKOJUMS</t>
  </si>
  <si>
    <t>Tvaika pirts aprīkojums vai analogs komplektā,viens tvaika ğenerātors ar maksimālo jaudu 36kW,četri tvaika izlaides punkti ar iebūvētu smaržvielu piltuvi un ūdens izturīgu kontroles paneli,instalācijas komplekts, komplektā iekļauts vadības bloks, atkaļkošanas sistēma.</t>
  </si>
  <si>
    <t>Krāsns saunai.Augšējais vāks ir izgatavots no zem spiediena lieta alumīnija.
Grozs ar akmeņiem starp kuriem iet gaisa kanāli ir novietots virs sildelementiem kuriem nav tieša kontakta ar akmeņiem.
Viegla apkalpošana pateicoties bloku veida konstrukcijai.
Optimāla sildīšanas un izstarotā siltuma attiecība pateicoties pietiekošam akmeņu daudzumam.
Akmeņu daudzums: 60 kg
Barošana: 3 fāzes
Izmēri - augstums x Platums x Dziļums:
900 x 500 x 500 mm</t>
  </si>
  <si>
    <t>Pirts dēlīšu lāvas izbūve 2 līmeņos ar karkasa izbūvi</t>
  </si>
  <si>
    <t>Elektroniskā laika uzskaites sistēma 4 celiņu baseinam AQUASPORT 5 vai analogs.
Komplektācija:
LED tablo ar 4 rindām,
8 cipari rindā, ciparu izmērs 15cm,
starta postamenta uzlika ar elektronisko sensoru 4gab.
centrālā laika uzskaites ierīce
sensorpaneļi 4 gab.,
starta ierīce ar mikrofonu,skaļruni,pastiprinātāju, gaismas indikāciju,
laika uzskaites kontrolpogas 4gab.,
savienojuma kabeļi
montāžas materiāli</t>
  </si>
  <si>
    <t xml:space="preserve">Mozaīka 80/N10 betona bruģakmens izbūve, h=6cm </t>
  </si>
  <si>
    <t>Grants- šķembu maisījuma seguma izbūve</t>
  </si>
  <si>
    <t xml:space="preserve">Iekšējo PVC palodžu uzstādīšana. Palodzei 50cm platums, 20mm biezums, Tonis atbilstoši loga rāmja tonim pēc RAL kataloga. </t>
  </si>
  <si>
    <t>Ārējo metāla palodžu uzstādīšana. Ārējā skārda palodze cinkots skārds 50cm platumā, 0.5mm biezumā</t>
  </si>
  <si>
    <t>Metāla karkass, metāla profili 100mm, izbūve</t>
  </si>
  <si>
    <t>Jumta notekas atbilstoši AR-06/07</t>
  </si>
  <si>
    <t>HPL fasādes apdares plāksnes FUNDERMAX vai ekvivalents ar karkasa izbūvi, tonis 0168 NT, 10mm biezumā  vai ekvivalents</t>
  </si>
  <si>
    <t>HPL fasādes apdares plāksnes FUNDERMAX vai ekvivalents ar karkasa izbūvi, tonis 0923 NT 10x100x2800, 10mm biezumā vai ekvivalents</t>
  </si>
  <si>
    <t>HPL fasādes apdares plāksnes FUNDERMAX vai ekvivalents ar karkasa izbūvi, tonis 0066 TN -dekoratīvas līstes, 10mm biezumā vai ekvivalents</t>
  </si>
  <si>
    <t>FIBO bloku M5 mūrēšana 250mm biezumā, iesk.javu un armatūru</t>
  </si>
  <si>
    <t xml:space="preserve">Alumīnija jumta segums RIVERCLACK tonis RAL8004, biezums0.7mm vai ekvivalents, t.sk.:, </t>
  </si>
  <si>
    <t>Akmens vates siltinājums 50mm biezumā, PAROc eXtra vai ekvivalents</t>
  </si>
  <si>
    <t>SIENAS S-9</t>
  </si>
  <si>
    <t>Rīģipša starpsiena ugunsdroša KNAUF RED (EI-90) 2 kārtas 12.5mm</t>
  </si>
  <si>
    <t>Knauf fireboard špaktele</t>
  </si>
  <si>
    <t>627.03</t>
  </si>
  <si>
    <t>31.15</t>
  </si>
  <si>
    <t>29.32</t>
  </si>
  <si>
    <t>242.92</t>
  </si>
  <si>
    <t>14.58</t>
  </si>
  <si>
    <t>777.94</t>
  </si>
  <si>
    <t>46.66</t>
  </si>
  <si>
    <t>610.74</t>
  </si>
  <si>
    <t>36.64</t>
  </si>
  <si>
    <t>Nerūsējošā tērauda cauruleDe110x10.0, PN10</t>
  </si>
  <si>
    <t>Traps ar vertikālo izvadu DN75</t>
  </si>
  <si>
    <t>Galu noslēgs ar uzskrūvējamo vāku DN160</t>
  </si>
  <si>
    <t>Sijas S2.3 (14.2m) (BK-12)</t>
  </si>
  <si>
    <t>Sijas S3.3 (14,2m) (BK-15)</t>
  </si>
  <si>
    <t>Sijas SB1 (104 m) (BK-18)</t>
  </si>
  <si>
    <t>Sijas SB2 (79m) (BK-18)</t>
  </si>
  <si>
    <t xml:space="preserve">Cinkotas enkurbultas Ø16  </t>
  </si>
  <si>
    <t>Enkurbultas M16</t>
  </si>
  <si>
    <t>Ķīmiskie dībeļi M12</t>
  </si>
  <si>
    <t>Izsijas (fr.2/8mm) 50mm</t>
  </si>
  <si>
    <t xml:space="preserve">Grīdu špaktelēšana </t>
  </si>
  <si>
    <t>Dabīgais linolejs  "Pine forest", iesk.linoleja līmi, metināmo diegu vai ekvivalents un pvc fiksējošo profilu (linoleja uzloces augšmalas stiprināšanai)</t>
  </si>
  <si>
    <t>Dabīgais linolejs  "African desert",iesk.linoleja līmi, metināmo diegu vai ekvivalents un pvc fiksējošo profilu (linoleja uzloces augšmalas stiprināšanai)</t>
  </si>
  <si>
    <t>Dabīgais linolejs  "Blue", iesk.linoleja līmi, metināmo diegu vai ekvivalents un pvc fiksējošo profilu (linoleja uzloces augšmalas stiprināšanai)</t>
  </si>
  <si>
    <t>Dabīgais linolejs  "Ivory", iesk.linoleja līmi, metināmo diegu vai ekvivalents un pvc fiksējošo profilu (linoleja uzloces augšmalas stiprināšanai)</t>
  </si>
  <si>
    <t>Dabīgais linolejs  "Orange",iesk.linoleja līmi, metināmo diegu vai ekvivalents un pvc fiksējošo profilu (linoleja uzloces augšmalas stiprināšanai)</t>
  </si>
  <si>
    <t>Deformācijas šuve, ekstrudētais putupolistirols EPS 200, šuves biezums 50mm</t>
  </si>
  <si>
    <r>
      <t>m</t>
    </r>
    <r>
      <rPr>
        <vertAlign val="superscript"/>
        <sz val="10"/>
        <rFont val="Arial"/>
        <family val="2"/>
        <charset val="204"/>
      </rPr>
      <t>2</t>
    </r>
  </si>
  <si>
    <r>
      <t>m</t>
    </r>
    <r>
      <rPr>
        <vertAlign val="superscript"/>
        <sz val="10"/>
        <rFont val="Arial"/>
        <family val="2"/>
        <charset val="204"/>
      </rPr>
      <t>3</t>
    </r>
    <r>
      <rPr>
        <sz val="11"/>
        <color theme="1"/>
        <rFont val="Calibri"/>
        <family val="2"/>
        <charset val="186"/>
        <scheme val="minor"/>
      </rPr>
      <t/>
    </r>
  </si>
  <si>
    <t xml:space="preserve">Pārseguma plātne uz atz.+ 7.440 (BK-37, BK-38) </t>
  </si>
  <si>
    <t>Šķembu pamatojuma izbūve fr.20/40</t>
  </si>
  <si>
    <t>1.stāva FIBO pārsedzes (BK-55)</t>
  </si>
  <si>
    <t>Nesošais tērauda profils RUUKKI T130-111L-930, 1,5mm</t>
  </si>
  <si>
    <r>
      <t>m</t>
    </r>
    <r>
      <rPr>
        <vertAlign val="superscript"/>
        <sz val="10"/>
        <color rgb="FFFF0000"/>
        <rFont val="Times New Roman"/>
        <family val="1"/>
        <charset val="186"/>
      </rPr>
      <t>2</t>
    </r>
  </si>
  <si>
    <t>Izlīdzinošais slānis C12/15 50mm biezumā, stiegrots ar fibrām ar metāla disperso armējumu 25kg/m3</t>
  </si>
  <si>
    <t>J-3</t>
  </si>
  <si>
    <r>
      <rPr>
        <b/>
        <sz val="10"/>
        <rFont val="Times New Roman"/>
        <family val="1"/>
        <charset val="186"/>
      </rPr>
      <t xml:space="preserve">Siena. </t>
    </r>
    <r>
      <rPr>
        <sz val="10"/>
        <rFont val="Times New Roman"/>
        <family val="1"/>
        <charset val="186"/>
      </rPr>
      <t>Alumīnija jumta segums RIVERCLACK vai ekvivalents, Riverclack 550 - taisnas loksnes.Tonis RAL8004, biezums0.7mm</t>
    </r>
  </si>
  <si>
    <r>
      <rPr>
        <b/>
        <sz val="10"/>
        <rFont val="Times New Roman"/>
        <family val="1"/>
        <charset val="186"/>
      </rPr>
      <t xml:space="preserve">J-2 </t>
    </r>
    <r>
      <rPr>
        <sz val="10"/>
        <rFont val="Times New Roman"/>
        <family val="1"/>
        <charset val="186"/>
      </rPr>
      <t xml:space="preserve">                                                      Alumīnija jumta segums RIVERCLACK vai ekvivalents, Riverclack 550- izliektas loksnes. Tonis RAL8004, biezums0.7mm</t>
    </r>
  </si>
  <si>
    <t>Izlīdzinošais slānis C12/15 60mm biezumā, stiegrots ar fibrām ar metāla disperso armējumu 25kg/m3</t>
  </si>
  <si>
    <t>Nesošais tērauda profils RUUKKI T130-111L-930, 1,5mm biezumā</t>
  </si>
  <si>
    <t>BŪVLAUKUMA ORGANIZĀCIJA</t>
  </si>
  <si>
    <t xml:space="preserve"> JAUNBŪVES BŪVPROJEKTA IZSTRĀDE UN AUTORUZRAUDZĪBA JELGAVAS NOVADĀ</t>
  </si>
  <si>
    <r>
      <t xml:space="preserve">Par kopējo summu, </t>
    </r>
    <r>
      <rPr>
        <i/>
        <sz val="11"/>
        <rFont val="Arial"/>
        <family val="2"/>
        <charset val="186"/>
      </rPr>
      <t>euro</t>
    </r>
  </si>
  <si>
    <r>
      <t>Tāmes izmaksas (</t>
    </r>
    <r>
      <rPr>
        <i/>
        <sz val="10"/>
        <rFont val="Arial"/>
        <family val="2"/>
        <charset val="186"/>
      </rPr>
      <t>euro)</t>
    </r>
  </si>
  <si>
    <r>
      <t>Darba alga (</t>
    </r>
    <r>
      <rPr>
        <i/>
        <sz val="10"/>
        <rFont val="Arial"/>
        <family val="2"/>
        <charset val="186"/>
      </rPr>
      <t>euro</t>
    </r>
    <r>
      <rPr>
        <sz val="10"/>
        <rFont val="Arial"/>
        <charset val="186"/>
      </rPr>
      <t>)</t>
    </r>
  </si>
  <si>
    <r>
      <t>Būvizstrādājumi  (</t>
    </r>
    <r>
      <rPr>
        <i/>
        <sz val="10"/>
        <rFont val="Arial"/>
        <family val="2"/>
        <charset val="186"/>
      </rPr>
      <t>euro</t>
    </r>
    <r>
      <rPr>
        <sz val="10"/>
        <rFont val="Arial"/>
        <charset val="186"/>
      </rPr>
      <t xml:space="preserve">) </t>
    </r>
  </si>
  <si>
    <r>
      <t>Mehānismi (</t>
    </r>
    <r>
      <rPr>
        <i/>
        <sz val="10"/>
        <rFont val="Arial"/>
        <family val="2"/>
        <charset val="186"/>
      </rPr>
      <t>euro</t>
    </r>
    <r>
      <rPr>
        <sz val="10"/>
        <rFont val="Arial"/>
        <charset val="186"/>
      </rPr>
      <t>)</t>
    </r>
  </si>
  <si>
    <t xml:space="preserve"> 6-1</t>
  </si>
  <si>
    <t>Virsizdevumi 10%</t>
  </si>
  <si>
    <t>Peļņa 5%</t>
  </si>
  <si>
    <t>S.Veidemane</t>
  </si>
  <si>
    <t>Sertifkāta Nr. 20-2969</t>
  </si>
  <si>
    <r>
      <t>Tāmes tiešās izmaksas</t>
    </r>
    <r>
      <rPr>
        <i/>
        <sz val="11"/>
        <rFont val="Arial"/>
        <family val="2"/>
        <charset val="186"/>
      </rPr>
      <t xml:space="preserve"> euro</t>
    </r>
    <r>
      <rPr>
        <sz val="11"/>
        <rFont val="Arial"/>
        <family val="2"/>
      </rPr>
      <t xml:space="preserve"> bez PVN</t>
    </r>
  </si>
  <si>
    <t>Žogs BEKART vai analogs</t>
  </si>
  <si>
    <t>Vārti BEKART vai analogs</t>
  </si>
  <si>
    <t>Būvlaukuma darbinieku un darbu vadītāja telpu uzstādīšana un aizvešana (6gb.)</t>
  </si>
  <si>
    <t>mēn.</t>
  </si>
  <si>
    <t>Apsardzes telpas uzstādīšana un aizvešana</t>
  </si>
  <si>
    <t>Objekta apsardze</t>
  </si>
  <si>
    <t>Mazgabarīt inventāra un materiālu noliktava</t>
  </si>
  <si>
    <t>Pārvietojamās tualetes uzstādīšana, apkalpošana un aizvešana (2 gb.)</t>
  </si>
  <si>
    <t>Būvtāfeles izgatavošana un uzstādīšana</t>
  </si>
  <si>
    <t>Ugunsdzēsības stends</t>
  </si>
  <si>
    <t>Darba organizācijas un izpildes nodrošināšanas pārējie darbi un izmaksas (t.sk.būvlaukuma uzturēšanas izmaksas)</t>
  </si>
  <si>
    <t>Tiešās izmaksas kopā, t. sk. darba devēja sociālais nodoklis (23,59%)</t>
  </si>
  <si>
    <t>BŪVLAUKUMA ORGANIZĒŠANA</t>
  </si>
  <si>
    <t xml:space="preserve">Tāme sastādīta 2018.gada tirgus cenās, pamatojoties uz BO daļas rasējumiem. </t>
  </si>
  <si>
    <t>Slīpumu veidojošais slānis</t>
  </si>
  <si>
    <t xml:space="preserve">Baseins. Slīpumu veidojošais slānis veidots no Siltumizolācijas Rockroof  80 Max 200-400mm. </t>
  </si>
  <si>
    <t xml:space="preserve">Administratīvais korpuss. Slīpumu veidojošais slānis veidots no Siltumizolācijas Hardrock Max 200-400mm. </t>
  </si>
  <si>
    <t>GRĪDAS GD-10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</si>
</sst>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_ ;\-0.00\ "/>
    <numFmt numFmtId="166" formatCode="0&quot;cilv&quot;"/>
  </numFmts>
  <fonts count="61">
    <font>
      <sz val="10"/>
      <name val="Arial"/>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8"/>
      <name val="Arial"/>
      <family val="2"/>
      <charset val="186"/>
    </font>
    <font>
      <sz val="10"/>
      <name val="Arial"/>
      <family val="2"/>
    </font>
    <font>
      <sz val="11"/>
      <name val="Arial"/>
      <family val="2"/>
    </font>
    <font>
      <b/>
      <sz val="10"/>
      <name val="Arial"/>
      <family val="2"/>
    </font>
    <font>
      <b/>
      <sz val="11"/>
      <name val="Arial"/>
      <family val="2"/>
    </font>
    <font>
      <b/>
      <sz val="10"/>
      <name val="Arial"/>
      <family val="2"/>
      <charset val="186"/>
    </font>
    <font>
      <sz val="10"/>
      <name val="Arial"/>
      <family val="2"/>
      <charset val="186"/>
    </font>
    <font>
      <sz val="10"/>
      <name val="Arial"/>
      <family val="2"/>
    </font>
    <font>
      <b/>
      <sz val="10"/>
      <name val="Arial"/>
      <family val="2"/>
      <charset val="204"/>
    </font>
    <font>
      <sz val="10"/>
      <name val="Arial"/>
      <family val="2"/>
      <charset val="204"/>
    </font>
    <font>
      <sz val="11"/>
      <color indexed="8"/>
      <name val="Calibri"/>
      <family val="2"/>
      <charset val="186"/>
    </font>
    <font>
      <sz val="10"/>
      <name val="Helv"/>
    </font>
    <font>
      <sz val="10"/>
      <color indexed="64"/>
      <name val="Arial"/>
      <family val="2"/>
      <charset val="186"/>
    </font>
    <font>
      <sz val="11"/>
      <color indexed="8"/>
      <name val="Calibri"/>
      <family val="2"/>
      <charset val="204"/>
    </font>
    <font>
      <sz val="10"/>
      <name val="Arial"/>
    </font>
    <font>
      <b/>
      <u/>
      <sz val="10"/>
      <name val="Times New Roman"/>
      <family val="1"/>
      <charset val="186"/>
    </font>
    <font>
      <sz val="10"/>
      <name val="Times New Roman"/>
      <family val="1"/>
      <charset val="186"/>
    </font>
    <font>
      <sz val="11"/>
      <name val="Times New Roman"/>
      <family val="1"/>
      <charset val="186"/>
    </font>
    <font>
      <b/>
      <sz val="11"/>
      <name val="Times New Roman"/>
      <family val="1"/>
      <charset val="186"/>
    </font>
    <font>
      <b/>
      <sz val="10"/>
      <name val="Times New Roman"/>
      <family val="1"/>
      <charset val="186"/>
    </font>
    <font>
      <i/>
      <sz val="10"/>
      <name val="Times New Roman"/>
      <family val="1"/>
      <charset val="186"/>
    </font>
    <font>
      <u/>
      <sz val="10"/>
      <name val="Times New Roman"/>
      <family val="1"/>
      <charset val="186"/>
    </font>
    <font>
      <i/>
      <sz val="11"/>
      <name val="Times New Roman"/>
      <family val="1"/>
      <charset val="186"/>
    </font>
    <font>
      <b/>
      <i/>
      <sz val="10"/>
      <name val="Times New Roman"/>
      <family val="1"/>
      <charset val="186"/>
    </font>
    <font>
      <b/>
      <i/>
      <sz val="9"/>
      <name val="Times New Roman"/>
      <family val="1"/>
      <charset val="186"/>
    </font>
    <font>
      <vertAlign val="superscript"/>
      <sz val="10"/>
      <name val="Times New Roman"/>
      <family val="1"/>
      <charset val="186"/>
    </font>
    <font>
      <i/>
      <u/>
      <sz val="10"/>
      <name val="Times New Roman"/>
      <family val="1"/>
      <charset val="186"/>
    </font>
    <font>
      <sz val="10"/>
      <color rgb="FF222222"/>
      <name val="Times New Roman"/>
      <family val="1"/>
      <charset val="186"/>
    </font>
    <font>
      <b/>
      <sz val="10"/>
      <color theme="1"/>
      <name val="Times New Roman"/>
      <family val="1"/>
      <charset val="186"/>
    </font>
    <font>
      <sz val="10"/>
      <color theme="1"/>
      <name val="Times New Roman"/>
      <family val="1"/>
      <charset val="186"/>
    </font>
    <font>
      <sz val="10"/>
      <color indexed="8"/>
      <name val="Times New Roman"/>
      <family val="1"/>
      <charset val="186"/>
    </font>
    <font>
      <b/>
      <sz val="10"/>
      <color indexed="8"/>
      <name val="Times New Roman"/>
      <family val="1"/>
      <charset val="186"/>
    </font>
    <font>
      <sz val="11"/>
      <color indexed="8"/>
      <name val="Times New Roman"/>
      <family val="1"/>
      <charset val="186"/>
    </font>
    <font>
      <vertAlign val="superscript"/>
      <sz val="10"/>
      <color indexed="8"/>
      <name val="Times New Roman"/>
      <family val="1"/>
      <charset val="186"/>
    </font>
    <font>
      <sz val="12"/>
      <color theme="1"/>
      <name val="Times New Roman"/>
      <family val="1"/>
      <charset val="186"/>
    </font>
    <font>
      <sz val="10"/>
      <color rgb="FF000000"/>
      <name val="Times New Roman"/>
      <family val="1"/>
      <charset val="186"/>
    </font>
    <font>
      <sz val="10"/>
      <color indexed="10"/>
      <name val="Times New Roman"/>
      <family val="1"/>
      <charset val="186"/>
    </font>
    <font>
      <sz val="10"/>
      <name val="Times New Roman"/>
      <family val="1"/>
    </font>
    <font>
      <sz val="10"/>
      <color theme="1"/>
      <name val="Times New Roman"/>
      <family val="1"/>
    </font>
    <font>
      <sz val="10"/>
      <color theme="1"/>
      <name val="osifont"/>
    </font>
    <font>
      <sz val="10"/>
      <color rgb="FFFF0000"/>
      <name val="Times New Roman"/>
      <family val="1"/>
      <charset val="186"/>
    </font>
    <font>
      <sz val="8"/>
      <name val="Times New Roman"/>
      <family val="1"/>
      <charset val="186"/>
    </font>
    <font>
      <vertAlign val="superscript"/>
      <sz val="10"/>
      <name val="Arial"/>
      <family val="2"/>
      <charset val="204"/>
    </font>
    <font>
      <vertAlign val="superscript"/>
      <sz val="10"/>
      <color rgb="FFFF0000"/>
      <name val="Times New Roman"/>
      <family val="1"/>
      <charset val="186"/>
    </font>
    <font>
      <sz val="10"/>
      <color rgb="FFFF0000"/>
      <name val="Arial"/>
      <family val="2"/>
    </font>
    <font>
      <b/>
      <sz val="10"/>
      <name val="Times New Roman"/>
      <family val="1"/>
    </font>
    <font>
      <sz val="12"/>
      <color theme="0"/>
      <name val="Calibri"/>
      <family val="2"/>
      <scheme val="minor"/>
    </font>
    <font>
      <u/>
      <sz val="10"/>
      <name val="Arial"/>
      <family val="2"/>
    </font>
    <font>
      <i/>
      <sz val="11"/>
      <name val="Arial"/>
      <family val="2"/>
      <charset val="186"/>
    </font>
    <font>
      <i/>
      <sz val="10"/>
      <name val="Arial"/>
      <family val="2"/>
      <charset val="186"/>
    </font>
    <font>
      <b/>
      <i/>
      <sz val="9"/>
      <name val="Arial"/>
      <family val="2"/>
      <charset val="186"/>
    </font>
    <font>
      <sz val="10"/>
      <color indexed="8"/>
      <name val="Arial"/>
      <family val="2"/>
      <charset val="186"/>
    </font>
  </fonts>
  <fills count="13">
    <fill>
      <patternFill patternType="none"/>
    </fill>
    <fill>
      <patternFill patternType="gray125"/>
    </fill>
    <fill>
      <patternFill patternType="solid">
        <fgColor indexed="9"/>
        <bgColor indexed="64"/>
      </patternFill>
    </fill>
    <fill>
      <patternFill patternType="solid">
        <fgColor indexed="9"/>
        <bgColor indexed="26"/>
      </patternFill>
    </fill>
    <fill>
      <patternFill patternType="solid">
        <fgColor theme="0"/>
        <bgColor indexed="26"/>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indexed="26"/>
      </patternFill>
    </fill>
    <fill>
      <patternFill patternType="solid">
        <fgColor rgb="FFFFFF00"/>
        <bgColor indexed="64"/>
      </patternFill>
    </fill>
    <fill>
      <patternFill patternType="solid">
        <fgColor theme="8" tint="0.59999389629810485"/>
        <bgColor indexed="64"/>
      </patternFill>
    </fill>
    <fill>
      <patternFill patternType="solid">
        <fgColor theme="8" tint="0.59999389629810485"/>
        <bgColor indexed="26"/>
      </patternFill>
    </fill>
    <fill>
      <patternFill patternType="solid">
        <fgColor rgb="FF92D050"/>
        <bgColor indexed="64"/>
      </patternFill>
    </fill>
    <fill>
      <patternFill patternType="solid">
        <fgColor theme="4" tint="0.39997558519241921"/>
        <bgColor indexed="65"/>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hair">
        <color auto="1"/>
      </bottom>
      <diagonal/>
    </border>
    <border>
      <left/>
      <right/>
      <top/>
      <bottom style="hair">
        <color indexed="8"/>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top/>
      <bottom style="hair">
        <color auto="1"/>
      </bottom>
      <diagonal/>
    </border>
  </borders>
  <cellStyleXfs count="45">
    <xf numFmtId="0" fontId="0" fillId="0" borderId="0"/>
    <xf numFmtId="0" fontId="19" fillId="0" borderId="0"/>
    <xf numFmtId="0" fontId="20" fillId="0" borderId="0"/>
    <xf numFmtId="0" fontId="8" fillId="0" borderId="0"/>
    <xf numFmtId="0" fontId="21" fillId="0" borderId="0"/>
    <xf numFmtId="0" fontId="21" fillId="0" borderId="0"/>
    <xf numFmtId="0" fontId="15" fillId="0" borderId="0"/>
    <xf numFmtId="0" fontId="18" fillId="0" borderId="0"/>
    <xf numFmtId="0" fontId="18" fillId="0" borderId="0"/>
    <xf numFmtId="0" fontId="15" fillId="0" borderId="0"/>
    <xf numFmtId="0" fontId="22" fillId="0" borderId="0"/>
    <xf numFmtId="0" fontId="15" fillId="0" borderId="0"/>
    <xf numFmtId="0" fontId="20" fillId="0" borderId="0"/>
    <xf numFmtId="0" fontId="15" fillId="0" borderId="0"/>
    <xf numFmtId="9" fontId="23"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6" fillId="0" borderId="0"/>
    <xf numFmtId="9" fontId="15" fillId="0" borderId="0" applyFont="0" applyFill="0" applyBorder="0" applyAlignment="0" applyProtection="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5" fillId="12" borderId="0" applyNumberFormat="0" applyBorder="0" applyAlignment="0" applyProtection="0"/>
  </cellStyleXfs>
  <cellXfs count="1382">
    <xf numFmtId="0" fontId="0" fillId="0" borderId="0" xfId="0"/>
    <xf numFmtId="0" fontId="10" fillId="0" borderId="0" xfId="0" applyFont="1" applyAlignment="1">
      <alignment horizontal="center" vertical="top" wrapText="1"/>
    </xf>
    <xf numFmtId="0" fontId="10" fillId="0" borderId="0" xfId="0" applyFont="1" applyAlignment="1">
      <alignment vertical="top" wrapText="1"/>
    </xf>
    <xf numFmtId="0" fontId="10" fillId="0" borderId="0" xfId="0" applyFont="1" applyAlignment="1">
      <alignment horizontal="center" vertical="top"/>
    </xf>
    <xf numFmtId="0" fontId="10" fillId="0" borderId="0" xfId="0" applyFont="1" applyAlignment="1">
      <alignment vertical="top"/>
    </xf>
    <xf numFmtId="2" fontId="10" fillId="0" borderId="0" xfId="0" applyNumberFormat="1" applyFont="1" applyAlignment="1">
      <alignment vertical="top"/>
    </xf>
    <xf numFmtId="0" fontId="10" fillId="0" borderId="0" xfId="0" applyFont="1"/>
    <xf numFmtId="0" fontId="10" fillId="0" borderId="0" xfId="0" applyFont="1" applyBorder="1" applyAlignment="1">
      <alignment vertical="center"/>
    </xf>
    <xf numFmtId="0" fontId="12" fillId="0" borderId="0" xfId="0" applyFont="1"/>
    <xf numFmtId="0" fontId="11" fillId="2" borderId="0" xfId="0" applyFont="1" applyFill="1" applyAlignment="1">
      <alignment horizontal="left" vertical="top"/>
    </xf>
    <xf numFmtId="0" fontId="10" fillId="2" borderId="0" xfId="0" applyFont="1" applyFill="1" applyAlignment="1">
      <alignment horizontal="center" vertical="top" wrapText="1"/>
    </xf>
    <xf numFmtId="0" fontId="10" fillId="2" borderId="0" xfId="0" applyFont="1" applyFill="1" applyAlignment="1">
      <alignment horizontal="center" vertical="top"/>
    </xf>
    <xf numFmtId="0" fontId="10" fillId="2" borderId="0" xfId="0" applyFont="1" applyFill="1" applyAlignment="1">
      <alignment vertical="top"/>
    </xf>
    <xf numFmtId="2" fontId="10" fillId="2" borderId="0" xfId="0" applyNumberFormat="1" applyFont="1" applyFill="1" applyAlignment="1">
      <alignment vertical="top"/>
    </xf>
    <xf numFmtId="0" fontId="10" fillId="2" borderId="0" xfId="0" applyFont="1" applyFill="1"/>
    <xf numFmtId="0" fontId="13" fillId="0" borderId="0" xfId="0" applyFont="1" applyFill="1" applyAlignment="1">
      <alignment vertical="top"/>
    </xf>
    <xf numFmtId="0" fontId="10" fillId="0" borderId="0" xfId="0" applyFont="1" applyFill="1" applyAlignment="1">
      <alignment vertical="center"/>
    </xf>
    <xf numFmtId="0" fontId="11" fillId="0" borderId="0" xfId="0" applyFont="1" applyFill="1" applyAlignment="1">
      <alignment vertical="top"/>
    </xf>
    <xf numFmtId="4" fontId="10" fillId="0" borderId="0" xfId="0" applyNumberFormat="1" applyFont="1"/>
    <xf numFmtId="4" fontId="14" fillId="0" borderId="0" xfId="0" applyNumberFormat="1" applyFont="1"/>
    <xf numFmtId="0" fontId="14" fillId="0" borderId="0" xfId="0" applyFont="1"/>
    <xf numFmtId="4" fontId="10" fillId="0" borderId="0" xfId="0" applyNumberFormat="1" applyFont="1" applyAlignment="1">
      <alignment vertical="center"/>
    </xf>
    <xf numFmtId="0" fontId="10" fillId="0" borderId="0" xfId="0" applyFont="1" applyAlignment="1">
      <alignment vertical="center"/>
    </xf>
    <xf numFmtId="0" fontId="16" fillId="0" borderId="0" xfId="0" applyFont="1"/>
    <xf numFmtId="0" fontId="16" fillId="0" borderId="0" xfId="0" applyFont="1" applyAlignment="1">
      <alignment horizontal="center" vertical="top"/>
    </xf>
    <xf numFmtId="0" fontId="16" fillId="0" borderId="0" xfId="0" applyFont="1" applyAlignment="1">
      <alignment vertical="top" wrapText="1"/>
    </xf>
    <xf numFmtId="0" fontId="16" fillId="0" borderId="0" xfId="0" applyFont="1" applyBorder="1" applyAlignment="1">
      <alignment vertical="center"/>
    </xf>
    <xf numFmtId="4" fontId="16" fillId="0" borderId="0" xfId="0" applyNumberFormat="1" applyFont="1"/>
    <xf numFmtId="0" fontId="16" fillId="0" borderId="0" xfId="0" applyFont="1" applyAlignment="1">
      <alignment horizontal="center" vertical="top" wrapText="1"/>
    </xf>
    <xf numFmtId="0" fontId="18" fillId="0" borderId="0" xfId="0" applyFont="1" applyFill="1" applyAlignment="1">
      <alignment vertical="center"/>
    </xf>
    <xf numFmtId="0" fontId="17" fillId="0" borderId="0" xfId="0" applyFont="1" applyFill="1" applyAlignment="1">
      <alignment vertical="center"/>
    </xf>
    <xf numFmtId="0" fontId="17" fillId="0" borderId="0" xfId="0" applyFont="1"/>
    <xf numFmtId="0" fontId="17" fillId="0" borderId="0" xfId="0" applyFont="1" applyFill="1"/>
    <xf numFmtId="2" fontId="10" fillId="0" borderId="0" xfId="0" applyNumberFormat="1" applyFont="1" applyFill="1" applyAlignment="1">
      <alignment vertical="center"/>
    </xf>
    <xf numFmtId="0" fontId="17" fillId="0" borderId="0" xfId="0" applyFont="1" applyAlignment="1">
      <alignment vertical="center"/>
    </xf>
    <xf numFmtId="0" fontId="15" fillId="0" borderId="0" xfId="0" applyFont="1" applyFill="1" applyAlignment="1">
      <alignment vertical="center"/>
    </xf>
    <xf numFmtId="0" fontId="14" fillId="0" borderId="0" xfId="0" applyFont="1" applyAlignment="1">
      <alignment vertical="center"/>
    </xf>
    <xf numFmtId="0" fontId="12" fillId="0" borderId="0" xfId="0" applyFont="1" applyFill="1" applyAlignment="1">
      <alignment vertical="center"/>
    </xf>
    <xf numFmtId="0" fontId="14" fillId="0" borderId="0" xfId="0" applyFont="1" applyFill="1" applyAlignment="1">
      <alignment vertical="center"/>
    </xf>
    <xf numFmtId="49" fontId="17" fillId="0" borderId="0" xfId="0" applyNumberFormat="1" applyFont="1"/>
    <xf numFmtId="164" fontId="10" fillId="0" borderId="0" xfId="0" applyNumberFormat="1" applyFont="1"/>
    <xf numFmtId="0" fontId="12" fillId="0" borderId="0" xfId="0" applyFont="1" applyAlignment="1">
      <alignment vertical="center"/>
    </xf>
    <xf numFmtId="0" fontId="25" fillId="0" borderId="0" xfId="0" applyFont="1" applyAlignment="1">
      <alignment horizontal="center" vertical="top"/>
    </xf>
    <xf numFmtId="0" fontId="25" fillId="0" borderId="0" xfId="0" applyFont="1" applyFill="1" applyAlignment="1">
      <alignment horizontal="center" vertical="top" wrapText="1"/>
    </xf>
    <xf numFmtId="0" fontId="25" fillId="0" borderId="0" xfId="0" applyFont="1" applyAlignment="1">
      <alignment vertical="top" wrapText="1"/>
    </xf>
    <xf numFmtId="0" fontId="26" fillId="0" borderId="0" xfId="0" applyFont="1" applyAlignment="1">
      <alignment horizontal="left" vertical="top"/>
    </xf>
    <xf numFmtId="0" fontId="27" fillId="0" borderId="0" xfId="0" applyFont="1" applyFill="1" applyAlignment="1">
      <alignment vertical="top"/>
    </xf>
    <xf numFmtId="17" fontId="28" fillId="0" borderId="0" xfId="0" applyNumberFormat="1" applyFont="1" applyFill="1" applyAlignment="1">
      <alignment horizontal="left" vertical="top"/>
    </xf>
    <xf numFmtId="0" fontId="25" fillId="0" borderId="0" xfId="0" applyFont="1" applyAlignment="1">
      <alignment horizontal="center" vertical="top" wrapText="1"/>
    </xf>
    <xf numFmtId="0" fontId="25" fillId="0" borderId="2" xfId="0" applyFont="1" applyBorder="1" applyAlignment="1">
      <alignment horizontal="center" vertical="top"/>
    </xf>
    <xf numFmtId="0" fontId="25" fillId="0" borderId="3" xfId="0" applyFont="1" applyBorder="1" applyAlignment="1">
      <alignment horizontal="center" vertical="top" wrapText="1"/>
    </xf>
    <xf numFmtId="0" fontId="25" fillId="0" borderId="2" xfId="0" applyFont="1" applyBorder="1" applyAlignment="1">
      <alignment vertical="top" wrapText="1"/>
    </xf>
    <xf numFmtId="0" fontId="25" fillId="0" borderId="0" xfId="0" applyFont="1" applyBorder="1" applyAlignment="1">
      <alignment horizontal="center" vertical="top"/>
    </xf>
    <xf numFmtId="0" fontId="28" fillId="0" borderId="4" xfId="0" applyFont="1" applyBorder="1" applyAlignment="1">
      <alignment horizontal="right" vertical="top" wrapText="1"/>
    </xf>
    <xf numFmtId="4" fontId="28" fillId="0" borderId="1" xfId="0" applyNumberFormat="1" applyFont="1" applyBorder="1" applyAlignment="1">
      <alignment vertical="top" wrapText="1"/>
    </xf>
    <xf numFmtId="0" fontId="28" fillId="0" borderId="5" xfId="0" applyFont="1" applyBorder="1" applyAlignment="1">
      <alignment horizontal="right" vertical="top" wrapText="1"/>
    </xf>
    <xf numFmtId="4" fontId="25" fillId="0" borderId="7" xfId="0" applyNumberFormat="1" applyFont="1" applyBorder="1" applyAlignment="1">
      <alignment vertical="top" wrapText="1"/>
    </xf>
    <xf numFmtId="0" fontId="25" fillId="0" borderId="0" xfId="0" applyFont="1" applyBorder="1" applyAlignment="1">
      <alignment vertical="top" wrapText="1"/>
    </xf>
    <xf numFmtId="0" fontId="25" fillId="0" borderId="0" xfId="0" applyFont="1" applyAlignment="1">
      <alignment horizontal="left" vertical="top"/>
    </xf>
    <xf numFmtId="0" fontId="28" fillId="0" borderId="1" xfId="0" applyFont="1" applyBorder="1" applyAlignment="1">
      <alignment horizontal="right" vertical="top" wrapText="1"/>
    </xf>
    <xf numFmtId="0" fontId="25" fillId="0" borderId="1" xfId="0" applyFont="1" applyBorder="1" applyAlignment="1">
      <alignment vertical="top" wrapText="1"/>
    </xf>
    <xf numFmtId="4" fontId="25" fillId="0" borderId="1" xfId="0" applyNumberFormat="1" applyFont="1" applyBorder="1" applyAlignment="1">
      <alignment vertical="top" wrapText="1"/>
    </xf>
    <xf numFmtId="0" fontId="26" fillId="0" borderId="0" xfId="0" applyFont="1" applyFill="1" applyAlignment="1">
      <alignment vertical="top"/>
    </xf>
    <xf numFmtId="0" fontId="25" fillId="0" borderId="0" xfId="0" applyFont="1" applyAlignment="1">
      <alignment vertical="top"/>
    </xf>
    <xf numFmtId="2" fontId="25" fillId="0" borderId="0" xfId="0" applyNumberFormat="1" applyFont="1" applyAlignment="1">
      <alignment vertical="top"/>
    </xf>
    <xf numFmtId="2" fontId="30" fillId="0" borderId="0" xfId="0" applyNumberFormat="1" applyFont="1" applyAlignment="1">
      <alignment vertical="top"/>
    </xf>
    <xf numFmtId="2" fontId="25" fillId="0" borderId="0" xfId="0" applyNumberFormat="1" applyFont="1" applyFill="1" applyAlignment="1">
      <alignment vertical="top" wrapText="1"/>
    </xf>
    <xf numFmtId="0" fontId="28" fillId="0" borderId="0" xfId="0" applyFont="1" applyAlignment="1">
      <alignment horizontal="center" vertical="top"/>
    </xf>
    <xf numFmtId="0" fontId="28" fillId="0" borderId="6" xfId="0" applyFont="1" applyBorder="1" applyAlignment="1">
      <alignment horizontal="right" vertical="top" wrapText="1"/>
    </xf>
    <xf numFmtId="4" fontId="25" fillId="0" borderId="0" xfId="0" applyNumberFormat="1" applyFont="1" applyAlignment="1">
      <alignment horizontal="center" vertical="top"/>
    </xf>
    <xf numFmtId="0" fontId="29" fillId="0" borderId="4" xfId="0" applyFont="1" applyBorder="1" applyAlignment="1">
      <alignment horizontal="right" vertical="top" wrapText="1"/>
    </xf>
    <xf numFmtId="0" fontId="25" fillId="0" borderId="0" xfId="0" applyFont="1" applyAlignment="1">
      <alignment horizontal="left" vertical="top" wrapText="1"/>
    </xf>
    <xf numFmtId="2" fontId="28" fillId="0" borderId="1" xfId="0" applyNumberFormat="1" applyFont="1" applyBorder="1" applyAlignment="1">
      <alignment horizontal="center" vertical="center" wrapText="1"/>
    </xf>
    <xf numFmtId="0" fontId="25" fillId="0" borderId="3" xfId="0" applyFont="1" applyBorder="1" applyAlignment="1">
      <alignment horizontal="center" vertical="top"/>
    </xf>
    <xf numFmtId="0" fontId="25" fillId="0" borderId="13" xfId="0" applyFont="1" applyBorder="1" applyAlignment="1">
      <alignment horizontal="left" vertical="top" wrapText="1"/>
    </xf>
    <xf numFmtId="0" fontId="25" fillId="0" borderId="13" xfId="0" applyFont="1" applyBorder="1" applyAlignment="1">
      <alignment horizontal="center" vertical="top"/>
    </xf>
    <xf numFmtId="0" fontId="25" fillId="0" borderId="2" xfId="0" applyFont="1" applyBorder="1" applyAlignment="1">
      <alignment vertical="top"/>
    </xf>
    <xf numFmtId="2" fontId="25" fillId="0" borderId="13" xfId="0" applyNumberFormat="1" applyFont="1" applyBorder="1" applyAlignment="1">
      <alignment vertical="top"/>
    </xf>
    <xf numFmtId="2" fontId="25" fillId="0" borderId="2" xfId="0" applyNumberFormat="1" applyFont="1" applyBorder="1" applyAlignment="1">
      <alignment vertical="top"/>
    </xf>
    <xf numFmtId="0" fontId="25" fillId="0" borderId="14" xfId="0" applyFont="1" applyBorder="1" applyAlignment="1">
      <alignment horizontal="center" vertical="top"/>
    </xf>
    <xf numFmtId="0" fontId="25" fillId="0" borderId="8" xfId="0" applyFont="1" applyBorder="1" applyAlignment="1">
      <alignment horizontal="center" vertical="top"/>
    </xf>
    <xf numFmtId="0" fontId="25" fillId="0" borderId="12" xfId="0" applyFont="1" applyBorder="1" applyAlignment="1">
      <alignment horizontal="center" vertical="top" wrapText="1"/>
    </xf>
    <xf numFmtId="0" fontId="25" fillId="0" borderId="1" xfId="0" applyFont="1" applyBorder="1" applyAlignment="1">
      <alignment horizontal="center" vertical="top"/>
    </xf>
    <xf numFmtId="0" fontId="25" fillId="0" borderId="1" xfId="0" applyFont="1" applyBorder="1" applyAlignment="1">
      <alignment horizontal="left" vertical="top" wrapText="1"/>
    </xf>
    <xf numFmtId="0" fontId="26" fillId="2" borderId="0" xfId="0" applyFont="1" applyFill="1" applyAlignment="1">
      <alignment horizontal="left" vertical="top"/>
    </xf>
    <xf numFmtId="0" fontId="25" fillId="2" borderId="0" xfId="0" applyFont="1" applyFill="1" applyAlignment="1">
      <alignment horizontal="center" vertical="top" wrapText="1"/>
    </xf>
    <xf numFmtId="0" fontId="25" fillId="2" borderId="0" xfId="0" applyFont="1" applyFill="1" applyAlignment="1">
      <alignment horizontal="center" vertical="top"/>
    </xf>
    <xf numFmtId="0" fontId="25" fillId="2" borderId="0" xfId="0" applyFont="1" applyFill="1" applyAlignment="1">
      <alignment vertical="top"/>
    </xf>
    <xf numFmtId="2" fontId="25" fillId="2" borderId="0" xfId="0" applyNumberFormat="1" applyFont="1" applyFill="1" applyAlignment="1">
      <alignment vertical="top"/>
    </xf>
    <xf numFmtId="0" fontId="25" fillId="2" borderId="0" xfId="0" applyFont="1" applyFill="1"/>
    <xf numFmtId="0" fontId="25" fillId="0" borderId="0" xfId="0" applyFont="1"/>
    <xf numFmtId="17" fontId="28" fillId="2" borderId="0" xfId="0" applyNumberFormat="1" applyFont="1" applyFill="1" applyAlignment="1">
      <alignment horizontal="left" vertical="top"/>
    </xf>
    <xf numFmtId="0" fontId="25" fillId="2" borderId="0" xfId="0" applyFont="1" applyFill="1" applyAlignment="1">
      <alignment vertical="top" wrapText="1"/>
    </xf>
    <xf numFmtId="2" fontId="26" fillId="2" borderId="0" xfId="0" applyNumberFormat="1" applyFont="1" applyFill="1" applyAlignment="1">
      <alignment horizontal="right" vertical="top"/>
    </xf>
    <xf numFmtId="2" fontId="33" fillId="2" borderId="0" xfId="0" applyNumberFormat="1" applyFont="1" applyFill="1" applyBorder="1" applyAlignment="1">
      <alignment horizontal="center"/>
    </xf>
    <xf numFmtId="0" fontId="25" fillId="0" borderId="0" xfId="0" applyFont="1" applyBorder="1" applyAlignment="1">
      <alignment vertical="center"/>
    </xf>
    <xf numFmtId="0" fontId="28" fillId="0" borderId="1" xfId="0" applyFont="1" applyBorder="1" applyAlignment="1">
      <alignment horizontal="center" vertical="center" textRotation="90" wrapText="1"/>
    </xf>
    <xf numFmtId="2" fontId="28" fillId="0" borderId="1" xfId="0" applyNumberFormat="1" applyFont="1" applyBorder="1" applyAlignment="1">
      <alignment horizontal="center" vertical="center" textRotation="90" wrapText="1"/>
    </xf>
    <xf numFmtId="0" fontId="25" fillId="0" borderId="11" xfId="0" applyFont="1" applyBorder="1" applyAlignment="1">
      <alignment horizontal="center" vertical="top"/>
    </xf>
    <xf numFmtId="0" fontId="25" fillId="0" borderId="2" xfId="0" applyFont="1" applyBorder="1" applyAlignment="1">
      <alignment horizontal="center" vertical="top" wrapText="1"/>
    </xf>
    <xf numFmtId="2" fontId="25" fillId="0" borderId="0" xfId="0" applyNumberFormat="1" applyFont="1" applyBorder="1" applyAlignment="1">
      <alignment vertical="top"/>
    </xf>
    <xf numFmtId="0" fontId="25" fillId="0" borderId="2" xfId="0" applyFont="1" applyBorder="1"/>
    <xf numFmtId="0" fontId="25" fillId="6" borderId="1" xfId="0" applyFont="1" applyFill="1" applyBorder="1" applyAlignment="1">
      <alignment horizontal="center" vertical="center"/>
    </xf>
    <xf numFmtId="0" fontId="28" fillId="6" borderId="1" xfId="0" applyFont="1" applyFill="1" applyBorder="1" applyAlignment="1">
      <alignment horizontal="left" vertical="center" wrapText="1"/>
    </xf>
    <xf numFmtId="0" fontId="28" fillId="6" borderId="1" xfId="0" applyFont="1" applyFill="1" applyBorder="1" applyAlignment="1">
      <alignment vertical="center" wrapText="1"/>
    </xf>
    <xf numFmtId="0" fontId="28" fillId="6" borderId="1" xfId="0" applyFont="1" applyFill="1" applyBorder="1" applyAlignment="1">
      <alignment horizontal="center" vertical="center"/>
    </xf>
    <xf numFmtId="0" fontId="28" fillId="6" borderId="1" xfId="0" applyFont="1" applyFill="1" applyBorder="1" applyAlignment="1">
      <alignment vertical="center"/>
    </xf>
    <xf numFmtId="2" fontId="28" fillId="6" borderId="1" xfId="0" applyNumberFormat="1" applyFont="1" applyFill="1" applyBorder="1" applyAlignment="1">
      <alignment vertical="center"/>
    </xf>
    <xf numFmtId="0" fontId="25" fillId="0" borderId="0" xfId="0" applyFont="1" applyFill="1" applyAlignment="1">
      <alignment vertical="center"/>
    </xf>
    <xf numFmtId="0" fontId="25" fillId="0" borderId="1" xfId="0" applyFont="1" applyFill="1" applyBorder="1" applyAlignment="1">
      <alignment horizontal="center" vertical="center"/>
    </xf>
    <xf numFmtId="0" fontId="25" fillId="0" borderId="1" xfId="0" applyFont="1" applyBorder="1" applyAlignment="1">
      <alignment horizontal="left" vertical="center" wrapText="1"/>
    </xf>
    <xf numFmtId="0" fontId="25" fillId="0" borderId="1" xfId="0" applyFont="1" applyBorder="1" applyAlignment="1">
      <alignment horizontal="center" vertical="center" wrapText="1"/>
    </xf>
    <xf numFmtId="0" fontId="25" fillId="0" borderId="1" xfId="0" applyFont="1" applyFill="1" applyBorder="1" applyAlignment="1">
      <alignment horizontal="right" vertical="center"/>
    </xf>
    <xf numFmtId="0" fontId="25" fillId="0" borderId="1" xfId="0" applyFont="1" applyBorder="1" applyAlignment="1">
      <alignment horizontal="right" vertical="center"/>
    </xf>
    <xf numFmtId="2" fontId="25" fillId="0" borderId="1" xfId="0" applyNumberFormat="1" applyFont="1" applyBorder="1" applyAlignment="1">
      <alignment horizontal="right" vertical="center"/>
    </xf>
    <xf numFmtId="0" fontId="25" fillId="5" borderId="1" xfId="0" applyFont="1" applyFill="1" applyBorder="1" applyAlignment="1">
      <alignment horizontal="center" vertical="center"/>
    </xf>
    <xf numFmtId="0" fontId="25" fillId="5" borderId="1" xfId="0" applyFont="1" applyFill="1" applyBorder="1" applyAlignment="1">
      <alignment horizontal="left" vertical="center" wrapText="1"/>
    </xf>
    <xf numFmtId="0" fontId="25" fillId="5" borderId="1" xfId="0" applyFont="1" applyFill="1" applyBorder="1" applyAlignment="1">
      <alignment horizontal="center" vertical="center" wrapText="1"/>
    </xf>
    <xf numFmtId="0" fontId="25" fillId="5" borderId="1" xfId="0" applyFont="1" applyFill="1" applyBorder="1" applyAlignment="1">
      <alignment horizontal="right" vertical="center"/>
    </xf>
    <xf numFmtId="0" fontId="25" fillId="5" borderId="1" xfId="12" applyFont="1" applyFill="1" applyBorder="1" applyAlignment="1" applyProtection="1">
      <alignment horizontal="left" vertical="center" wrapText="1"/>
    </xf>
    <xf numFmtId="0" fontId="28" fillId="0" borderId="0" xfId="0" applyFont="1"/>
    <xf numFmtId="0" fontId="28" fillId="0" borderId="8" xfId="0" applyFont="1" applyBorder="1" applyAlignment="1">
      <alignment horizontal="center" vertical="top"/>
    </xf>
    <xf numFmtId="0" fontId="28" fillId="0" borderId="8" xfId="0" applyFont="1" applyBorder="1" applyAlignment="1">
      <alignment horizontal="right" vertical="top" wrapText="1"/>
    </xf>
    <xf numFmtId="0" fontId="28" fillId="0" borderId="12" xfId="0" applyFont="1" applyBorder="1" applyAlignment="1">
      <alignment vertical="top" wrapText="1"/>
    </xf>
    <xf numFmtId="2" fontId="28" fillId="0" borderId="8" xfId="0" applyNumberFormat="1" applyFont="1" applyBorder="1" applyAlignment="1">
      <alignment horizontal="center" vertical="top"/>
    </xf>
    <xf numFmtId="0" fontId="28" fillId="0" borderId="12" xfId="0" applyFont="1" applyBorder="1" applyAlignment="1">
      <alignment horizontal="center" vertical="top"/>
    </xf>
    <xf numFmtId="0" fontId="28" fillId="0" borderId="8" xfId="0" applyFont="1" applyBorder="1" applyAlignment="1">
      <alignment vertical="top"/>
    </xf>
    <xf numFmtId="2" fontId="28" fillId="0" borderId="8" xfId="0" applyNumberFormat="1" applyFont="1" applyBorder="1" applyAlignment="1">
      <alignment vertical="top"/>
    </xf>
    <xf numFmtId="2" fontId="28" fillId="0" borderId="12" xfId="0" applyNumberFormat="1" applyFont="1" applyBorder="1" applyAlignment="1">
      <alignment vertical="top"/>
    </xf>
    <xf numFmtId="2" fontId="28" fillId="0" borderId="8" xfId="0" applyNumberFormat="1" applyFont="1" applyBorder="1"/>
    <xf numFmtId="2" fontId="25" fillId="0" borderId="0" xfId="0" applyNumberFormat="1" applyFont="1" applyAlignment="1">
      <alignment horizontal="right" vertical="top"/>
    </xf>
    <xf numFmtId="2" fontId="28" fillId="0" borderId="1" xfId="0" applyNumberFormat="1" applyFont="1" applyBorder="1" applyAlignment="1">
      <alignment vertical="top"/>
    </xf>
    <xf numFmtId="2" fontId="28" fillId="0" borderId="1" xfId="0" applyNumberFormat="1" applyFont="1" applyBorder="1"/>
    <xf numFmtId="2" fontId="28" fillId="0" borderId="0" xfId="0" applyNumberFormat="1" applyFont="1" applyBorder="1" applyAlignment="1">
      <alignment vertical="top"/>
    </xf>
    <xf numFmtId="2" fontId="28" fillId="0" borderId="0" xfId="0" applyNumberFormat="1" applyFont="1" applyBorder="1"/>
    <xf numFmtId="0" fontId="35" fillId="6" borderId="1" xfId="0" applyFont="1" applyFill="1" applyBorder="1" applyAlignment="1">
      <alignment horizontal="left" vertical="center" wrapText="1"/>
    </xf>
    <xf numFmtId="2" fontId="28" fillId="6" borderId="1" xfId="0" applyNumberFormat="1" applyFont="1" applyFill="1" applyBorder="1" applyAlignment="1">
      <alignment horizontal="center" vertical="center"/>
    </xf>
    <xf numFmtId="0" fontId="25" fillId="6" borderId="1" xfId="0" applyFont="1" applyFill="1" applyBorder="1" applyAlignment="1">
      <alignment horizontal="right" vertical="center"/>
    </xf>
    <xf numFmtId="0" fontId="28" fillId="6" borderId="1" xfId="12" applyFont="1" applyFill="1" applyBorder="1" applyAlignment="1" applyProtection="1">
      <alignment horizontal="left" vertical="center" wrapText="1"/>
    </xf>
    <xf numFmtId="2" fontId="25" fillId="5" borderId="1" xfId="2" applyNumberFormat="1" applyFont="1" applyFill="1" applyBorder="1" applyAlignment="1">
      <alignment horizontal="center" vertical="center" wrapText="1"/>
    </xf>
    <xf numFmtId="2" fontId="25" fillId="5" borderId="1" xfId="0" applyNumberFormat="1" applyFont="1" applyFill="1" applyBorder="1" applyAlignment="1">
      <alignment horizontal="center" vertical="center"/>
    </xf>
    <xf numFmtId="2" fontId="25" fillId="6" borderId="1" xfId="2" applyNumberFormat="1" applyFont="1" applyFill="1" applyBorder="1" applyAlignment="1">
      <alignment horizontal="center" vertical="center" wrapText="1"/>
    </xf>
    <xf numFmtId="0" fontId="25" fillId="0" borderId="1" xfId="0" applyFont="1" applyBorder="1" applyAlignment="1">
      <alignment horizontal="center" vertical="center" textRotation="90" wrapText="1"/>
    </xf>
    <xf numFmtId="2" fontId="25" fillId="0" borderId="1" xfId="0" applyNumberFormat="1" applyFont="1" applyBorder="1" applyAlignment="1">
      <alignment horizontal="center" vertical="center" textRotation="90" wrapText="1"/>
    </xf>
    <xf numFmtId="0" fontId="28" fillId="0" borderId="0" xfId="0" applyFont="1" applyFill="1" applyAlignment="1">
      <alignment vertical="center"/>
    </xf>
    <xf numFmtId="2" fontId="25" fillId="0" borderId="0" xfId="0" applyNumberFormat="1" applyFont="1" applyFill="1" applyAlignment="1">
      <alignment vertical="center"/>
    </xf>
    <xf numFmtId="2" fontId="25" fillId="6" borderId="1" xfId="0" applyNumberFormat="1" applyFont="1" applyFill="1" applyBorder="1" applyAlignment="1">
      <alignment vertical="center"/>
    </xf>
    <xf numFmtId="0" fontId="25" fillId="0" borderId="1" xfId="0" applyFont="1" applyFill="1" applyBorder="1" applyAlignment="1">
      <alignment horizontal="center" vertical="center" wrapText="1"/>
    </xf>
    <xf numFmtId="0" fontId="25" fillId="0" borderId="1" xfId="12" applyFont="1" applyFill="1" applyBorder="1" applyAlignment="1" applyProtection="1">
      <alignment horizontal="left" vertical="center" wrapText="1"/>
    </xf>
    <xf numFmtId="0" fontId="25" fillId="0" borderId="1" xfId="0" applyFont="1" applyFill="1" applyBorder="1" applyAlignment="1">
      <alignment horizontal="left" vertical="center" wrapText="1"/>
    </xf>
    <xf numFmtId="166" fontId="25" fillId="0" borderId="1" xfId="13" applyNumberFormat="1" applyFont="1" applyFill="1" applyBorder="1" applyAlignment="1">
      <alignment horizontal="center" vertical="center" wrapText="1"/>
    </xf>
    <xf numFmtId="0" fontId="25" fillId="0" borderId="1" xfId="11" applyFont="1" applyFill="1" applyBorder="1" applyAlignment="1">
      <alignment horizontal="left" vertical="center" wrapText="1"/>
    </xf>
    <xf numFmtId="0" fontId="25" fillId="0" borderId="1" xfId="11" applyFont="1" applyBorder="1" applyAlignment="1">
      <alignment horizontal="left" vertical="center" wrapText="1"/>
    </xf>
    <xf numFmtId="0" fontId="25" fillId="6" borderId="1" xfId="0" applyFont="1" applyFill="1" applyBorder="1" applyAlignment="1">
      <alignment horizontal="center" vertical="center" wrapText="1"/>
    </xf>
    <xf numFmtId="0" fontId="28" fillId="5" borderId="8" xfId="0" applyFont="1" applyFill="1" applyBorder="1" applyAlignment="1">
      <alignment horizontal="center" vertical="top"/>
    </xf>
    <xf numFmtId="0" fontId="28" fillId="5" borderId="8" xfId="0" applyFont="1" applyFill="1" applyBorder="1" applyAlignment="1">
      <alignment horizontal="right" vertical="top" wrapText="1"/>
    </xf>
    <xf numFmtId="0" fontId="28" fillId="5" borderId="12" xfId="0" applyFont="1" applyFill="1" applyBorder="1" applyAlignment="1">
      <alignment vertical="top" wrapText="1"/>
    </xf>
    <xf numFmtId="0" fontId="28" fillId="5" borderId="12" xfId="0" applyFont="1" applyFill="1" applyBorder="1" applyAlignment="1">
      <alignment horizontal="center" vertical="top"/>
    </xf>
    <xf numFmtId="0" fontId="28" fillId="5" borderId="8" xfId="0" applyFont="1" applyFill="1" applyBorder="1" applyAlignment="1">
      <alignment vertical="top"/>
    </xf>
    <xf numFmtId="2" fontId="28" fillId="5" borderId="8" xfId="0" applyNumberFormat="1" applyFont="1" applyFill="1" applyBorder="1" applyAlignment="1">
      <alignment vertical="top"/>
    </xf>
    <xf numFmtId="2" fontId="28" fillId="5" borderId="12" xfId="0" applyNumberFormat="1" applyFont="1" applyFill="1" applyBorder="1" applyAlignment="1">
      <alignment vertical="top"/>
    </xf>
    <xf numFmtId="2" fontId="28" fillId="5" borderId="8" xfId="0" applyNumberFormat="1" applyFont="1" applyFill="1" applyBorder="1"/>
    <xf numFmtId="0" fontId="25" fillId="5" borderId="0" xfId="0" applyFont="1" applyFill="1" applyAlignment="1">
      <alignment horizontal="center" vertical="top"/>
    </xf>
    <xf numFmtId="0" fontId="25" fillId="5" borderId="0" xfId="0" applyFont="1" applyFill="1" applyAlignment="1">
      <alignment horizontal="left" vertical="top"/>
    </xf>
    <xf numFmtId="0" fontId="25" fillId="5" borderId="0" xfId="0" applyFont="1" applyFill="1" applyAlignment="1">
      <alignment vertical="top" wrapText="1"/>
    </xf>
    <xf numFmtId="0" fontId="25" fillId="5" borderId="0" xfId="0" applyFont="1" applyFill="1" applyAlignment="1">
      <alignment vertical="top"/>
    </xf>
    <xf numFmtId="2" fontId="25" fillId="5" borderId="0" xfId="0" applyNumberFormat="1" applyFont="1" applyFill="1" applyAlignment="1">
      <alignment vertical="top"/>
    </xf>
    <xf numFmtId="2" fontId="25" fillId="5" borderId="0" xfId="0" applyNumberFormat="1" applyFont="1" applyFill="1" applyAlignment="1">
      <alignment horizontal="right" vertical="top"/>
    </xf>
    <xf numFmtId="2" fontId="28" fillId="5" borderId="0" xfId="0" applyNumberFormat="1" applyFont="1" applyFill="1" applyBorder="1" applyAlignment="1">
      <alignment vertical="top"/>
    </xf>
    <xf numFmtId="2" fontId="28" fillId="5" borderId="0" xfId="0" applyNumberFormat="1" applyFont="1" applyFill="1" applyBorder="1"/>
    <xf numFmtId="0" fontId="25" fillId="5" borderId="1" xfId="0" applyFont="1" applyFill="1" applyBorder="1" applyAlignment="1">
      <alignment vertical="center"/>
    </xf>
    <xf numFmtId="2" fontId="25" fillId="0" borderId="1" xfId="0" applyNumberFormat="1" applyFont="1" applyFill="1" applyBorder="1" applyAlignment="1">
      <alignment vertical="center"/>
    </xf>
    <xf numFmtId="0" fontId="25" fillId="0" borderId="1" xfId="0" applyFont="1" applyBorder="1" applyAlignment="1">
      <alignment vertical="center" wrapText="1"/>
    </xf>
    <xf numFmtId="0" fontId="25" fillId="0" borderId="1" xfId="0" applyFont="1" applyBorder="1" applyAlignment="1">
      <alignment horizontal="center" vertical="center"/>
    </xf>
    <xf numFmtId="0" fontId="25" fillId="0" borderId="1" xfId="0" applyFont="1" applyBorder="1" applyAlignment="1">
      <alignment vertical="center"/>
    </xf>
    <xf numFmtId="2" fontId="25" fillId="0" borderId="1" xfId="0" applyNumberFormat="1" applyFont="1" applyBorder="1" applyAlignment="1">
      <alignment vertical="center"/>
    </xf>
    <xf numFmtId="164" fontId="25" fillId="0" borderId="1" xfId="0" applyNumberFormat="1" applyFont="1" applyBorder="1" applyAlignment="1">
      <alignment vertical="center"/>
    </xf>
    <xf numFmtId="0" fontId="25" fillId="0" borderId="1" xfId="2" applyNumberFormat="1" applyFont="1" applyFill="1" applyBorder="1" applyAlignment="1">
      <alignment horizontal="center" vertical="center" wrapText="1"/>
    </xf>
    <xf numFmtId="2" fontId="25" fillId="0" borderId="1" xfId="2" applyNumberFormat="1" applyFont="1" applyFill="1" applyBorder="1" applyAlignment="1">
      <alignment horizontal="center" vertical="center" wrapText="1"/>
    </xf>
    <xf numFmtId="164" fontId="25" fillId="0" borderId="1" xfId="2" applyNumberFormat="1" applyFont="1" applyFill="1" applyBorder="1" applyAlignment="1">
      <alignment horizontal="center" vertical="center" wrapText="1"/>
    </xf>
    <xf numFmtId="1" fontId="25" fillId="0" borderId="1" xfId="0" applyNumberFormat="1" applyFont="1" applyBorder="1" applyAlignment="1">
      <alignment horizontal="center" vertical="center"/>
    </xf>
    <xf numFmtId="2" fontId="25" fillId="0" borderId="1" xfId="11" applyNumberFormat="1" applyFont="1" applyBorder="1" applyAlignment="1">
      <alignment horizontal="center" vertical="center"/>
    </xf>
    <xf numFmtId="0" fontId="25" fillId="6" borderId="1" xfId="0" applyFont="1" applyFill="1" applyBorder="1" applyAlignment="1">
      <alignment horizontal="center" vertical="top"/>
    </xf>
    <xf numFmtId="0" fontId="28" fillId="6" borderId="1" xfId="0" applyFont="1" applyFill="1" applyBorder="1" applyAlignment="1">
      <alignment horizontal="left" vertical="top" wrapText="1"/>
    </xf>
    <xf numFmtId="0" fontId="25" fillId="6" borderId="1" xfId="0" applyFont="1" applyFill="1" applyBorder="1" applyAlignment="1">
      <alignment vertical="top" wrapText="1"/>
    </xf>
    <xf numFmtId="0" fontId="25" fillId="6" borderId="1" xfId="0" applyFont="1" applyFill="1" applyBorder="1" applyAlignment="1">
      <alignment vertical="top"/>
    </xf>
    <xf numFmtId="2" fontId="25" fillId="6" borderId="1" xfId="0" applyNumberFormat="1" applyFont="1" applyFill="1" applyBorder="1" applyAlignment="1">
      <alignment vertical="top"/>
    </xf>
    <xf numFmtId="0" fontId="25" fillId="6" borderId="1" xfId="0" applyFont="1" applyFill="1" applyBorder="1"/>
    <xf numFmtId="2" fontId="25" fillId="5" borderId="1" xfId="0" applyNumberFormat="1" applyFont="1" applyFill="1" applyBorder="1" applyAlignment="1">
      <alignment vertical="center"/>
    </xf>
    <xf numFmtId="0" fontId="28" fillId="0" borderId="1" xfId="0" applyFont="1" applyBorder="1" applyAlignment="1">
      <alignment horizontal="center" vertical="top"/>
    </xf>
    <xf numFmtId="0" fontId="28" fillId="0" borderId="1" xfId="0" applyFont="1" applyBorder="1" applyAlignment="1">
      <alignment vertical="top" wrapText="1"/>
    </xf>
    <xf numFmtId="0" fontId="28" fillId="0" borderId="1" xfId="0" applyFont="1" applyBorder="1" applyAlignment="1">
      <alignment vertical="top"/>
    </xf>
    <xf numFmtId="0" fontId="25" fillId="0" borderId="1" xfId="0" applyFont="1" applyBorder="1" applyAlignment="1">
      <alignment horizontal="center" vertical="top" wrapText="1"/>
    </xf>
    <xf numFmtId="0" fontId="25" fillId="0" borderId="1" xfId="0" applyFont="1" applyBorder="1" applyAlignment="1">
      <alignment vertical="top"/>
    </xf>
    <xf numFmtId="2" fontId="25" fillId="0" borderId="1" xfId="0" applyNumberFormat="1" applyFont="1" applyBorder="1" applyAlignment="1">
      <alignment vertical="top"/>
    </xf>
    <xf numFmtId="0" fontId="25" fillId="0" borderId="1" xfId="0" applyFont="1" applyBorder="1"/>
    <xf numFmtId="0" fontId="25" fillId="6" borderId="1" xfId="0" applyFont="1" applyFill="1" applyBorder="1" applyAlignment="1">
      <alignment horizontal="left" vertical="top" wrapText="1"/>
    </xf>
    <xf numFmtId="0" fontId="28" fillId="6" borderId="1" xfId="0" applyFont="1" applyFill="1" applyBorder="1" applyAlignment="1">
      <alignment horizontal="center" vertical="center" wrapText="1"/>
    </xf>
    <xf numFmtId="0" fontId="28" fillId="6" borderId="1" xfId="0" applyFont="1" applyFill="1" applyBorder="1" applyAlignment="1">
      <alignment horizontal="right" vertical="center"/>
    </xf>
    <xf numFmtId="164" fontId="25" fillId="0" borderId="1" xfId="0" applyNumberFormat="1" applyFont="1" applyFill="1" applyBorder="1" applyAlignment="1">
      <alignment horizontal="center" vertical="center"/>
    </xf>
    <xf numFmtId="0" fontId="28" fillId="6" borderId="1" xfId="0" applyFont="1" applyFill="1" applyBorder="1" applyAlignment="1">
      <alignment horizontal="center" vertical="top"/>
    </xf>
    <xf numFmtId="0" fontId="28" fillId="6" borderId="1" xfId="0" applyFont="1" applyFill="1" applyBorder="1" applyAlignment="1">
      <alignment vertical="top" wrapText="1"/>
    </xf>
    <xf numFmtId="0" fontId="28" fillId="6" borderId="1" xfId="0" applyFont="1" applyFill="1" applyBorder="1" applyAlignment="1">
      <alignment vertical="top"/>
    </xf>
    <xf numFmtId="2" fontId="28" fillId="6" borderId="1" xfId="0" applyNumberFormat="1" applyFont="1" applyFill="1" applyBorder="1" applyAlignment="1">
      <alignment vertical="top"/>
    </xf>
    <xf numFmtId="0" fontId="28" fillId="6" borderId="1" xfId="0" applyFont="1" applyFill="1" applyBorder="1"/>
    <xf numFmtId="0" fontId="25" fillId="5" borderId="0" xfId="0" applyFont="1" applyFill="1"/>
    <xf numFmtId="164" fontId="25" fillId="5" borderId="1" xfId="0" applyNumberFormat="1" applyFont="1" applyFill="1" applyBorder="1" applyAlignment="1">
      <alignment vertical="center"/>
    </xf>
    <xf numFmtId="0" fontId="25" fillId="0" borderId="1" xfId="0" applyFont="1" applyBorder="1" applyAlignment="1">
      <alignment wrapText="1"/>
    </xf>
    <xf numFmtId="0" fontId="25" fillId="5" borderId="1" xfId="0" applyFont="1" applyFill="1" applyBorder="1" applyAlignment="1">
      <alignment wrapText="1"/>
    </xf>
    <xf numFmtId="1" fontId="25" fillId="0" borderId="1" xfId="0" applyNumberFormat="1" applyFont="1" applyFill="1" applyBorder="1" applyAlignment="1">
      <alignment horizontal="center" vertical="center"/>
    </xf>
    <xf numFmtId="0" fontId="25" fillId="2" borderId="1" xfId="0" applyFont="1" applyFill="1" applyBorder="1" applyAlignment="1">
      <alignment horizontal="center" vertical="center" wrapText="1"/>
    </xf>
    <xf numFmtId="0" fontId="25" fillId="0" borderId="1" xfId="0" applyNumberFormat="1" applyFont="1" applyFill="1" applyBorder="1" applyAlignment="1">
      <alignment horizontal="center" vertical="center" wrapText="1"/>
    </xf>
    <xf numFmtId="164" fontId="25" fillId="6" borderId="1" xfId="0" applyNumberFormat="1" applyFont="1" applyFill="1" applyBorder="1" applyAlignment="1">
      <alignment vertical="center"/>
    </xf>
    <xf numFmtId="0" fontId="25" fillId="0" borderId="8" xfId="0" applyFont="1" applyFill="1" applyBorder="1" applyAlignment="1">
      <alignment horizontal="center" vertical="center"/>
    </xf>
    <xf numFmtId="0" fontId="25" fillId="0" borderId="8" xfId="0" applyFont="1" applyBorder="1" applyAlignment="1">
      <alignment horizontal="center" vertical="center"/>
    </xf>
    <xf numFmtId="0" fontId="25" fillId="0" borderId="12" xfId="0" applyFont="1" applyBorder="1" applyAlignment="1">
      <alignment horizontal="center" vertical="center"/>
    </xf>
    <xf numFmtId="2" fontId="25" fillId="0" borderId="8" xfId="0" applyNumberFormat="1" applyFont="1" applyBorder="1" applyAlignment="1">
      <alignment vertical="center"/>
    </xf>
    <xf numFmtId="164" fontId="25" fillId="0" borderId="8" xfId="0" applyNumberFormat="1" applyFont="1" applyBorder="1" applyAlignment="1">
      <alignment vertical="center"/>
    </xf>
    <xf numFmtId="164" fontId="25" fillId="0" borderId="12" xfId="0" applyNumberFormat="1" applyFont="1" applyBorder="1" applyAlignment="1">
      <alignment vertical="center"/>
    </xf>
    <xf numFmtId="2" fontId="25" fillId="0" borderId="12" xfId="0" applyNumberFormat="1" applyFont="1" applyBorder="1" applyAlignment="1">
      <alignment vertical="center"/>
    </xf>
    <xf numFmtId="0" fontId="25" fillId="0" borderId="1" xfId="0" applyFont="1" applyFill="1" applyBorder="1" applyAlignment="1">
      <alignment horizontal="right" vertical="center" wrapText="1"/>
    </xf>
    <xf numFmtId="0" fontId="38" fillId="0" borderId="1" xfId="0" applyFont="1" applyFill="1" applyBorder="1" applyAlignment="1">
      <alignment horizontal="center" vertical="center" wrapText="1"/>
    </xf>
    <xf numFmtId="0" fontId="25" fillId="2" borderId="1" xfId="0" applyFont="1" applyFill="1" applyBorder="1" applyAlignment="1">
      <alignment horizontal="left" vertical="center" wrapText="1"/>
    </xf>
    <xf numFmtId="0" fontId="39" fillId="2" borderId="1" xfId="0" applyFont="1" applyFill="1" applyBorder="1" applyAlignment="1">
      <alignment horizontal="center" vertical="center" wrapText="1"/>
    </xf>
    <xf numFmtId="0" fontId="39" fillId="0" borderId="1" xfId="1" applyFont="1" applyFill="1" applyBorder="1" applyAlignment="1">
      <alignment vertical="center" wrapText="1"/>
    </xf>
    <xf numFmtId="0" fontId="39" fillId="0" borderId="1" xfId="1" applyFont="1" applyFill="1" applyBorder="1" applyAlignment="1">
      <alignment horizontal="center" vertical="center" wrapText="1"/>
    </xf>
    <xf numFmtId="0" fontId="39" fillId="2" borderId="1" xfId="1" applyFont="1" applyFill="1" applyBorder="1" applyAlignment="1">
      <alignment vertical="center" wrapText="1"/>
    </xf>
    <xf numFmtId="0" fontId="37" fillId="6" borderId="1" xfId="0" applyFont="1" applyFill="1" applyBorder="1" applyAlignment="1">
      <alignment vertical="center" wrapText="1"/>
    </xf>
    <xf numFmtId="0" fontId="37" fillId="6" borderId="1" xfId="0" applyFont="1" applyFill="1" applyBorder="1" applyAlignment="1">
      <alignment horizontal="center" vertical="center" wrapText="1"/>
    </xf>
    <xf numFmtId="0" fontId="41" fillId="0" borderId="1" xfId="1" applyFont="1" applyFill="1" applyBorder="1" applyAlignment="1">
      <alignment horizontal="center" vertical="center"/>
    </xf>
    <xf numFmtId="0" fontId="35" fillId="6" borderId="1" xfId="0" applyFont="1" applyFill="1" applyBorder="1" applyAlignment="1">
      <alignment vertical="center" wrapText="1"/>
    </xf>
    <xf numFmtId="0" fontId="25" fillId="0" borderId="1" xfId="2" applyFont="1" applyFill="1" applyBorder="1" applyAlignment="1">
      <alignment vertical="center" wrapText="1"/>
    </xf>
    <xf numFmtId="3" fontId="25" fillId="0" borderId="1" xfId="2" applyNumberFormat="1" applyFont="1" applyFill="1" applyBorder="1" applyAlignment="1">
      <alignment horizontal="center" vertical="center" wrapText="1"/>
    </xf>
    <xf numFmtId="0" fontId="38" fillId="0" borderId="1" xfId="0" applyFont="1" applyFill="1" applyBorder="1" applyAlignment="1">
      <alignment horizontal="center" vertical="center"/>
    </xf>
    <xf numFmtId="0" fontId="25" fillId="0" borderId="1" xfId="1" applyFont="1" applyFill="1" applyBorder="1" applyAlignment="1">
      <alignment horizontal="left" vertical="center" wrapText="1"/>
    </xf>
    <xf numFmtId="0" fontId="25" fillId="0" borderId="1" xfId="1" applyFont="1" applyFill="1" applyBorder="1" applyAlignment="1">
      <alignment horizontal="center" vertical="center" wrapText="1"/>
    </xf>
    <xf numFmtId="49" fontId="25" fillId="0" borderId="1" xfId="0" applyNumberFormat="1" applyFont="1" applyFill="1" applyBorder="1" applyAlignment="1">
      <alignment horizontal="center" vertical="center" wrapText="1"/>
    </xf>
    <xf numFmtId="49" fontId="39" fillId="0" borderId="1" xfId="1" applyNumberFormat="1" applyFont="1" applyFill="1" applyBorder="1" applyAlignment="1">
      <alignment horizontal="center" vertical="center"/>
    </xf>
    <xf numFmtId="1" fontId="25" fillId="0" borderId="1" xfId="0" applyNumberFormat="1" applyFont="1" applyFill="1" applyBorder="1" applyAlignment="1">
      <alignment horizontal="center" vertical="center" wrapText="1"/>
    </xf>
    <xf numFmtId="1" fontId="38" fillId="0" borderId="1" xfId="0" applyNumberFormat="1" applyFont="1" applyFill="1" applyBorder="1" applyAlignment="1">
      <alignment horizontal="center" vertical="center"/>
    </xf>
    <xf numFmtId="49" fontId="39" fillId="3" borderId="1" xfId="1" applyNumberFormat="1" applyFont="1" applyFill="1" applyBorder="1" applyAlignment="1">
      <alignment horizontal="center" vertical="center"/>
    </xf>
    <xf numFmtId="0" fontId="25" fillId="0" borderId="1" xfId="0" applyNumberFormat="1" applyFont="1" applyFill="1" applyBorder="1" applyAlignment="1">
      <alignment horizontal="right" vertical="center" wrapText="1"/>
    </xf>
    <xf numFmtId="0" fontId="25" fillId="0" borderId="12" xfId="0" applyFont="1" applyBorder="1" applyAlignment="1">
      <alignment horizontal="right" vertical="center"/>
    </xf>
    <xf numFmtId="0" fontId="25" fillId="0" borderId="8" xfId="0" applyFont="1" applyBorder="1" applyAlignment="1">
      <alignment horizontal="right" vertical="center"/>
    </xf>
    <xf numFmtId="0" fontId="28" fillId="6" borderId="1" xfId="0" applyFont="1" applyFill="1" applyBorder="1" applyAlignment="1">
      <alignment horizontal="right" vertical="center" wrapText="1"/>
    </xf>
    <xf numFmtId="0" fontId="38" fillId="6" borderId="1" xfId="0" applyFont="1" applyFill="1" applyBorder="1" applyAlignment="1">
      <alignment horizontal="center" vertical="center"/>
    </xf>
    <xf numFmtId="0" fontId="35" fillId="6" borderId="1" xfId="0" applyFont="1" applyFill="1" applyBorder="1" applyAlignment="1">
      <alignment horizontal="left" wrapText="1"/>
    </xf>
    <xf numFmtId="0" fontId="28" fillId="6" borderId="1" xfId="1" applyFont="1" applyFill="1" applyBorder="1" applyAlignment="1">
      <alignment horizontal="center" vertical="center" wrapText="1"/>
    </xf>
    <xf numFmtId="0" fontId="28" fillId="6" borderId="1" xfId="1" applyFont="1" applyFill="1" applyBorder="1" applyAlignment="1">
      <alignment vertical="center" wrapText="1"/>
    </xf>
    <xf numFmtId="0" fontId="35" fillId="6" borderId="1" xfId="1" applyFont="1" applyFill="1" applyBorder="1" applyAlignment="1">
      <alignment horizontal="left" vertical="center" wrapText="1"/>
    </xf>
    <xf numFmtId="49" fontId="39" fillId="6" borderId="1" xfId="1" applyNumberFormat="1" applyFont="1" applyFill="1" applyBorder="1" applyAlignment="1">
      <alignment horizontal="center" vertical="center"/>
    </xf>
    <xf numFmtId="0" fontId="25" fillId="6" borderId="1" xfId="0" applyNumberFormat="1" applyFont="1" applyFill="1" applyBorder="1" applyAlignment="1">
      <alignment horizontal="center" vertical="center" wrapText="1"/>
    </xf>
    <xf numFmtId="0" fontId="37" fillId="6" borderId="1" xfId="0" applyFont="1" applyFill="1" applyBorder="1" applyAlignment="1">
      <alignment horizontal="center" vertical="center"/>
    </xf>
    <xf numFmtId="0" fontId="28" fillId="6" borderId="1" xfId="1" applyFont="1" applyFill="1" applyBorder="1" applyAlignment="1">
      <alignment horizontal="left" vertical="center" wrapText="1"/>
    </xf>
    <xf numFmtId="49" fontId="40" fillId="6" borderId="1" xfId="1" applyNumberFormat="1" applyFont="1" applyFill="1" applyBorder="1" applyAlignment="1">
      <alignment horizontal="center" vertical="center"/>
    </xf>
    <xf numFmtId="0" fontId="28" fillId="6" borderId="1" xfId="0" applyNumberFormat="1" applyFont="1" applyFill="1" applyBorder="1" applyAlignment="1">
      <alignment horizontal="center" vertical="center" wrapText="1"/>
    </xf>
    <xf numFmtId="0" fontId="25" fillId="6" borderId="1" xfId="1" applyFont="1" applyFill="1" applyBorder="1" applyAlignment="1">
      <alignment horizontal="center" vertical="center" wrapText="1"/>
    </xf>
    <xf numFmtId="49" fontId="25" fillId="6" borderId="1" xfId="0" applyNumberFormat="1" applyFont="1" applyFill="1" applyBorder="1" applyAlignment="1">
      <alignment horizontal="center" vertical="center" wrapText="1"/>
    </xf>
    <xf numFmtId="1" fontId="25" fillId="6" borderId="1" xfId="0" applyNumberFormat="1" applyFont="1" applyFill="1" applyBorder="1" applyAlignment="1">
      <alignment horizontal="center" vertical="center" wrapText="1"/>
    </xf>
    <xf numFmtId="0" fontId="43" fillId="0" borderId="1" xfId="0" applyFont="1" applyFill="1" applyBorder="1"/>
    <xf numFmtId="0" fontId="43" fillId="0" borderId="1" xfId="0" applyFont="1" applyBorder="1"/>
    <xf numFmtId="0" fontId="25" fillId="3" borderId="1" xfId="1" applyFont="1" applyFill="1" applyBorder="1" applyAlignment="1">
      <alignment horizontal="left" vertical="center" wrapText="1"/>
    </xf>
    <xf numFmtId="0" fontId="25" fillId="3" borderId="1" xfId="1" applyFont="1" applyFill="1" applyBorder="1" applyAlignment="1">
      <alignment horizontal="center" vertical="center" wrapText="1"/>
    </xf>
    <xf numFmtId="0" fontId="43" fillId="6" borderId="1" xfId="0" applyFont="1" applyFill="1" applyBorder="1"/>
    <xf numFmtId="0" fontId="28" fillId="7" borderId="1" xfId="1" applyFont="1" applyFill="1" applyBorder="1" applyAlignment="1">
      <alignment horizontal="left" vertical="center" wrapText="1"/>
    </xf>
    <xf numFmtId="0" fontId="25" fillId="7" borderId="1" xfId="1" applyFont="1" applyFill="1" applyBorder="1" applyAlignment="1">
      <alignment horizontal="center" vertical="center" wrapText="1"/>
    </xf>
    <xf numFmtId="49" fontId="39" fillId="7" borderId="1" xfId="1" applyNumberFormat="1" applyFont="1" applyFill="1" applyBorder="1" applyAlignment="1">
      <alignment horizontal="center" vertical="center"/>
    </xf>
    <xf numFmtId="0" fontId="25" fillId="0" borderId="8" xfId="0" applyFont="1" applyBorder="1" applyAlignment="1">
      <alignment vertical="center" wrapText="1"/>
    </xf>
    <xf numFmtId="49" fontId="39" fillId="3" borderId="12" xfId="1" applyNumberFormat="1" applyFont="1" applyFill="1" applyBorder="1" applyAlignment="1">
      <alignment horizontal="center" vertical="center"/>
    </xf>
    <xf numFmtId="0" fontId="25" fillId="6" borderId="8" xfId="0" applyFont="1" applyFill="1" applyBorder="1" applyAlignment="1">
      <alignment horizontal="center" vertical="center"/>
    </xf>
    <xf numFmtId="0" fontId="28" fillId="6" borderId="8" xfId="0" applyFont="1" applyFill="1" applyBorder="1" applyAlignment="1">
      <alignment vertical="center" wrapText="1"/>
    </xf>
    <xf numFmtId="49" fontId="39" fillId="7" borderId="12" xfId="1" applyNumberFormat="1" applyFont="1" applyFill="1" applyBorder="1" applyAlignment="1">
      <alignment horizontal="center" vertical="center"/>
    </xf>
    <xf numFmtId="0" fontId="25" fillId="6" borderId="12" xfId="0" applyFont="1" applyFill="1" applyBorder="1" applyAlignment="1">
      <alignment horizontal="right" vertical="center"/>
    </xf>
    <xf numFmtId="0" fontId="25" fillId="6" borderId="8" xfId="0" applyFont="1" applyFill="1" applyBorder="1" applyAlignment="1">
      <alignment horizontal="right" vertical="center"/>
    </xf>
    <xf numFmtId="164" fontId="25" fillId="0" borderId="1" xfId="0" applyNumberFormat="1" applyFont="1" applyFill="1" applyBorder="1" applyAlignment="1">
      <alignment horizontal="center" vertical="center" wrapText="1"/>
    </xf>
    <xf numFmtId="164" fontId="38" fillId="0" borderId="1" xfId="0" applyNumberFormat="1" applyFont="1" applyFill="1" applyBorder="1" applyAlignment="1">
      <alignment horizontal="center" vertical="center"/>
    </xf>
    <xf numFmtId="0" fontId="25" fillId="6" borderId="8" xfId="0" applyNumberFormat="1" applyFont="1" applyFill="1" applyBorder="1" applyAlignment="1">
      <alignment horizontal="center" vertical="center" wrapText="1"/>
    </xf>
    <xf numFmtId="0" fontId="25" fillId="0" borderId="8" xfId="0" applyNumberFormat="1" applyFont="1" applyFill="1" applyBorder="1" applyAlignment="1">
      <alignment horizontal="center" vertical="center" wrapText="1"/>
    </xf>
    <xf numFmtId="0" fontId="25" fillId="0" borderId="1" xfId="5" applyNumberFormat="1" applyFont="1" applyFill="1" applyBorder="1" applyAlignment="1">
      <alignment horizontal="left" vertical="center" wrapText="1"/>
    </xf>
    <xf numFmtId="0" fontId="25" fillId="0" borderId="1" xfId="5" applyNumberFormat="1" applyFont="1" applyFill="1" applyBorder="1" applyAlignment="1">
      <alignment horizontal="center" vertical="center" wrapText="1"/>
    </xf>
    <xf numFmtId="0" fontId="25" fillId="0" borderId="1" xfId="5" applyNumberFormat="1" applyFont="1" applyFill="1" applyBorder="1" applyAlignment="1">
      <alignment horizontal="center" vertical="center"/>
    </xf>
    <xf numFmtId="0" fontId="25" fillId="0" borderId="1" xfId="6" applyFont="1" applyFill="1" applyBorder="1" applyAlignment="1">
      <alignment vertical="center" wrapText="1"/>
    </xf>
    <xf numFmtId="0" fontId="25" fillId="0" borderId="1" xfId="4" applyNumberFormat="1" applyFont="1" applyFill="1" applyBorder="1" applyAlignment="1">
      <alignment horizontal="left" vertical="center" wrapText="1"/>
    </xf>
    <xf numFmtId="0" fontId="25" fillId="0" borderId="1" xfId="4" applyNumberFormat="1" applyFont="1" applyFill="1" applyBorder="1" applyAlignment="1">
      <alignment horizontal="center" vertical="center" wrapText="1"/>
    </xf>
    <xf numFmtId="0" fontId="25" fillId="0" borderId="1" xfId="4" applyNumberFormat="1" applyFont="1" applyFill="1" applyBorder="1" applyAlignment="1">
      <alignment vertical="center" wrapText="1"/>
    </xf>
    <xf numFmtId="0" fontId="25" fillId="0" borderId="1" xfId="4" applyNumberFormat="1" applyFont="1" applyFill="1" applyBorder="1" applyAlignment="1">
      <alignment vertical="center"/>
    </xf>
    <xf numFmtId="0" fontId="25" fillId="0" borderId="1" xfId="6" applyFont="1" applyFill="1" applyBorder="1" applyAlignment="1">
      <alignment horizontal="left" vertical="center" wrapText="1"/>
    </xf>
    <xf numFmtId="0" fontId="25" fillId="0" borderId="1" xfId="4" applyNumberFormat="1" applyFont="1" applyFill="1" applyBorder="1" applyAlignment="1">
      <alignment horizontal="center" vertical="center"/>
    </xf>
    <xf numFmtId="0" fontId="25" fillId="0" borderId="1" xfId="5" applyNumberFormat="1" applyFont="1" applyFill="1" applyBorder="1" applyAlignment="1">
      <alignment horizontal="left" vertical="top" wrapText="1"/>
    </xf>
    <xf numFmtId="0" fontId="25" fillId="0" borderId="1" xfId="4" applyNumberFormat="1" applyFont="1" applyFill="1" applyBorder="1" applyAlignment="1">
      <alignment horizontal="center" vertical="top" wrapText="1"/>
    </xf>
    <xf numFmtId="1" fontId="25" fillId="0" borderId="1" xfId="5" applyNumberFormat="1" applyFont="1" applyFill="1" applyBorder="1" applyAlignment="1">
      <alignment horizontal="center" vertical="center" wrapText="1"/>
    </xf>
    <xf numFmtId="1" fontId="25" fillId="0" borderId="1" xfId="5" applyNumberFormat="1" applyFont="1" applyFill="1" applyBorder="1" applyAlignment="1">
      <alignment horizontal="center" vertical="center"/>
    </xf>
    <xf numFmtId="1" fontId="25" fillId="0" borderId="1" xfId="4" applyNumberFormat="1" applyFont="1" applyFill="1" applyBorder="1" applyAlignment="1">
      <alignment horizontal="center" vertical="center" wrapText="1"/>
    </xf>
    <xf numFmtId="1" fontId="25" fillId="0" borderId="1" xfId="4" applyNumberFormat="1" applyFont="1" applyFill="1" applyBorder="1" applyAlignment="1">
      <alignment horizontal="center" vertical="center"/>
    </xf>
    <xf numFmtId="0" fontId="25" fillId="0" borderId="1" xfId="4" applyNumberFormat="1" applyFont="1" applyFill="1" applyBorder="1" applyAlignment="1">
      <alignment horizontal="center"/>
    </xf>
    <xf numFmtId="49" fontId="37" fillId="6" borderId="1" xfId="0" applyNumberFormat="1" applyFont="1" applyFill="1" applyBorder="1" applyAlignment="1" applyProtection="1">
      <alignment horizontal="center" vertical="center" wrapText="1"/>
    </xf>
    <xf numFmtId="1" fontId="37" fillId="6" borderId="1" xfId="0" applyNumberFormat="1" applyFont="1" applyFill="1" applyBorder="1" applyAlignment="1" applyProtection="1">
      <alignment horizontal="center" vertical="center" wrapText="1"/>
    </xf>
    <xf numFmtId="0" fontId="28" fillId="6" borderId="1" xfId="0" applyFont="1" applyFill="1" applyBorder="1" applyAlignment="1" applyProtection="1">
      <alignment horizontal="left" vertical="center" wrapText="1"/>
      <protection hidden="1"/>
    </xf>
    <xf numFmtId="0" fontId="28" fillId="6" borderId="1" xfId="0" applyFont="1" applyFill="1" applyBorder="1" applyAlignment="1" applyProtection="1">
      <alignment horizontal="left" wrapText="1"/>
      <protection hidden="1"/>
    </xf>
    <xf numFmtId="0" fontId="25" fillId="0" borderId="1" xfId="0" applyNumberFormat="1" applyFont="1" applyFill="1" applyBorder="1" applyAlignment="1">
      <alignment horizontal="center" vertical="center"/>
    </xf>
    <xf numFmtId="0" fontId="25" fillId="2" borderId="1" xfId="0" applyFont="1" applyFill="1" applyBorder="1" applyAlignment="1">
      <alignment horizontal="left" vertical="top" wrapText="1"/>
    </xf>
    <xf numFmtId="0" fontId="25" fillId="0" borderId="1" xfId="0" applyFont="1" applyFill="1" applyBorder="1" applyAlignment="1" applyProtection="1">
      <alignment horizontal="left" vertical="center" wrapText="1"/>
      <protection hidden="1"/>
    </xf>
    <xf numFmtId="0" fontId="28" fillId="7" borderId="1" xfId="0" applyNumberFormat="1" applyFont="1" applyFill="1" applyBorder="1" applyAlignment="1">
      <alignment horizontal="center" vertical="center" wrapText="1"/>
    </xf>
    <xf numFmtId="0" fontId="25" fillId="0" borderId="1" xfId="0" applyFont="1" applyFill="1" applyBorder="1" applyAlignment="1" applyProtection="1">
      <alignment horizontal="right" vertical="center"/>
      <protection hidden="1"/>
    </xf>
    <xf numFmtId="0" fontId="25" fillId="0" borderId="1" xfId="0" applyFont="1" applyFill="1" applyBorder="1" applyAlignment="1" applyProtection="1">
      <alignment horizontal="right" vertical="center" wrapText="1"/>
      <protection hidden="1"/>
    </xf>
    <xf numFmtId="164" fontId="25" fillId="0" borderId="1" xfId="14" applyNumberFormat="1" applyFont="1" applyFill="1" applyBorder="1" applyAlignment="1">
      <alignment horizontal="center" vertical="center" wrapText="1"/>
    </xf>
    <xf numFmtId="164" fontId="25" fillId="5" borderId="1" xfId="14" applyNumberFormat="1" applyFont="1" applyFill="1" applyBorder="1" applyAlignment="1">
      <alignment horizontal="center" vertical="center" wrapText="1"/>
    </xf>
    <xf numFmtId="1" fontId="25" fillId="0" borderId="1" xfId="14" applyNumberFormat="1" applyFont="1" applyFill="1" applyBorder="1" applyAlignment="1">
      <alignment horizontal="center" vertical="center" wrapText="1"/>
    </xf>
    <xf numFmtId="49" fontId="38" fillId="6" borderId="1" xfId="0" applyNumberFormat="1" applyFont="1" applyFill="1" applyBorder="1" applyAlignment="1">
      <alignment horizontal="center" vertical="center"/>
    </xf>
    <xf numFmtId="49" fontId="38" fillId="6" borderId="1" xfId="0" applyNumberFormat="1" applyFont="1" applyFill="1" applyBorder="1" applyAlignment="1">
      <alignment vertical="center" wrapText="1"/>
    </xf>
    <xf numFmtId="49" fontId="38" fillId="6" borderId="1" xfId="0" applyNumberFormat="1" applyFont="1" applyFill="1" applyBorder="1" applyAlignment="1">
      <alignment vertical="center"/>
    </xf>
    <xf numFmtId="49" fontId="38" fillId="0" borderId="1" xfId="0" applyNumberFormat="1" applyFont="1" applyBorder="1" applyAlignment="1">
      <alignment horizontal="center" vertical="center"/>
    </xf>
    <xf numFmtId="49" fontId="38" fillId="0" borderId="1" xfId="0" applyNumberFormat="1" applyFont="1" applyBorder="1" applyAlignment="1">
      <alignment vertical="center" wrapText="1"/>
    </xf>
    <xf numFmtId="49" fontId="38" fillId="5" borderId="1" xfId="0" applyNumberFormat="1" applyFont="1" applyFill="1" applyBorder="1" applyAlignment="1">
      <alignment horizontal="center" vertical="center"/>
    </xf>
    <xf numFmtId="49" fontId="38" fillId="0" borderId="1" xfId="0" applyNumberFormat="1" applyFont="1" applyBorder="1" applyAlignment="1">
      <alignment horizontal="right" vertical="center"/>
    </xf>
    <xf numFmtId="0" fontId="38" fillId="0" borderId="1" xfId="0" applyFont="1" applyBorder="1" applyAlignment="1">
      <alignment horizontal="left" vertical="center" wrapText="1"/>
    </xf>
    <xf numFmtId="49" fontId="38" fillId="0" borderId="1" xfId="0" applyNumberFormat="1" applyFont="1" applyFill="1" applyBorder="1" applyAlignment="1">
      <alignment vertical="center" wrapText="1"/>
    </xf>
    <xf numFmtId="0" fontId="38" fillId="0" borderId="1" xfId="0" applyFont="1" applyFill="1" applyBorder="1" applyAlignment="1">
      <alignment horizontal="left" vertical="center" wrapText="1"/>
    </xf>
    <xf numFmtId="49" fontId="38" fillId="0" borderId="1" xfId="0" applyNumberFormat="1" applyFont="1" applyFill="1" applyBorder="1" applyAlignment="1">
      <alignment horizontal="center" vertical="center"/>
    </xf>
    <xf numFmtId="49" fontId="38" fillId="6" borderId="1" xfId="0" applyNumberFormat="1" applyFont="1" applyFill="1" applyBorder="1" applyAlignment="1">
      <alignment horizontal="right" vertical="center"/>
    </xf>
    <xf numFmtId="49" fontId="38" fillId="0" borderId="8" xfId="0" applyNumberFormat="1" applyFont="1" applyBorder="1" applyAlignment="1">
      <alignment horizontal="center" vertical="center"/>
    </xf>
    <xf numFmtId="49" fontId="38" fillId="0" borderId="8" xfId="0" applyNumberFormat="1" applyFont="1" applyFill="1" applyBorder="1" applyAlignment="1">
      <alignment vertical="center" wrapText="1"/>
    </xf>
    <xf numFmtId="49" fontId="38" fillId="0" borderId="12" xfId="0" applyNumberFormat="1" applyFont="1" applyBorder="1" applyAlignment="1">
      <alignment horizontal="center" vertical="center"/>
    </xf>
    <xf numFmtId="49" fontId="38" fillId="0" borderId="8" xfId="0" applyNumberFormat="1" applyFont="1" applyFill="1" applyBorder="1" applyAlignment="1">
      <alignment horizontal="center" vertical="center"/>
    </xf>
    <xf numFmtId="49" fontId="38" fillId="0" borderId="12" xfId="0" applyNumberFormat="1" applyFont="1" applyBorder="1" applyAlignment="1">
      <alignment horizontal="right" vertical="center"/>
    </xf>
    <xf numFmtId="49" fontId="38" fillId="0" borderId="8" xfId="0" applyNumberFormat="1" applyFont="1" applyBorder="1" applyAlignment="1">
      <alignment horizontal="right" vertical="center"/>
    </xf>
    <xf numFmtId="0" fontId="25" fillId="0" borderId="8" xfId="0" applyFont="1" applyFill="1" applyBorder="1" applyAlignment="1">
      <alignment horizontal="left" vertical="center" wrapText="1"/>
    </xf>
    <xf numFmtId="165" fontId="25" fillId="0" borderId="1" xfId="3" applyNumberFormat="1" applyFont="1" applyFill="1" applyBorder="1" applyAlignment="1">
      <alignment vertical="center" wrapText="1"/>
    </xf>
    <xf numFmtId="165" fontId="25" fillId="0" borderId="1" xfId="3" applyNumberFormat="1" applyFont="1" applyFill="1" applyBorder="1" applyAlignment="1">
      <alignment horizontal="center" vertical="center"/>
    </xf>
    <xf numFmtId="3" fontId="39" fillId="0" borderId="1" xfId="0" applyNumberFormat="1" applyFont="1" applyBorder="1" applyAlignment="1">
      <alignment horizontal="center" vertical="center"/>
    </xf>
    <xf numFmtId="0" fontId="25" fillId="6" borderId="1" xfId="0" applyNumberFormat="1" applyFont="1" applyFill="1" applyBorder="1" applyAlignment="1">
      <alignment horizontal="center" vertical="center"/>
    </xf>
    <xf numFmtId="0" fontId="25" fillId="0" borderId="15" xfId="0" applyFont="1" applyBorder="1" applyAlignment="1">
      <alignment horizontal="center" vertical="top" wrapText="1"/>
    </xf>
    <xf numFmtId="4" fontId="25" fillId="0" borderId="11" xfId="0" applyNumberFormat="1" applyFont="1" applyBorder="1" applyAlignment="1">
      <alignment vertical="top" wrapText="1"/>
    </xf>
    <xf numFmtId="4" fontId="25" fillId="0" borderId="1" xfId="0" applyNumberFormat="1" applyFont="1" applyBorder="1" applyAlignment="1">
      <alignment vertical="center" wrapText="1"/>
    </xf>
    <xf numFmtId="4" fontId="25" fillId="0" borderId="1" xfId="0" applyNumberFormat="1" applyFont="1" applyFill="1" applyBorder="1" applyAlignment="1">
      <alignment vertical="center" wrapText="1"/>
    </xf>
    <xf numFmtId="0" fontId="25" fillId="0" borderId="14" xfId="0" applyFont="1" applyBorder="1" applyAlignment="1">
      <alignment horizontal="center" vertical="center"/>
    </xf>
    <xf numFmtId="0" fontId="25" fillId="0" borderId="15" xfId="0" applyFont="1" applyBorder="1" applyAlignment="1">
      <alignment horizontal="left" vertical="center" wrapText="1"/>
    </xf>
    <xf numFmtId="4" fontId="25" fillId="0" borderId="11" xfId="0" applyNumberFormat="1" applyFont="1" applyFill="1" applyBorder="1" applyAlignment="1">
      <alignment vertical="center" wrapText="1"/>
    </xf>
    <xf numFmtId="4" fontId="25" fillId="0" borderId="1" xfId="0" applyNumberFormat="1" applyFont="1" applyBorder="1" applyAlignment="1">
      <alignment horizontal="center" vertical="center" wrapText="1"/>
    </xf>
    <xf numFmtId="4" fontId="25" fillId="0" borderId="1" xfId="0" applyNumberFormat="1" applyFont="1" applyBorder="1" applyAlignment="1">
      <alignment horizontal="center" vertical="center"/>
    </xf>
    <xf numFmtId="4" fontId="25" fillId="0" borderId="8" xfId="0" applyNumberFormat="1" applyFont="1" applyBorder="1" applyAlignment="1">
      <alignment horizontal="center" vertical="top" wrapText="1"/>
    </xf>
    <xf numFmtId="4" fontId="25" fillId="0" borderId="12" xfId="0" applyNumberFormat="1" applyFont="1" applyBorder="1" applyAlignment="1">
      <alignment horizontal="center" vertical="top"/>
    </xf>
    <xf numFmtId="4" fontId="25" fillId="0" borderId="8" xfId="0" applyNumberFormat="1" applyFont="1" applyBorder="1" applyAlignment="1">
      <alignment horizontal="center" vertical="top"/>
    </xf>
    <xf numFmtId="4" fontId="28" fillId="0" borderId="1" xfId="0" applyNumberFormat="1" applyFont="1" applyBorder="1" applyAlignment="1">
      <alignment horizontal="center" vertical="top" wrapText="1"/>
    </xf>
    <xf numFmtId="4" fontId="28" fillId="0" borderId="1" xfId="0" applyNumberFormat="1" applyFont="1" applyBorder="1" applyAlignment="1">
      <alignment horizontal="center" vertical="top"/>
    </xf>
    <xf numFmtId="4" fontId="25" fillId="0" borderId="1" xfId="0" applyNumberFormat="1" applyFont="1" applyBorder="1" applyAlignment="1">
      <alignment horizontal="center" vertical="top" wrapText="1"/>
    </xf>
    <xf numFmtId="2" fontId="25" fillId="0" borderId="0" xfId="0" applyNumberFormat="1" applyFont="1" applyAlignment="1">
      <alignment horizontal="center" vertical="top"/>
    </xf>
    <xf numFmtId="0" fontId="25" fillId="0" borderId="12" xfId="0" applyFont="1" applyBorder="1" applyAlignment="1">
      <alignment horizontal="left" vertical="center" wrapText="1"/>
    </xf>
    <xf numFmtId="4" fontId="25" fillId="0" borderId="8" xfId="0" applyNumberFormat="1" applyFont="1" applyBorder="1" applyAlignment="1">
      <alignment horizontal="center" vertical="center" wrapText="1"/>
    </xf>
    <xf numFmtId="4" fontId="25" fillId="0" borderId="12" xfId="0" applyNumberFormat="1" applyFont="1" applyBorder="1" applyAlignment="1">
      <alignment horizontal="center" vertical="center"/>
    </xf>
    <xf numFmtId="4" fontId="25" fillId="0" borderId="8" xfId="0" applyNumberFormat="1" applyFont="1" applyBorder="1" applyAlignment="1">
      <alignment horizontal="center" vertical="center"/>
    </xf>
    <xf numFmtId="0" fontId="28" fillId="5" borderId="1" xfId="0" applyFont="1" applyFill="1" applyBorder="1" applyAlignment="1">
      <alignment horizontal="center" vertical="center"/>
    </xf>
    <xf numFmtId="0" fontId="28" fillId="5" borderId="1" xfId="0" applyFont="1" applyFill="1" applyBorder="1" applyAlignment="1">
      <alignment vertical="center"/>
    </xf>
    <xf numFmtId="2" fontId="28" fillId="5" borderId="1" xfId="0" applyNumberFormat="1" applyFont="1" applyFill="1" applyBorder="1" applyAlignment="1">
      <alignment vertical="center"/>
    </xf>
    <xf numFmtId="0" fontId="25" fillId="0" borderId="12" xfId="0" applyFont="1" applyFill="1" applyBorder="1" applyAlignment="1">
      <alignment horizontal="center" vertical="center" wrapText="1"/>
    </xf>
    <xf numFmtId="0" fontId="25" fillId="0" borderId="8" xfId="0" applyNumberFormat="1" applyFont="1" applyFill="1" applyBorder="1" applyAlignment="1">
      <alignment horizontal="center" vertical="center"/>
    </xf>
    <xf numFmtId="2" fontId="25" fillId="0" borderId="8" xfId="0" applyNumberFormat="1" applyFont="1" applyFill="1" applyBorder="1" applyAlignment="1">
      <alignment vertical="center"/>
    </xf>
    <xf numFmtId="49" fontId="38" fillId="5" borderId="1" xfId="18" applyNumberFormat="1" applyFont="1" applyFill="1" applyBorder="1" applyAlignment="1">
      <alignment horizontal="center" vertical="center"/>
    </xf>
    <xf numFmtId="1" fontId="38" fillId="5" borderId="1" xfId="18" applyNumberFormat="1" applyFont="1" applyFill="1" applyBorder="1" applyAlignment="1">
      <alignment horizontal="center" vertical="center"/>
    </xf>
    <xf numFmtId="49" fontId="38" fillId="0" borderId="1" xfId="18" applyNumberFormat="1" applyFont="1" applyBorder="1" applyAlignment="1">
      <alignment horizontal="center" vertical="center"/>
    </xf>
    <xf numFmtId="49" fontId="38" fillId="5" borderId="1" xfId="19" applyNumberFormat="1" applyFont="1" applyFill="1" applyBorder="1" applyAlignment="1">
      <alignment horizontal="center" vertical="center"/>
    </xf>
    <xf numFmtId="1" fontId="38" fillId="5" borderId="1" xfId="19" applyNumberFormat="1" applyFont="1" applyFill="1" applyBorder="1" applyAlignment="1">
      <alignment horizontal="center" vertical="center"/>
    </xf>
    <xf numFmtId="49" fontId="38" fillId="0" borderId="1" xfId="15" applyNumberFormat="1" applyFont="1" applyBorder="1" applyAlignment="1">
      <alignment vertical="center" wrapText="1"/>
    </xf>
    <xf numFmtId="49" fontId="38" fillId="5" borderId="1" xfId="15" applyNumberFormat="1" applyFont="1" applyFill="1" applyBorder="1" applyAlignment="1">
      <alignment vertical="center"/>
    </xf>
    <xf numFmtId="49" fontId="38" fillId="5" borderId="1" xfId="15" applyNumberFormat="1" applyFont="1" applyFill="1" applyBorder="1" applyAlignment="1">
      <alignment vertical="center" wrapText="1"/>
    </xf>
    <xf numFmtId="0" fontId="38" fillId="0" borderId="1" xfId="15" applyFont="1" applyFill="1" applyBorder="1" applyAlignment="1">
      <alignment horizontal="left" vertical="center" wrapText="1"/>
    </xf>
    <xf numFmtId="49" fontId="38" fillId="0" borderId="1" xfId="15" applyNumberFormat="1" applyFont="1" applyBorder="1" applyAlignment="1">
      <alignment vertical="center"/>
    </xf>
    <xf numFmtId="49" fontId="38" fillId="0" borderId="1" xfId="16" applyNumberFormat="1" applyFont="1" applyBorder="1" applyAlignment="1">
      <alignment vertical="center"/>
    </xf>
    <xf numFmtId="49" fontId="38" fillId="0" borderId="1" xfId="16" applyNumberFormat="1" applyFont="1" applyBorder="1" applyAlignment="1">
      <alignment vertical="center" wrapText="1"/>
    </xf>
    <xf numFmtId="49" fontId="38" fillId="0" borderId="1" xfId="17" applyNumberFormat="1" applyFont="1" applyBorder="1" applyAlignment="1">
      <alignment vertical="center" wrapText="1"/>
    </xf>
    <xf numFmtId="0" fontId="10" fillId="0" borderId="0" xfId="0" applyFont="1" applyFill="1" applyAlignment="1">
      <alignment vertical="center"/>
    </xf>
    <xf numFmtId="0" fontId="12" fillId="8" borderId="0" xfId="0" applyFont="1" applyFill="1" applyAlignment="1">
      <alignment vertical="center"/>
    </xf>
    <xf numFmtId="0" fontId="10" fillId="0" borderId="0" xfId="0" applyFont="1" applyFill="1"/>
    <xf numFmtId="49" fontId="37" fillId="6" borderId="1" xfId="15" applyNumberFormat="1" applyFont="1" applyFill="1" applyBorder="1" applyAlignment="1">
      <alignment vertical="center" wrapText="1"/>
    </xf>
    <xf numFmtId="49" fontId="38" fillId="6" borderId="1" xfId="18" applyNumberFormat="1" applyFont="1" applyFill="1" applyBorder="1" applyAlignment="1">
      <alignment horizontal="center" vertical="center"/>
    </xf>
    <xf numFmtId="1" fontId="38" fillId="6" borderId="1" xfId="18" applyNumberFormat="1" applyFont="1" applyFill="1" applyBorder="1" applyAlignment="1">
      <alignment horizontal="center" vertical="center"/>
    </xf>
    <xf numFmtId="0" fontId="37" fillId="6" borderId="1" xfId="15" applyFont="1" applyFill="1" applyBorder="1" applyAlignment="1">
      <alignment horizontal="left" vertical="center" wrapText="1"/>
    </xf>
    <xf numFmtId="0" fontId="35" fillId="5" borderId="1" xfId="0" applyFont="1" applyFill="1" applyBorder="1" applyAlignment="1">
      <alignment horizontal="left" vertical="center" wrapText="1"/>
    </xf>
    <xf numFmtId="0" fontId="28" fillId="5" borderId="1" xfId="0" applyFont="1" applyFill="1" applyBorder="1" applyAlignment="1">
      <alignment vertical="center" wrapText="1"/>
    </xf>
    <xf numFmtId="2" fontId="28" fillId="5" borderId="1" xfId="0" applyNumberFormat="1" applyFont="1" applyFill="1" applyBorder="1" applyAlignment="1">
      <alignment horizontal="center" vertical="center"/>
    </xf>
    <xf numFmtId="0" fontId="10" fillId="5" borderId="0" xfId="0" applyFont="1" applyFill="1" applyAlignment="1">
      <alignment vertical="center"/>
    </xf>
    <xf numFmtId="0" fontId="25" fillId="5" borderId="0" xfId="0" applyFont="1" applyFill="1" applyAlignment="1">
      <alignment vertical="center"/>
    </xf>
    <xf numFmtId="0" fontId="25" fillId="5" borderId="1" xfId="2" applyNumberFormat="1" applyFont="1" applyFill="1" applyBorder="1" applyAlignment="1">
      <alignment horizontal="center" vertical="center" wrapText="1"/>
    </xf>
    <xf numFmtId="49" fontId="38" fillId="0" borderId="1" xfId="22" applyNumberFormat="1" applyFont="1" applyBorder="1" applyAlignment="1">
      <alignment vertical="center"/>
    </xf>
    <xf numFmtId="49" fontId="38" fillId="5" borderId="1" xfId="22" applyNumberFormat="1" applyFont="1" applyFill="1" applyBorder="1" applyAlignment="1">
      <alignment vertical="center"/>
    </xf>
    <xf numFmtId="49" fontId="38" fillId="5" borderId="1" xfId="22" applyNumberFormat="1" applyFont="1" applyFill="1" applyBorder="1" applyAlignment="1">
      <alignment vertical="center" wrapText="1"/>
    </xf>
    <xf numFmtId="49" fontId="38" fillId="0" borderId="1" xfId="22" applyNumberFormat="1" applyFont="1" applyBorder="1" applyAlignment="1">
      <alignment vertical="center" wrapText="1"/>
    </xf>
    <xf numFmtId="49" fontId="48" fillId="5" borderId="1" xfId="22" applyNumberFormat="1" applyFont="1" applyFill="1" applyBorder="1" applyAlignment="1">
      <alignment horizontal="center" vertical="center"/>
    </xf>
    <xf numFmtId="49" fontId="48" fillId="0" borderId="1" xfId="22" applyNumberFormat="1" applyFont="1" applyBorder="1" applyAlignment="1">
      <alignment horizontal="center" vertical="center"/>
    </xf>
    <xf numFmtId="1" fontId="48" fillId="5" borderId="1" xfId="22" applyNumberFormat="1" applyFont="1" applyFill="1" applyBorder="1" applyAlignment="1">
      <alignment horizontal="center" vertical="center"/>
    </xf>
    <xf numFmtId="1" fontId="48" fillId="0" borderId="1" xfId="22" applyNumberFormat="1" applyFont="1" applyBorder="1" applyAlignment="1">
      <alignment horizontal="center" vertical="center"/>
    </xf>
    <xf numFmtId="49" fontId="48" fillId="6" borderId="1" xfId="22" applyNumberFormat="1" applyFont="1" applyFill="1" applyBorder="1" applyAlignment="1">
      <alignment horizontal="center" vertical="center"/>
    </xf>
    <xf numFmtId="1" fontId="48" fillId="6" borderId="1" xfId="22" applyNumberFormat="1" applyFont="1" applyFill="1" applyBorder="1" applyAlignment="1">
      <alignment horizontal="center" vertical="center"/>
    </xf>
    <xf numFmtId="49" fontId="37" fillId="6" borderId="1" xfId="22" applyNumberFormat="1" applyFont="1" applyFill="1" applyBorder="1" applyAlignment="1">
      <alignment vertical="center" wrapText="1"/>
    </xf>
    <xf numFmtId="164" fontId="48" fillId="5" borderId="1" xfId="22" applyNumberFormat="1" applyFont="1" applyFill="1" applyBorder="1" applyAlignment="1">
      <alignment horizontal="center" vertical="center"/>
    </xf>
    <xf numFmtId="49" fontId="48" fillId="0" borderId="1" xfId="22" applyNumberFormat="1" applyFont="1" applyBorder="1" applyAlignment="1">
      <alignment horizontal="center" vertical="center"/>
    </xf>
    <xf numFmtId="1" fontId="48" fillId="5" borderId="1" xfId="22" applyNumberFormat="1" applyFont="1" applyFill="1" applyBorder="1" applyAlignment="1">
      <alignment horizontal="center" vertical="center"/>
    </xf>
    <xf numFmtId="1" fontId="48" fillId="0" borderId="1" xfId="22" applyNumberFormat="1" applyFont="1" applyBorder="1" applyAlignment="1">
      <alignment horizontal="center" vertical="center"/>
    </xf>
    <xf numFmtId="164" fontId="48" fillId="0" borderId="1" xfId="22" applyNumberFormat="1" applyFont="1" applyFill="1" applyBorder="1" applyAlignment="1">
      <alignment horizontal="center" vertical="center"/>
    </xf>
    <xf numFmtId="0" fontId="10" fillId="0" borderId="0" xfId="0" applyFont="1" applyFill="1" applyAlignment="1">
      <alignment vertical="center"/>
    </xf>
    <xf numFmtId="0" fontId="17" fillId="0" borderId="0" xfId="0" applyFont="1" applyFill="1" applyAlignment="1">
      <alignment vertical="center"/>
    </xf>
    <xf numFmtId="0" fontId="17" fillId="0" borderId="0" xfId="0" applyFont="1" applyAlignment="1">
      <alignment vertical="center"/>
    </xf>
    <xf numFmtId="0" fontId="0" fillId="0" borderId="0" xfId="0"/>
    <xf numFmtId="0" fontId="10" fillId="0" borderId="0" xfId="0" applyFont="1"/>
    <xf numFmtId="0" fontId="10" fillId="0" borderId="0" xfId="0" applyFont="1" applyBorder="1" applyAlignment="1">
      <alignment vertical="center"/>
    </xf>
    <xf numFmtId="0" fontId="12" fillId="0" borderId="0" xfId="0" applyFont="1"/>
    <xf numFmtId="0" fontId="10" fillId="0" borderId="0" xfId="0" applyFont="1" applyFill="1" applyAlignment="1">
      <alignment vertical="center"/>
    </xf>
    <xf numFmtId="0" fontId="17" fillId="0" borderId="0" xfId="0" applyFont="1" applyFill="1" applyAlignment="1">
      <alignment vertical="center"/>
    </xf>
    <xf numFmtId="0" fontId="15" fillId="0" borderId="0" xfId="0" applyFont="1" applyFill="1" applyAlignment="1">
      <alignment vertical="center"/>
    </xf>
    <xf numFmtId="0" fontId="14" fillId="0" borderId="0" xfId="0" applyFont="1" applyAlignment="1">
      <alignment vertical="center"/>
    </xf>
    <xf numFmtId="0" fontId="25" fillId="0" borderId="0" xfId="0" applyFont="1" applyAlignment="1">
      <alignment horizontal="center" vertical="top"/>
    </xf>
    <xf numFmtId="0" fontId="25" fillId="0" borderId="0" xfId="0" applyFont="1" applyAlignment="1">
      <alignment vertical="top" wrapText="1"/>
    </xf>
    <xf numFmtId="0" fontId="26" fillId="0" borderId="0" xfId="0" applyFont="1" applyAlignment="1">
      <alignment horizontal="left" vertical="top"/>
    </xf>
    <xf numFmtId="0" fontId="27" fillId="0" borderId="0" xfId="0" applyFont="1" applyFill="1" applyAlignment="1">
      <alignment vertical="top"/>
    </xf>
    <xf numFmtId="0" fontId="25" fillId="0" borderId="0" xfId="0" applyFont="1" applyAlignment="1">
      <alignment horizontal="center" vertical="top" wrapText="1"/>
    </xf>
    <xf numFmtId="0" fontId="25" fillId="0" borderId="2" xfId="0" applyFont="1" applyBorder="1" applyAlignment="1">
      <alignment horizontal="center" vertical="top"/>
    </xf>
    <xf numFmtId="0" fontId="25" fillId="0" borderId="0" xfId="0" applyFont="1" applyBorder="1" applyAlignment="1">
      <alignment horizontal="center" vertical="top"/>
    </xf>
    <xf numFmtId="0" fontId="25" fillId="0" borderId="0" xfId="0" applyFont="1" applyBorder="1" applyAlignment="1">
      <alignment vertical="top" wrapText="1"/>
    </xf>
    <xf numFmtId="0" fontId="25" fillId="0" borderId="0" xfId="0" applyFont="1" applyAlignment="1">
      <alignment horizontal="left" vertical="top"/>
    </xf>
    <xf numFmtId="0" fontId="26" fillId="0" borderId="0" xfId="0" applyFont="1" applyFill="1" applyAlignment="1">
      <alignment vertical="top"/>
    </xf>
    <xf numFmtId="0" fontId="25" fillId="0" borderId="0" xfId="0" applyFont="1" applyAlignment="1">
      <alignment vertical="top"/>
    </xf>
    <xf numFmtId="2" fontId="25" fillId="0" borderId="0" xfId="0" applyNumberFormat="1" applyFont="1" applyAlignment="1">
      <alignment vertical="top"/>
    </xf>
    <xf numFmtId="0" fontId="25" fillId="0" borderId="0" xfId="0" applyFont="1" applyAlignment="1">
      <alignment horizontal="left" vertical="top" wrapText="1"/>
    </xf>
    <xf numFmtId="0" fontId="25" fillId="0" borderId="2" xfId="0" applyFont="1" applyBorder="1" applyAlignment="1">
      <alignment vertical="top"/>
    </xf>
    <xf numFmtId="2" fontId="25" fillId="0" borderId="2" xfId="0" applyNumberFormat="1" applyFont="1" applyBorder="1" applyAlignment="1">
      <alignment vertical="top"/>
    </xf>
    <xf numFmtId="0" fontId="26" fillId="2" borderId="0" xfId="0" applyFont="1" applyFill="1" applyAlignment="1">
      <alignment horizontal="left" vertical="top"/>
    </xf>
    <xf numFmtId="0" fontId="25" fillId="2" borderId="0" xfId="0" applyFont="1" applyFill="1" applyAlignment="1">
      <alignment horizontal="center" vertical="top" wrapText="1"/>
    </xf>
    <xf numFmtId="0" fontId="25" fillId="2" borderId="0" xfId="0" applyFont="1" applyFill="1" applyAlignment="1">
      <alignment horizontal="center" vertical="top"/>
    </xf>
    <xf numFmtId="0" fontId="25" fillId="2" borderId="0" xfId="0" applyFont="1" applyFill="1" applyAlignment="1">
      <alignment vertical="top"/>
    </xf>
    <xf numFmtId="2" fontId="25" fillId="2" borderId="0" xfId="0" applyNumberFormat="1" applyFont="1" applyFill="1" applyAlignment="1">
      <alignment vertical="top"/>
    </xf>
    <xf numFmtId="0" fontId="25" fillId="2" borderId="0" xfId="0" applyFont="1" applyFill="1"/>
    <xf numFmtId="0" fontId="25" fillId="0" borderId="0" xfId="0" applyFont="1"/>
    <xf numFmtId="17" fontId="28" fillId="2" borderId="0" xfId="0" applyNumberFormat="1" applyFont="1" applyFill="1" applyAlignment="1">
      <alignment horizontal="left" vertical="top"/>
    </xf>
    <xf numFmtId="0" fontId="25" fillId="2" borderId="0" xfId="0" applyFont="1" applyFill="1" applyAlignment="1">
      <alignment vertical="top" wrapText="1"/>
    </xf>
    <xf numFmtId="2" fontId="26" fillId="2" borderId="0" xfId="0" applyNumberFormat="1" applyFont="1" applyFill="1" applyAlignment="1">
      <alignment horizontal="right" vertical="top"/>
    </xf>
    <xf numFmtId="2" fontId="33" fillId="2" borderId="0" xfId="0" applyNumberFormat="1" applyFont="1" applyFill="1" applyBorder="1" applyAlignment="1">
      <alignment horizontal="center"/>
    </xf>
    <xf numFmtId="0" fontId="28" fillId="0" borderId="1" xfId="0" applyFont="1" applyBorder="1" applyAlignment="1">
      <alignment horizontal="center" vertical="center" textRotation="90" wrapText="1"/>
    </xf>
    <xf numFmtId="2" fontId="28" fillId="0" borderId="1" xfId="0" applyNumberFormat="1" applyFont="1" applyBorder="1" applyAlignment="1">
      <alignment horizontal="center" vertical="center" textRotation="90" wrapText="1"/>
    </xf>
    <xf numFmtId="0" fontId="25" fillId="0" borderId="11" xfId="0" applyFont="1" applyBorder="1" applyAlignment="1">
      <alignment horizontal="center" vertical="top"/>
    </xf>
    <xf numFmtId="0" fontId="25" fillId="0" borderId="2" xfId="0" applyFont="1" applyBorder="1" applyAlignment="1">
      <alignment horizontal="center" vertical="top" wrapText="1"/>
    </xf>
    <xf numFmtId="2" fontId="25" fillId="0" borderId="0" xfId="0" applyNumberFormat="1" applyFont="1" applyBorder="1" applyAlignment="1">
      <alignment vertical="top"/>
    </xf>
    <xf numFmtId="0" fontId="25" fillId="0" borderId="2" xfId="0" applyFont="1" applyBorder="1"/>
    <xf numFmtId="0" fontId="25" fillId="6" borderId="1" xfId="0" applyFont="1" applyFill="1" applyBorder="1" applyAlignment="1">
      <alignment horizontal="center" vertical="center"/>
    </xf>
    <xf numFmtId="0" fontId="28" fillId="6" borderId="1" xfId="0" applyFont="1" applyFill="1" applyBorder="1" applyAlignment="1">
      <alignment horizontal="left" vertical="center" wrapText="1"/>
    </xf>
    <xf numFmtId="0" fontId="28" fillId="6" borderId="1" xfId="0" applyFont="1" applyFill="1" applyBorder="1" applyAlignment="1">
      <alignment vertical="center" wrapText="1"/>
    </xf>
    <xf numFmtId="0" fontId="28" fillId="6" borderId="1" xfId="0" applyFont="1" applyFill="1" applyBorder="1" applyAlignment="1">
      <alignment horizontal="center" vertical="center"/>
    </xf>
    <xf numFmtId="2" fontId="28" fillId="6" borderId="1" xfId="0" applyNumberFormat="1" applyFont="1" applyFill="1" applyBorder="1" applyAlignment="1">
      <alignment vertical="center"/>
    </xf>
    <xf numFmtId="0" fontId="25" fillId="0" borderId="1" xfId="0" applyFont="1" applyFill="1" applyBorder="1" applyAlignment="1">
      <alignment horizontal="center" vertical="center"/>
    </xf>
    <xf numFmtId="0" fontId="25" fillId="0" borderId="1" xfId="0" applyFont="1" applyBorder="1" applyAlignment="1">
      <alignment horizontal="left" vertical="center" wrapText="1"/>
    </xf>
    <xf numFmtId="0" fontId="25" fillId="0" borderId="1" xfId="0" applyFont="1" applyBorder="1" applyAlignment="1">
      <alignment horizontal="center" vertical="center" wrapText="1"/>
    </xf>
    <xf numFmtId="0" fontId="25" fillId="0" borderId="1" xfId="0" applyFont="1" applyFill="1" applyBorder="1" applyAlignment="1">
      <alignment horizontal="right" vertical="center"/>
    </xf>
    <xf numFmtId="0" fontId="28" fillId="0" borderId="8" xfId="0" applyFont="1" applyBorder="1" applyAlignment="1">
      <alignment horizontal="center" vertical="top"/>
    </xf>
    <xf numFmtId="0" fontId="28" fillId="0" borderId="8" xfId="0" applyFont="1" applyBorder="1" applyAlignment="1">
      <alignment horizontal="right" vertical="top" wrapText="1"/>
    </xf>
    <xf numFmtId="0" fontId="28" fillId="0" borderId="12" xfId="0" applyFont="1" applyBorder="1" applyAlignment="1">
      <alignment vertical="top" wrapText="1"/>
    </xf>
    <xf numFmtId="0" fontId="28" fillId="0" borderId="12" xfId="0" applyFont="1" applyBorder="1" applyAlignment="1">
      <alignment horizontal="center" vertical="top"/>
    </xf>
    <xf numFmtId="0" fontId="28" fillId="0" borderId="8" xfId="0" applyFont="1" applyBorder="1" applyAlignment="1">
      <alignment vertical="top"/>
    </xf>
    <xf numFmtId="2" fontId="28" fillId="0" borderId="8" xfId="0" applyNumberFormat="1" applyFont="1" applyBorder="1" applyAlignment="1">
      <alignment vertical="top"/>
    </xf>
    <xf numFmtId="2" fontId="28" fillId="0" borderId="12" xfId="0" applyNumberFormat="1" applyFont="1" applyBorder="1" applyAlignment="1">
      <alignment vertical="top"/>
    </xf>
    <xf numFmtId="2" fontId="28" fillId="0" borderId="8" xfId="0" applyNumberFormat="1" applyFont="1" applyBorder="1"/>
    <xf numFmtId="2" fontId="25" fillId="0" borderId="0" xfId="0" applyNumberFormat="1" applyFont="1" applyAlignment="1">
      <alignment horizontal="right" vertical="top"/>
    </xf>
    <xf numFmtId="2" fontId="28" fillId="0" borderId="1" xfId="0" applyNumberFormat="1" applyFont="1" applyBorder="1" applyAlignment="1">
      <alignment vertical="top"/>
    </xf>
    <xf numFmtId="2" fontId="28" fillId="0" borderId="1" xfId="0" applyNumberFormat="1" applyFont="1" applyBorder="1"/>
    <xf numFmtId="2" fontId="28" fillId="0" borderId="0" xfId="0" applyNumberFormat="1" applyFont="1" applyBorder="1" applyAlignment="1">
      <alignment vertical="top"/>
    </xf>
    <xf numFmtId="2" fontId="28" fillId="0" borderId="0" xfId="0" applyNumberFormat="1" applyFont="1" applyBorder="1"/>
    <xf numFmtId="0" fontId="25" fillId="6" borderId="1" xfId="0" applyFont="1" applyFill="1" applyBorder="1" applyAlignment="1">
      <alignment horizontal="right" vertical="center"/>
    </xf>
    <xf numFmtId="2" fontId="25" fillId="6" borderId="1" xfId="0" applyNumberFormat="1" applyFont="1" applyFill="1" applyBorder="1" applyAlignment="1">
      <alignment vertical="center"/>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6" borderId="1" xfId="0" applyFont="1" applyFill="1" applyBorder="1" applyAlignment="1">
      <alignment horizontal="center" vertical="center" wrapText="1"/>
    </xf>
    <xf numFmtId="0" fontId="25" fillId="0" borderId="1" xfId="0" applyFont="1" applyFill="1" applyBorder="1" applyAlignment="1">
      <alignment vertical="center" wrapText="1"/>
    </xf>
    <xf numFmtId="0" fontId="25" fillId="0" borderId="1" xfId="0" applyFont="1" applyFill="1" applyBorder="1" applyAlignment="1">
      <alignment vertical="center"/>
    </xf>
    <xf numFmtId="0" fontId="25" fillId="0" borderId="1" xfId="0" applyFont="1" applyBorder="1" applyAlignment="1">
      <alignment vertical="center" wrapText="1"/>
    </xf>
    <xf numFmtId="0" fontId="25" fillId="0" borderId="1" xfId="0" applyFont="1" applyBorder="1" applyAlignment="1">
      <alignment horizontal="center" vertical="center"/>
    </xf>
    <xf numFmtId="0" fontId="25" fillId="0" borderId="1" xfId="0" applyFont="1" applyBorder="1" applyAlignment="1">
      <alignment vertical="center"/>
    </xf>
    <xf numFmtId="2" fontId="25" fillId="0" borderId="1" xfId="0" applyNumberFormat="1" applyFont="1" applyBorder="1" applyAlignment="1">
      <alignment vertical="center"/>
    </xf>
    <xf numFmtId="164" fontId="25" fillId="0" borderId="1" xfId="0" applyNumberFormat="1" applyFont="1" applyBorder="1" applyAlignment="1">
      <alignment vertical="center"/>
    </xf>
    <xf numFmtId="0" fontId="25" fillId="6" borderId="1" xfId="0" applyFont="1" applyFill="1" applyBorder="1" applyAlignment="1">
      <alignment vertical="center"/>
    </xf>
    <xf numFmtId="0" fontId="28" fillId="6" borderId="1" xfId="0" applyFont="1" applyFill="1" applyBorder="1" applyAlignment="1">
      <alignment horizontal="center" vertical="center" wrapText="1"/>
    </xf>
    <xf numFmtId="0" fontId="28" fillId="6" borderId="1" xfId="0" applyFont="1" applyFill="1" applyBorder="1" applyAlignment="1">
      <alignment horizontal="right" vertical="center"/>
    </xf>
    <xf numFmtId="0" fontId="28" fillId="7" borderId="1" xfId="0" applyNumberFormat="1" applyFont="1" applyFill="1" applyBorder="1" applyAlignment="1">
      <alignment horizontal="right" vertical="center" wrapText="1"/>
    </xf>
    <xf numFmtId="0" fontId="25" fillId="0" borderId="1" xfId="0" applyFont="1" applyFill="1" applyBorder="1" applyAlignment="1">
      <alignment horizontal="left" vertical="top" wrapText="1"/>
    </xf>
    <xf numFmtId="0" fontId="25" fillId="0" borderId="1" xfId="0" applyFont="1" applyFill="1" applyBorder="1" applyAlignment="1">
      <alignment horizontal="center"/>
    </xf>
    <xf numFmtId="49" fontId="28" fillId="6" borderId="1" xfId="0" applyNumberFormat="1"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3" borderId="1" xfId="0" applyNumberFormat="1" applyFont="1" applyFill="1" applyBorder="1" applyAlignment="1">
      <alignment horizontal="center" vertical="center" wrapText="1"/>
    </xf>
    <xf numFmtId="0" fontId="25" fillId="0" borderId="1" xfId="0" applyNumberFormat="1" applyFont="1" applyFill="1" applyBorder="1" applyAlignment="1">
      <alignment horizontal="center" vertical="center" wrapText="1"/>
    </xf>
    <xf numFmtId="0" fontId="25" fillId="2" borderId="1" xfId="0" applyFont="1" applyFill="1" applyBorder="1" applyAlignment="1">
      <alignment vertical="center" wrapText="1"/>
    </xf>
    <xf numFmtId="0" fontId="25" fillId="4" borderId="1" xfId="0" applyNumberFormat="1" applyFont="1" applyFill="1" applyBorder="1" applyAlignment="1">
      <alignment horizontal="center" vertical="center" wrapText="1"/>
    </xf>
    <xf numFmtId="164" fontId="25" fillId="6" borderId="1" xfId="0" applyNumberFormat="1" applyFont="1" applyFill="1" applyBorder="1" applyAlignment="1">
      <alignment vertical="center"/>
    </xf>
    <xf numFmtId="0" fontId="25" fillId="0" borderId="8" xfId="0" applyFont="1" applyFill="1" applyBorder="1" applyAlignment="1">
      <alignment horizontal="center" vertical="center"/>
    </xf>
    <xf numFmtId="0" fontId="25" fillId="0" borderId="8" xfId="0" applyFont="1" applyBorder="1" applyAlignment="1">
      <alignment horizontal="left" vertical="center" wrapText="1"/>
    </xf>
    <xf numFmtId="0" fontId="25" fillId="0" borderId="12" xfId="0" applyFont="1" applyBorder="1" applyAlignment="1">
      <alignment horizontal="center" vertical="center" wrapText="1"/>
    </xf>
    <xf numFmtId="0" fontId="25" fillId="0" borderId="8" xfId="0" applyFont="1" applyBorder="1" applyAlignment="1">
      <alignment horizontal="center" vertical="center"/>
    </xf>
    <xf numFmtId="0" fontId="25" fillId="0" borderId="12" xfId="0" applyFont="1" applyBorder="1" applyAlignment="1">
      <alignment horizontal="center" vertical="center"/>
    </xf>
    <xf numFmtId="0" fontId="25" fillId="0" borderId="8" xfId="0" applyFont="1" applyBorder="1" applyAlignment="1">
      <alignment vertical="center"/>
    </xf>
    <xf numFmtId="2" fontId="25" fillId="0" borderId="8" xfId="0" applyNumberFormat="1" applyFont="1" applyBorder="1" applyAlignment="1">
      <alignment vertical="center"/>
    </xf>
    <xf numFmtId="164" fontId="25" fillId="0" borderId="8" xfId="0" applyNumberFormat="1" applyFont="1" applyBorder="1" applyAlignment="1">
      <alignment vertical="center"/>
    </xf>
    <xf numFmtId="164" fontId="25" fillId="0" borderId="12" xfId="0" applyNumberFormat="1" applyFont="1" applyBorder="1" applyAlignment="1">
      <alignment vertical="center"/>
    </xf>
    <xf numFmtId="2" fontId="25" fillId="0" borderId="12" xfId="0" applyNumberFormat="1" applyFont="1" applyBorder="1" applyAlignment="1">
      <alignment vertical="center"/>
    </xf>
    <xf numFmtId="0" fontId="25" fillId="9" borderId="1" xfId="0" applyFont="1" applyFill="1" applyBorder="1" applyAlignment="1">
      <alignment vertical="center" wrapText="1"/>
    </xf>
    <xf numFmtId="0" fontId="25" fillId="9" borderId="1" xfId="0" applyFont="1" applyFill="1" applyBorder="1" applyAlignment="1">
      <alignment horizontal="left" vertical="center" wrapText="1"/>
    </xf>
    <xf numFmtId="0" fontId="49" fillId="10" borderId="1" xfId="0" applyNumberFormat="1" applyFont="1" applyFill="1" applyBorder="1" applyAlignment="1">
      <alignment horizontal="center" vertical="center" wrapText="1"/>
    </xf>
    <xf numFmtId="0" fontId="25" fillId="9" borderId="1" xfId="0" applyFont="1" applyFill="1" applyBorder="1" applyAlignment="1">
      <alignment horizontal="right" vertical="center"/>
    </xf>
    <xf numFmtId="16" fontId="49" fillId="9" borderId="1" xfId="0" quotePrefix="1" applyNumberFormat="1" applyFont="1" applyFill="1" applyBorder="1" applyAlignment="1">
      <alignment horizontal="center" vertical="center"/>
    </xf>
    <xf numFmtId="0" fontId="49" fillId="9" borderId="1" xfId="0" applyFont="1" applyFill="1" applyBorder="1" applyAlignment="1">
      <alignment horizontal="center" vertical="center"/>
    </xf>
    <xf numFmtId="0" fontId="49" fillId="9" borderId="1" xfId="0" applyFont="1" applyFill="1" applyBorder="1" applyAlignment="1">
      <alignment horizontal="left" vertical="center" wrapText="1"/>
    </xf>
    <xf numFmtId="0" fontId="49" fillId="9" borderId="1" xfId="0" applyFont="1" applyFill="1" applyBorder="1" applyAlignment="1">
      <alignment horizontal="right" vertical="center"/>
    </xf>
    <xf numFmtId="0" fontId="49" fillId="9" borderId="1" xfId="0" applyFont="1" applyFill="1" applyBorder="1" applyAlignment="1">
      <alignment horizontal="center"/>
    </xf>
    <xf numFmtId="0" fontId="49" fillId="9" borderId="1" xfId="0" applyFont="1" applyFill="1" applyBorder="1" applyAlignment="1">
      <alignment horizontal="left" vertical="top" wrapText="1"/>
    </xf>
    <xf numFmtId="0" fontId="49" fillId="9" borderId="1" xfId="0" applyFont="1" applyFill="1" applyBorder="1" applyAlignment="1">
      <alignment vertical="center" wrapText="1"/>
    </xf>
    <xf numFmtId="0" fontId="49" fillId="9" borderId="1" xfId="0" applyFont="1" applyFill="1" applyBorder="1" applyAlignment="1">
      <alignment horizontal="center" vertical="center" wrapText="1"/>
    </xf>
    <xf numFmtId="17" fontId="49" fillId="9" borderId="1" xfId="0" quotePrefix="1" applyNumberFormat="1" applyFont="1" applyFill="1" applyBorder="1" applyAlignment="1">
      <alignment horizontal="center" vertical="center"/>
    </xf>
    <xf numFmtId="0" fontId="49" fillId="9" borderId="1" xfId="0" quotePrefix="1" applyFont="1" applyFill="1" applyBorder="1" applyAlignment="1">
      <alignment horizontal="center" vertical="center"/>
    </xf>
    <xf numFmtId="0" fontId="0" fillId="0" borderId="0" xfId="0"/>
    <xf numFmtId="0" fontId="10" fillId="0" borderId="0" xfId="0" applyFont="1"/>
    <xf numFmtId="0" fontId="10" fillId="0" borderId="0" xfId="0" applyFont="1" applyBorder="1" applyAlignment="1">
      <alignment vertical="center"/>
    </xf>
    <xf numFmtId="0" fontId="12" fillId="0" borderId="0" xfId="0" applyFont="1"/>
    <xf numFmtId="0" fontId="10" fillId="0" borderId="0" xfId="0" applyFont="1" applyFill="1" applyAlignment="1">
      <alignment vertical="center"/>
    </xf>
    <xf numFmtId="0" fontId="15" fillId="0" borderId="0" xfId="0" applyFont="1" applyFill="1" applyAlignment="1">
      <alignment vertical="center"/>
    </xf>
    <xf numFmtId="0" fontId="25" fillId="0" borderId="0" xfId="0" applyFont="1" applyAlignment="1">
      <alignment horizontal="center" vertical="top"/>
    </xf>
    <xf numFmtId="0" fontId="25" fillId="0" borderId="0" xfId="0" applyFont="1" applyAlignment="1">
      <alignment vertical="top" wrapText="1"/>
    </xf>
    <xf numFmtId="0" fontId="26" fillId="0" borderId="0" xfId="0" applyFont="1" applyAlignment="1">
      <alignment horizontal="left" vertical="top"/>
    </xf>
    <xf numFmtId="0" fontId="27" fillId="0" borderId="0" xfId="0" applyFont="1" applyFill="1" applyAlignment="1">
      <alignment vertical="top"/>
    </xf>
    <xf numFmtId="0" fontId="25" fillId="0" borderId="0" xfId="0" applyFont="1" applyAlignment="1">
      <alignment horizontal="center" vertical="top" wrapText="1"/>
    </xf>
    <xf numFmtId="0" fontId="25" fillId="0" borderId="0" xfId="0" applyFont="1" applyAlignment="1">
      <alignment horizontal="left" vertical="top"/>
    </xf>
    <xf numFmtId="0" fontId="25" fillId="0" borderId="1" xfId="0" applyFont="1" applyBorder="1" applyAlignment="1">
      <alignment vertical="top" wrapText="1"/>
    </xf>
    <xf numFmtId="0" fontId="26" fillId="0" borderId="0" xfId="0" applyFont="1" applyFill="1" applyAlignment="1">
      <alignment vertical="top"/>
    </xf>
    <xf numFmtId="0" fontId="25" fillId="0" borderId="0" xfId="0" applyFont="1" applyAlignment="1">
      <alignment vertical="top"/>
    </xf>
    <xf numFmtId="2" fontId="25" fillId="0" borderId="0" xfId="0" applyNumberFormat="1" applyFont="1" applyAlignment="1">
      <alignment vertical="top"/>
    </xf>
    <xf numFmtId="0" fontId="25" fillId="0" borderId="0" xfId="0" applyFont="1" applyAlignment="1">
      <alignment horizontal="left" vertical="top" wrapText="1"/>
    </xf>
    <xf numFmtId="0" fontId="25" fillId="0" borderId="1" xfId="0" applyFont="1" applyBorder="1" applyAlignment="1">
      <alignment horizontal="center" vertical="top"/>
    </xf>
    <xf numFmtId="0" fontId="26" fillId="2" borderId="0" xfId="0" applyFont="1" applyFill="1" applyAlignment="1">
      <alignment horizontal="left" vertical="top"/>
    </xf>
    <xf numFmtId="0" fontId="25" fillId="2" borderId="0" xfId="0" applyFont="1" applyFill="1" applyAlignment="1">
      <alignment horizontal="center" vertical="top" wrapText="1"/>
    </xf>
    <xf numFmtId="0" fontId="25" fillId="2" borderId="0" xfId="0" applyFont="1" applyFill="1" applyAlignment="1">
      <alignment horizontal="center" vertical="top"/>
    </xf>
    <xf numFmtId="0" fontId="25" fillId="2" borderId="0" xfId="0" applyFont="1" applyFill="1" applyAlignment="1">
      <alignment vertical="top"/>
    </xf>
    <xf numFmtId="2" fontId="25" fillId="2" borderId="0" xfId="0" applyNumberFormat="1" applyFont="1" applyFill="1" applyAlignment="1">
      <alignment vertical="top"/>
    </xf>
    <xf numFmtId="0" fontId="25" fillId="2" borderId="0" xfId="0" applyFont="1" applyFill="1"/>
    <xf numFmtId="0" fontId="25" fillId="0" borderId="0" xfId="0" applyFont="1"/>
    <xf numFmtId="17" fontId="28" fillId="2" borderId="0" xfId="0" applyNumberFormat="1" applyFont="1" applyFill="1" applyAlignment="1">
      <alignment horizontal="left" vertical="top"/>
    </xf>
    <xf numFmtId="0" fontId="25" fillId="2" borderId="0" xfId="0" applyFont="1" applyFill="1" applyAlignment="1">
      <alignment vertical="top" wrapText="1"/>
    </xf>
    <xf numFmtId="2" fontId="26" fillId="2" borderId="0" xfId="0" applyNumberFormat="1" applyFont="1" applyFill="1" applyAlignment="1">
      <alignment horizontal="right" vertical="top"/>
    </xf>
    <xf numFmtId="2" fontId="33" fillId="2" borderId="0" xfId="0" applyNumberFormat="1" applyFont="1" applyFill="1" applyBorder="1" applyAlignment="1">
      <alignment horizontal="center"/>
    </xf>
    <xf numFmtId="0" fontId="25" fillId="0" borderId="1" xfId="0" applyFont="1" applyFill="1" applyBorder="1" applyAlignment="1">
      <alignment horizontal="center" vertical="center"/>
    </xf>
    <xf numFmtId="0" fontId="25" fillId="0" borderId="1" xfId="0" applyFont="1" applyBorder="1" applyAlignment="1">
      <alignment horizontal="left" vertical="center" wrapText="1"/>
    </xf>
    <xf numFmtId="0" fontId="25" fillId="0" borderId="1" xfId="0" applyFont="1" applyBorder="1" applyAlignment="1">
      <alignment horizontal="center" vertical="center" wrapText="1"/>
    </xf>
    <xf numFmtId="0" fontId="25" fillId="0" borderId="1" xfId="0" applyFont="1" applyFill="1" applyBorder="1" applyAlignment="1">
      <alignment horizontal="right" vertical="center"/>
    </xf>
    <xf numFmtId="0" fontId="28" fillId="0" borderId="8" xfId="0" applyFont="1" applyBorder="1" applyAlignment="1">
      <alignment horizontal="center" vertical="top"/>
    </xf>
    <xf numFmtId="0" fontId="28" fillId="0" borderId="8" xfId="0" applyFont="1" applyBorder="1" applyAlignment="1">
      <alignment horizontal="right" vertical="top" wrapText="1"/>
    </xf>
    <xf numFmtId="0" fontId="28" fillId="0" borderId="12" xfId="0" applyFont="1" applyBorder="1" applyAlignment="1">
      <alignment vertical="top" wrapText="1"/>
    </xf>
    <xf numFmtId="0" fontId="28" fillId="0" borderId="12" xfId="0" applyFont="1" applyBorder="1" applyAlignment="1">
      <alignment horizontal="center" vertical="top"/>
    </xf>
    <xf numFmtId="0" fontId="28" fillId="0" borderId="8" xfId="0" applyFont="1" applyBorder="1" applyAlignment="1">
      <alignment vertical="top"/>
    </xf>
    <xf numFmtId="2" fontId="28" fillId="0" borderId="8" xfId="0" applyNumberFormat="1" applyFont="1" applyBorder="1" applyAlignment="1">
      <alignment vertical="top"/>
    </xf>
    <xf numFmtId="2" fontId="28" fillId="0" borderId="12" xfId="0" applyNumberFormat="1" applyFont="1" applyBorder="1" applyAlignment="1">
      <alignment vertical="top"/>
    </xf>
    <xf numFmtId="2" fontId="28" fillId="0" borderId="8" xfId="0" applyNumberFormat="1" applyFont="1" applyBorder="1"/>
    <xf numFmtId="2" fontId="25" fillId="0" borderId="0" xfId="0" applyNumberFormat="1" applyFont="1" applyAlignment="1">
      <alignment horizontal="right" vertical="top"/>
    </xf>
    <xf numFmtId="2" fontId="28" fillId="0" borderId="1" xfId="0" applyNumberFormat="1" applyFont="1" applyBorder="1" applyAlignment="1">
      <alignment vertical="top"/>
    </xf>
    <xf numFmtId="2" fontId="28" fillId="0" borderId="1" xfId="0" applyNumberFormat="1" applyFont="1" applyBorder="1"/>
    <xf numFmtId="2" fontId="28" fillId="0" borderId="0" xfId="0" applyNumberFormat="1" applyFont="1" applyBorder="1" applyAlignment="1">
      <alignment vertical="top"/>
    </xf>
    <xf numFmtId="2" fontId="28" fillId="0" borderId="0" xfId="0" applyNumberFormat="1" applyFont="1" applyBorder="1"/>
    <xf numFmtId="0" fontId="25" fillId="0" borderId="1" xfId="0" applyFont="1" applyBorder="1" applyAlignment="1">
      <alignment horizontal="center" vertical="center" textRotation="90" wrapText="1"/>
    </xf>
    <xf numFmtId="2" fontId="25" fillId="0" borderId="1" xfId="0" applyNumberFormat="1" applyFont="1" applyBorder="1" applyAlignment="1">
      <alignment horizontal="center" vertical="center" textRotation="90"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vertical="center" wrapText="1"/>
    </xf>
    <xf numFmtId="0" fontId="25" fillId="0" borderId="1" xfId="0" applyFont="1" applyBorder="1" applyAlignment="1">
      <alignment vertical="center" wrapText="1"/>
    </xf>
    <xf numFmtId="0" fontId="25" fillId="0" borderId="1" xfId="0" applyFont="1" applyBorder="1" applyAlignment="1">
      <alignment horizontal="center" vertical="center"/>
    </xf>
    <xf numFmtId="0" fontId="25" fillId="0" borderId="1" xfId="0" applyFont="1" applyBorder="1" applyAlignment="1">
      <alignment vertical="center"/>
    </xf>
    <xf numFmtId="2" fontId="25" fillId="0" borderId="1" xfId="0" applyNumberFormat="1" applyFont="1" applyBorder="1" applyAlignment="1">
      <alignment vertical="center"/>
    </xf>
    <xf numFmtId="164" fontId="25" fillId="0" borderId="1" xfId="0" applyNumberFormat="1" applyFont="1" applyBorder="1" applyAlignment="1">
      <alignment vertical="center"/>
    </xf>
    <xf numFmtId="1" fontId="25" fillId="0" borderId="1" xfId="0" applyNumberFormat="1" applyFont="1" applyBorder="1" applyAlignment="1">
      <alignment horizontal="center" vertical="center"/>
    </xf>
    <xf numFmtId="0" fontId="25" fillId="6" borderId="1" xfId="0" applyFont="1" applyFill="1" applyBorder="1" applyAlignment="1">
      <alignment horizontal="center" vertical="top"/>
    </xf>
    <xf numFmtId="0" fontId="25" fillId="6" borderId="1" xfId="0" applyFont="1" applyFill="1" applyBorder="1" applyAlignment="1">
      <alignment vertical="top" wrapText="1"/>
    </xf>
    <xf numFmtId="0" fontId="25" fillId="6" borderId="1" xfId="0" applyFont="1" applyFill="1" applyBorder="1" applyAlignment="1">
      <alignment vertical="top"/>
    </xf>
    <xf numFmtId="2" fontId="25" fillId="6" borderId="1" xfId="0" applyNumberFormat="1" applyFont="1" applyFill="1" applyBorder="1" applyAlignment="1">
      <alignment vertical="top"/>
    </xf>
    <xf numFmtId="0" fontId="25" fillId="6" borderId="1" xfId="0" applyFont="1" applyFill="1" applyBorder="1"/>
    <xf numFmtId="0" fontId="25" fillId="0" borderId="1" xfId="0" applyFont="1" applyBorder="1" applyAlignment="1">
      <alignment horizontal="center" vertical="top" wrapText="1"/>
    </xf>
    <xf numFmtId="0" fontId="25" fillId="0" borderId="1" xfId="0" applyFont="1" applyBorder="1" applyAlignment="1">
      <alignment vertical="top"/>
    </xf>
    <xf numFmtId="2" fontId="25" fillId="0" borderId="1" xfId="0" applyNumberFormat="1" applyFont="1" applyBorder="1" applyAlignment="1">
      <alignment vertical="top"/>
    </xf>
    <xf numFmtId="0" fontId="25" fillId="0" borderId="1" xfId="0" applyFont="1" applyBorder="1"/>
    <xf numFmtId="0" fontId="25" fillId="6" borderId="1" xfId="0" applyFont="1" applyFill="1" applyBorder="1" applyAlignment="1">
      <alignment horizontal="left" vertical="top" wrapText="1"/>
    </xf>
    <xf numFmtId="0" fontId="25" fillId="2" borderId="1" xfId="0" applyFont="1" applyFill="1" applyBorder="1" applyAlignment="1">
      <alignment horizontal="center" vertical="center" wrapText="1"/>
    </xf>
    <xf numFmtId="0" fontId="25" fillId="3" borderId="1" xfId="0" applyNumberFormat="1" applyFont="1" applyFill="1" applyBorder="1" applyAlignment="1">
      <alignment horizontal="center" vertical="center" wrapText="1"/>
    </xf>
    <xf numFmtId="0" fontId="25" fillId="0" borderId="1" xfId="0" applyNumberFormat="1" applyFont="1" applyFill="1" applyBorder="1" applyAlignment="1">
      <alignment horizontal="center" vertical="center" wrapText="1"/>
    </xf>
    <xf numFmtId="0" fontId="25" fillId="2" borderId="1" xfId="0" applyFont="1" applyFill="1" applyBorder="1" applyAlignment="1">
      <alignment vertical="center" wrapText="1"/>
    </xf>
    <xf numFmtId="0" fontId="25" fillId="0" borderId="8" xfId="0" applyFont="1" applyFill="1" applyBorder="1" applyAlignment="1">
      <alignment horizontal="center" vertical="center"/>
    </xf>
    <xf numFmtId="0" fontId="25" fillId="0" borderId="8" xfId="0" applyFont="1" applyBorder="1" applyAlignment="1">
      <alignment horizontal="left" vertical="center" wrapText="1"/>
    </xf>
    <xf numFmtId="0" fontId="25" fillId="0" borderId="12" xfId="0" applyFont="1" applyBorder="1" applyAlignment="1">
      <alignment horizontal="center" vertical="center" wrapText="1"/>
    </xf>
    <xf numFmtId="0" fontId="25" fillId="0" borderId="8" xfId="0" applyFont="1" applyBorder="1" applyAlignment="1">
      <alignment horizontal="center" vertical="center"/>
    </xf>
    <xf numFmtId="0" fontId="25" fillId="0" borderId="12" xfId="0" applyFont="1" applyBorder="1" applyAlignment="1">
      <alignment horizontal="center" vertical="center"/>
    </xf>
    <xf numFmtId="0" fontId="25" fillId="0" borderId="8" xfId="0" applyFont="1" applyBorder="1" applyAlignment="1">
      <alignment vertical="center"/>
    </xf>
    <xf numFmtId="2" fontId="25" fillId="0" borderId="8" xfId="0" applyNumberFormat="1" applyFont="1" applyBorder="1" applyAlignment="1">
      <alignment vertical="center"/>
    </xf>
    <xf numFmtId="164" fontId="25" fillId="0" borderId="8" xfId="0" applyNumberFormat="1" applyFont="1" applyBorder="1" applyAlignment="1">
      <alignment vertical="center"/>
    </xf>
    <xf numFmtId="164" fontId="25" fillId="0" borderId="12" xfId="0" applyNumberFormat="1" applyFont="1" applyBorder="1" applyAlignment="1">
      <alignment vertical="center"/>
    </xf>
    <xf numFmtId="2" fontId="25" fillId="0" borderId="12" xfId="0" applyNumberFormat="1" applyFont="1" applyBorder="1" applyAlignment="1">
      <alignment vertical="center"/>
    </xf>
    <xf numFmtId="49" fontId="25" fillId="0" borderId="1" xfId="0" applyNumberFormat="1" applyFont="1" applyFill="1" applyBorder="1" applyAlignment="1">
      <alignment horizontal="center" vertical="center" wrapText="1"/>
    </xf>
    <xf numFmtId="0" fontId="25" fillId="0" borderId="1" xfId="0" applyNumberFormat="1" applyFont="1" applyFill="1" applyBorder="1" applyAlignment="1">
      <alignment horizontal="center" vertical="center"/>
    </xf>
    <xf numFmtId="0" fontId="25" fillId="0" borderId="1" xfId="0" applyNumberFormat="1" applyFont="1" applyBorder="1" applyAlignment="1">
      <alignment horizontal="center" vertical="center"/>
    </xf>
    <xf numFmtId="0" fontId="25" fillId="9" borderId="1" xfId="0" applyFont="1" applyFill="1" applyBorder="1" applyAlignment="1">
      <alignment vertical="center" wrapText="1"/>
    </xf>
    <xf numFmtId="0" fontId="25" fillId="9" borderId="1" xfId="0" applyFont="1" applyFill="1" applyBorder="1" applyAlignment="1">
      <alignment horizontal="left" vertical="center" wrapText="1"/>
    </xf>
    <xf numFmtId="0" fontId="49" fillId="10" borderId="1" xfId="0" applyNumberFormat="1" applyFont="1" applyFill="1" applyBorder="1" applyAlignment="1">
      <alignment horizontal="center" vertical="center" wrapText="1"/>
    </xf>
    <xf numFmtId="0" fontId="0" fillId="0" borderId="0" xfId="0"/>
    <xf numFmtId="0" fontId="10" fillId="0" borderId="0" xfId="0" applyFont="1" applyBorder="1" applyAlignment="1">
      <alignment vertical="center"/>
    </xf>
    <xf numFmtId="0" fontId="10" fillId="0" borderId="0" xfId="0" applyFont="1" applyFill="1" applyAlignment="1">
      <alignment vertical="center"/>
    </xf>
    <xf numFmtId="0" fontId="25" fillId="0" borderId="0" xfId="0" applyFont="1" applyAlignment="1">
      <alignment horizontal="center" vertical="top"/>
    </xf>
    <xf numFmtId="0" fontId="25" fillId="0" borderId="0" xfId="0" applyFont="1" applyAlignment="1">
      <alignment vertical="top" wrapText="1"/>
    </xf>
    <xf numFmtId="0" fontId="26" fillId="0" borderId="0" xfId="0" applyFont="1" applyAlignment="1">
      <alignment horizontal="left" vertical="top"/>
    </xf>
    <xf numFmtId="0" fontId="27" fillId="0" borderId="0" xfId="0" applyFont="1" applyFill="1" applyAlignment="1">
      <alignment vertical="top"/>
    </xf>
    <xf numFmtId="0" fontId="25" fillId="0" borderId="0" xfId="0" applyFont="1" applyAlignment="1">
      <alignment horizontal="center" vertical="top" wrapText="1"/>
    </xf>
    <xf numFmtId="0" fontId="25" fillId="0" borderId="0" xfId="0" applyFont="1" applyAlignment="1">
      <alignment horizontal="left" vertical="top"/>
    </xf>
    <xf numFmtId="0" fontId="26" fillId="0" borderId="0" xfId="0" applyFont="1" applyFill="1" applyAlignment="1">
      <alignment vertical="top"/>
    </xf>
    <xf numFmtId="0" fontId="25" fillId="0" borderId="0" xfId="0" applyFont="1" applyAlignment="1">
      <alignment vertical="top"/>
    </xf>
    <xf numFmtId="2" fontId="25" fillId="0" borderId="0" xfId="0" applyNumberFormat="1" applyFont="1" applyAlignment="1">
      <alignment vertical="top"/>
    </xf>
    <xf numFmtId="0" fontId="25" fillId="0" borderId="0" xfId="0" applyFont="1" applyAlignment="1">
      <alignment horizontal="left" vertical="top" wrapText="1"/>
    </xf>
    <xf numFmtId="0" fontId="26" fillId="2" borderId="0" xfId="0" applyFont="1" applyFill="1" applyAlignment="1">
      <alignment horizontal="left" vertical="top"/>
    </xf>
    <xf numFmtId="0" fontId="25" fillId="2" borderId="0" xfId="0" applyFont="1" applyFill="1" applyAlignment="1">
      <alignment horizontal="center" vertical="top" wrapText="1"/>
    </xf>
    <xf numFmtId="0" fontId="25" fillId="2" borderId="0" xfId="0" applyFont="1" applyFill="1" applyAlignment="1">
      <alignment horizontal="center" vertical="top"/>
    </xf>
    <xf numFmtId="0" fontId="25" fillId="2" borderId="0" xfId="0" applyFont="1" applyFill="1" applyAlignment="1">
      <alignment vertical="top"/>
    </xf>
    <xf numFmtId="2" fontId="25" fillId="2" borderId="0" xfId="0" applyNumberFormat="1" applyFont="1" applyFill="1" applyAlignment="1">
      <alignment vertical="top"/>
    </xf>
    <xf numFmtId="0" fontId="25" fillId="2" borderId="0" xfId="0" applyFont="1" applyFill="1"/>
    <xf numFmtId="0" fontId="25" fillId="0" borderId="0" xfId="0" applyFont="1"/>
    <xf numFmtId="17" fontId="28" fillId="2" borderId="0" xfId="0" applyNumberFormat="1" applyFont="1" applyFill="1" applyAlignment="1">
      <alignment horizontal="left" vertical="top"/>
    </xf>
    <xf numFmtId="0" fontId="25" fillId="2" borderId="0" xfId="0" applyFont="1" applyFill="1" applyAlignment="1">
      <alignment vertical="top" wrapText="1"/>
    </xf>
    <xf numFmtId="2" fontId="26" fillId="2" borderId="0" xfId="0" applyNumberFormat="1" applyFont="1" applyFill="1" applyAlignment="1">
      <alignment horizontal="right" vertical="top"/>
    </xf>
    <xf numFmtId="2" fontId="33" fillId="2" borderId="0" xfId="0" applyNumberFormat="1" applyFont="1" applyFill="1" applyBorder="1" applyAlignment="1">
      <alignment horizontal="center"/>
    </xf>
    <xf numFmtId="0" fontId="28" fillId="0" borderId="1" xfId="0" applyFont="1" applyBorder="1" applyAlignment="1">
      <alignment horizontal="center" vertical="center" textRotation="90" wrapText="1"/>
    </xf>
    <xf numFmtId="2" fontId="28" fillId="0" borderId="1" xfId="0" applyNumberFormat="1" applyFont="1" applyBorder="1" applyAlignment="1">
      <alignment horizontal="center" vertical="center" textRotation="90" wrapText="1"/>
    </xf>
    <xf numFmtId="0" fontId="25" fillId="0" borderId="1" xfId="0" applyFont="1" applyFill="1" applyBorder="1" applyAlignment="1">
      <alignment horizontal="center" vertical="center"/>
    </xf>
    <xf numFmtId="0" fontId="25" fillId="0" borderId="1" xfId="0" applyFont="1" applyFill="1" applyBorder="1" applyAlignment="1">
      <alignment horizontal="right" vertical="center"/>
    </xf>
    <xf numFmtId="0" fontId="25" fillId="5" borderId="1" xfId="0" applyFont="1" applyFill="1" applyBorder="1" applyAlignment="1">
      <alignment horizontal="center" vertical="center"/>
    </xf>
    <xf numFmtId="0" fontId="25" fillId="5" borderId="1" xfId="0" applyFont="1" applyFill="1" applyBorder="1" applyAlignment="1">
      <alignment horizontal="left" vertical="center" wrapText="1"/>
    </xf>
    <xf numFmtId="0" fontId="25" fillId="5" borderId="1" xfId="0" applyFont="1" applyFill="1" applyBorder="1" applyAlignment="1">
      <alignment horizontal="center" vertical="center" wrapText="1"/>
    </xf>
    <xf numFmtId="2" fontId="25" fillId="0" borderId="0" xfId="0" applyNumberFormat="1" applyFont="1" applyAlignment="1">
      <alignment horizontal="right" vertical="top"/>
    </xf>
    <xf numFmtId="2" fontId="28" fillId="0" borderId="1" xfId="0" applyNumberFormat="1" applyFont="1" applyBorder="1" applyAlignment="1">
      <alignment vertical="top"/>
    </xf>
    <xf numFmtId="2" fontId="28" fillId="0" borderId="1" xfId="0" applyNumberFormat="1" applyFont="1" applyBorder="1"/>
    <xf numFmtId="2" fontId="28" fillId="0" borderId="0" xfId="0" applyNumberFormat="1" applyFont="1" applyBorder="1" applyAlignment="1">
      <alignment vertical="top"/>
    </xf>
    <xf numFmtId="2" fontId="28" fillId="0" borderId="0" xfId="0" applyNumberFormat="1" applyFont="1" applyBorder="1"/>
    <xf numFmtId="0" fontId="25" fillId="0" borderId="1" xfId="0" applyFont="1" applyFill="1" applyBorder="1" applyAlignment="1">
      <alignment horizontal="center" vertical="center" wrapText="1"/>
    </xf>
    <xf numFmtId="0" fontId="25" fillId="0" borderId="1" xfId="0" applyFont="1" applyFill="1" applyBorder="1" applyAlignment="1">
      <alignment vertical="center" wrapText="1"/>
    </xf>
    <xf numFmtId="2" fontId="25" fillId="0" borderId="1" xfId="0" applyNumberFormat="1" applyFont="1" applyFill="1" applyBorder="1" applyAlignment="1">
      <alignment vertical="center"/>
    </xf>
    <xf numFmtId="0" fontId="25" fillId="0" borderId="1" xfId="0" applyFont="1" applyFill="1" applyBorder="1"/>
    <xf numFmtId="0" fontId="25" fillId="6" borderId="1" xfId="0" applyFont="1" applyFill="1" applyBorder="1" applyAlignment="1">
      <alignment horizontal="center" vertical="top"/>
    </xf>
    <xf numFmtId="0" fontId="28" fillId="6" borderId="1" xfId="0" applyFont="1" applyFill="1" applyBorder="1" applyAlignment="1">
      <alignment horizontal="left" vertical="top" wrapText="1"/>
    </xf>
    <xf numFmtId="0" fontId="25" fillId="6" borderId="1" xfId="0" applyFont="1" applyFill="1" applyBorder="1" applyAlignment="1">
      <alignment vertical="top" wrapText="1"/>
    </xf>
    <xf numFmtId="0" fontId="25" fillId="6" borderId="1" xfId="0" applyFont="1" applyFill="1" applyBorder="1" applyAlignment="1">
      <alignment vertical="top"/>
    </xf>
    <xf numFmtId="2" fontId="25" fillId="6" borderId="1" xfId="0" applyNumberFormat="1" applyFont="1" applyFill="1" applyBorder="1" applyAlignment="1">
      <alignment vertical="top"/>
    </xf>
    <xf numFmtId="0" fontId="25" fillId="6" borderId="1" xfId="0" applyFont="1" applyFill="1" applyBorder="1"/>
    <xf numFmtId="0" fontId="25" fillId="5" borderId="1" xfId="0" applyFont="1" applyFill="1" applyBorder="1" applyAlignment="1">
      <alignment horizontal="center" vertical="top"/>
    </xf>
    <xf numFmtId="0" fontId="28" fillId="5" borderId="1" xfId="0" applyFont="1" applyFill="1" applyBorder="1" applyAlignment="1">
      <alignment horizontal="left" vertical="top" wrapText="1"/>
    </xf>
    <xf numFmtId="0" fontId="25" fillId="5" borderId="1" xfId="0" applyFont="1" applyFill="1" applyBorder="1" applyAlignment="1">
      <alignment vertical="top" wrapText="1"/>
    </xf>
    <xf numFmtId="0" fontId="25" fillId="5" borderId="1" xfId="0" applyFont="1" applyFill="1" applyBorder="1" applyAlignment="1">
      <alignment vertical="top"/>
    </xf>
    <xf numFmtId="2" fontId="25" fillId="5" borderId="1" xfId="0" applyNumberFormat="1" applyFont="1" applyFill="1" applyBorder="1" applyAlignment="1">
      <alignment vertical="top"/>
    </xf>
    <xf numFmtId="0" fontId="25" fillId="5" borderId="1" xfId="0" applyFont="1" applyFill="1" applyBorder="1"/>
    <xf numFmtId="0" fontId="25" fillId="8" borderId="1" xfId="0" applyFont="1" applyFill="1" applyBorder="1" applyAlignment="1">
      <alignment horizontal="center" vertical="center"/>
    </xf>
    <xf numFmtId="0" fontId="25" fillId="8" borderId="1" xfId="0" applyFont="1" applyFill="1" applyBorder="1" applyAlignment="1">
      <alignment horizontal="right" vertical="center"/>
    </xf>
    <xf numFmtId="0" fontId="25" fillId="8" borderId="1" xfId="0" applyFont="1" applyFill="1" applyBorder="1" applyAlignment="1">
      <alignment horizontal="center" vertical="center" wrapText="1"/>
    </xf>
    <xf numFmtId="0" fontId="25" fillId="8" borderId="8" xfId="0" applyFont="1" applyFill="1" applyBorder="1" applyAlignment="1">
      <alignment horizontal="center" vertical="center"/>
    </xf>
    <xf numFmtId="0" fontId="25" fillId="8" borderId="1" xfId="0" applyFont="1" applyFill="1" applyBorder="1" applyAlignment="1">
      <alignment vertical="center" wrapText="1"/>
    </xf>
    <xf numFmtId="0" fontId="25" fillId="8" borderId="1" xfId="0" applyFont="1" applyFill="1" applyBorder="1" applyAlignment="1">
      <alignment horizontal="left" vertical="center" wrapText="1"/>
    </xf>
    <xf numFmtId="0" fontId="25" fillId="8" borderId="12" xfId="0" applyFont="1" applyFill="1" applyBorder="1" applyAlignment="1">
      <alignment horizontal="center" vertical="center"/>
    </xf>
    <xf numFmtId="0" fontId="25" fillId="8" borderId="1" xfId="0" applyFont="1" applyFill="1" applyBorder="1" applyAlignment="1">
      <alignment wrapText="1"/>
    </xf>
    <xf numFmtId="0" fontId="25" fillId="8" borderId="8" xfId="0" applyFont="1" applyFill="1" applyBorder="1" applyAlignment="1">
      <alignment horizontal="left" vertical="center" wrapText="1"/>
    </xf>
    <xf numFmtId="0" fontId="25" fillId="8" borderId="8" xfId="0" applyFont="1" applyFill="1" applyBorder="1" applyAlignment="1">
      <alignment vertical="center" wrapText="1"/>
    </xf>
    <xf numFmtId="0" fontId="46" fillId="8" borderId="8" xfId="0" applyFont="1" applyFill="1" applyBorder="1" applyAlignment="1">
      <alignment horizontal="left" vertical="top" wrapText="1"/>
    </xf>
    <xf numFmtId="0" fontId="25" fillId="8" borderId="1" xfId="0" applyFont="1" applyFill="1" applyBorder="1" applyAlignment="1">
      <alignment vertical="center"/>
    </xf>
    <xf numFmtId="2" fontId="25" fillId="8" borderId="1" xfId="0" applyNumberFormat="1" applyFont="1" applyFill="1" applyBorder="1" applyAlignment="1">
      <alignment vertical="center"/>
    </xf>
    <xf numFmtId="0" fontId="10" fillId="8" borderId="1" xfId="0" applyFont="1" applyFill="1" applyBorder="1" applyAlignment="1">
      <alignment wrapText="1"/>
    </xf>
    <xf numFmtId="0" fontId="46" fillId="8" borderId="8" xfId="0" applyFont="1" applyFill="1" applyBorder="1" applyAlignment="1">
      <alignment horizontal="left" vertical="center" wrapText="1"/>
    </xf>
    <xf numFmtId="0" fontId="10" fillId="8" borderId="1" xfId="0" applyFont="1" applyFill="1" applyBorder="1" applyAlignment="1">
      <alignment horizontal="center" vertical="center"/>
    </xf>
    <xf numFmtId="0" fontId="10" fillId="0" borderId="0" xfId="0" applyFont="1" applyFill="1" applyAlignment="1">
      <alignment vertical="center"/>
    </xf>
    <xf numFmtId="0" fontId="18" fillId="0" borderId="0" xfId="0" applyFont="1" applyFill="1" applyAlignment="1">
      <alignment vertical="center"/>
    </xf>
    <xf numFmtId="0" fontId="17" fillId="0" borderId="0" xfId="0" applyFont="1" applyFill="1"/>
    <xf numFmtId="0" fontId="28" fillId="6" borderId="1" xfId="0" applyFont="1" applyFill="1" applyBorder="1" applyAlignment="1">
      <alignment vertical="center" wrapText="1"/>
    </xf>
    <xf numFmtId="0" fontId="28" fillId="6" borderId="1" xfId="0" applyFont="1" applyFill="1" applyBorder="1" applyAlignment="1">
      <alignment vertical="center"/>
    </xf>
    <xf numFmtId="2" fontId="28" fillId="6" borderId="1" xfId="0" applyNumberFormat="1" applyFont="1" applyFill="1" applyBorder="1" applyAlignment="1">
      <alignment vertical="center"/>
    </xf>
    <xf numFmtId="2" fontId="25" fillId="6" borderId="1" xfId="0" applyNumberFormat="1" applyFont="1" applyFill="1" applyBorder="1" applyAlignment="1">
      <alignment vertical="center"/>
    </xf>
    <xf numFmtId="0" fontId="0" fillId="0" borderId="0" xfId="0"/>
    <xf numFmtId="0" fontId="10" fillId="0" borderId="0" xfId="0" applyFont="1" applyAlignment="1">
      <alignment vertical="top"/>
    </xf>
    <xf numFmtId="0" fontId="10" fillId="0" borderId="0" xfId="0" applyFont="1"/>
    <xf numFmtId="0" fontId="10" fillId="0" borderId="0" xfId="0" applyFont="1" applyBorder="1" applyAlignment="1">
      <alignment vertical="center"/>
    </xf>
    <xf numFmtId="0" fontId="12" fillId="0" borderId="0" xfId="0" applyFont="1"/>
    <xf numFmtId="0" fontId="10" fillId="0" borderId="0" xfId="0" applyFont="1" applyFill="1" applyAlignment="1">
      <alignment vertical="center"/>
    </xf>
    <xf numFmtId="0" fontId="17" fillId="0" borderId="0" xfId="0" applyFont="1"/>
    <xf numFmtId="0" fontId="25" fillId="0" borderId="0" xfId="0" applyFont="1" applyAlignment="1">
      <alignment horizontal="center" vertical="top"/>
    </xf>
    <xf numFmtId="0" fontId="25" fillId="0" borderId="0" xfId="0" applyFont="1" applyAlignment="1">
      <alignment vertical="top" wrapText="1"/>
    </xf>
    <xf numFmtId="0" fontId="26" fillId="0" borderId="0" xfId="0" applyFont="1" applyAlignment="1">
      <alignment horizontal="left" vertical="top"/>
    </xf>
    <xf numFmtId="0" fontId="27" fillId="0" borderId="0" xfId="0" applyFont="1" applyFill="1" applyAlignment="1">
      <alignment vertical="top"/>
    </xf>
    <xf numFmtId="0" fontId="25" fillId="0" borderId="0" xfId="0" applyFont="1" applyAlignment="1">
      <alignment horizontal="center" vertical="top" wrapText="1"/>
    </xf>
    <xf numFmtId="0" fontId="25" fillId="0" borderId="2" xfId="0" applyFont="1" applyBorder="1" applyAlignment="1">
      <alignment horizontal="center" vertical="top"/>
    </xf>
    <xf numFmtId="0" fontId="25" fillId="0" borderId="0" xfId="0" applyFont="1" applyBorder="1" applyAlignment="1">
      <alignment horizontal="center" vertical="top"/>
    </xf>
    <xf numFmtId="0" fontId="25" fillId="0" borderId="0" xfId="0" applyFont="1" applyBorder="1" applyAlignment="1">
      <alignment vertical="top" wrapText="1"/>
    </xf>
    <xf numFmtId="0" fontId="25" fillId="0" borderId="0" xfId="0" applyFont="1" applyAlignment="1">
      <alignment horizontal="left" vertical="top"/>
    </xf>
    <xf numFmtId="0" fontId="26" fillId="0" borderId="0" xfId="0" applyFont="1" applyFill="1" applyAlignment="1">
      <alignment vertical="top"/>
    </xf>
    <xf numFmtId="0" fontId="25" fillId="0" borderId="0" xfId="0" applyFont="1" applyAlignment="1">
      <alignment vertical="top"/>
    </xf>
    <xf numFmtId="2" fontId="25" fillId="0" borderId="0" xfId="0" applyNumberFormat="1" applyFont="1" applyAlignment="1">
      <alignment vertical="top"/>
    </xf>
    <xf numFmtId="0" fontId="25" fillId="0" borderId="0" xfId="0" applyFont="1" applyAlignment="1">
      <alignment horizontal="left" vertical="top" wrapText="1"/>
    </xf>
    <xf numFmtId="0" fontId="25" fillId="0" borderId="2" xfId="0" applyFont="1" applyBorder="1" applyAlignment="1">
      <alignment vertical="top"/>
    </xf>
    <xf numFmtId="2" fontId="25" fillId="0" borderId="2" xfId="0" applyNumberFormat="1" applyFont="1" applyBorder="1" applyAlignment="1">
      <alignment vertical="top"/>
    </xf>
    <xf numFmtId="0" fontId="26" fillId="2" borderId="0" xfId="0" applyFont="1" applyFill="1" applyAlignment="1">
      <alignment horizontal="left" vertical="top"/>
    </xf>
    <xf numFmtId="0" fontId="25" fillId="2" borderId="0" xfId="0" applyFont="1" applyFill="1" applyAlignment="1">
      <alignment horizontal="center" vertical="top" wrapText="1"/>
    </xf>
    <xf numFmtId="0" fontId="25" fillId="2" borderId="0" xfId="0" applyFont="1" applyFill="1" applyAlignment="1">
      <alignment horizontal="center" vertical="top"/>
    </xf>
    <xf numFmtId="0" fontId="25" fillId="2" borderId="0" xfId="0" applyFont="1" applyFill="1" applyAlignment="1">
      <alignment vertical="top"/>
    </xf>
    <xf numFmtId="2" fontId="25" fillId="2" borderId="0" xfId="0" applyNumberFormat="1" applyFont="1" applyFill="1" applyAlignment="1">
      <alignment vertical="top"/>
    </xf>
    <xf numFmtId="0" fontId="25" fillId="2" borderId="0" xfId="0" applyFont="1" applyFill="1"/>
    <xf numFmtId="0" fontId="25" fillId="0" borderId="0" xfId="0" applyFont="1"/>
    <xf numFmtId="17" fontId="28" fillId="2" borderId="0" xfId="0" applyNumberFormat="1" applyFont="1" applyFill="1" applyAlignment="1">
      <alignment horizontal="left" vertical="top"/>
    </xf>
    <xf numFmtId="0" fontId="25" fillId="2" borderId="0" xfId="0" applyFont="1" applyFill="1" applyAlignment="1">
      <alignment vertical="top" wrapText="1"/>
    </xf>
    <xf numFmtId="2" fontId="26" fillId="2" borderId="0" xfId="0" applyNumberFormat="1" applyFont="1" applyFill="1" applyAlignment="1">
      <alignment horizontal="right" vertical="top"/>
    </xf>
    <xf numFmtId="2" fontId="33" fillId="2" borderId="0" xfId="0" applyNumberFormat="1" applyFont="1" applyFill="1" applyBorder="1" applyAlignment="1">
      <alignment horizontal="center"/>
    </xf>
    <xf numFmtId="0" fontId="28" fillId="0" borderId="1" xfId="0" applyFont="1" applyBorder="1" applyAlignment="1">
      <alignment horizontal="center" vertical="center" textRotation="90" wrapText="1"/>
    </xf>
    <xf numFmtId="2" fontId="28" fillId="0" borderId="1" xfId="0" applyNumberFormat="1" applyFont="1" applyBorder="1" applyAlignment="1">
      <alignment horizontal="center" vertical="center" textRotation="90" wrapText="1"/>
    </xf>
    <xf numFmtId="0" fontId="25" fillId="0" borderId="11" xfId="0" applyFont="1" applyBorder="1" applyAlignment="1">
      <alignment horizontal="center" vertical="top"/>
    </xf>
    <xf numFmtId="0" fontId="25" fillId="0" borderId="2" xfId="0" applyFont="1" applyBorder="1" applyAlignment="1">
      <alignment horizontal="center" vertical="top" wrapText="1"/>
    </xf>
    <xf numFmtId="2" fontId="25" fillId="0" borderId="0" xfId="0" applyNumberFormat="1" applyFont="1" applyBorder="1" applyAlignment="1">
      <alignment vertical="top"/>
    </xf>
    <xf numFmtId="0" fontId="25" fillId="0" borderId="2" xfId="0" applyFont="1" applyBorder="1"/>
    <xf numFmtId="0" fontId="25" fillId="0" borderId="1" xfId="0" applyFont="1" applyFill="1" applyBorder="1" applyAlignment="1">
      <alignment horizontal="center" vertical="center"/>
    </xf>
    <xf numFmtId="0" fontId="25" fillId="0" borderId="1" xfId="0" applyFont="1" applyFill="1" applyBorder="1" applyAlignment="1">
      <alignment horizontal="right" vertical="center"/>
    </xf>
    <xf numFmtId="0" fontId="28" fillId="0" borderId="8" xfId="0" applyFont="1" applyBorder="1" applyAlignment="1">
      <alignment horizontal="center" vertical="top"/>
    </xf>
    <xf numFmtId="0" fontId="28" fillId="0" borderId="8" xfId="0" applyFont="1" applyBorder="1" applyAlignment="1">
      <alignment horizontal="right" vertical="top" wrapText="1"/>
    </xf>
    <xf numFmtId="0" fontId="28" fillId="0" borderId="12" xfId="0" applyFont="1" applyBorder="1" applyAlignment="1">
      <alignment vertical="top" wrapText="1"/>
    </xf>
    <xf numFmtId="0" fontId="28" fillId="0" borderId="12" xfId="0" applyFont="1" applyBorder="1" applyAlignment="1">
      <alignment horizontal="center" vertical="top"/>
    </xf>
    <xf numFmtId="0" fontId="28" fillId="0" borderId="8" xfId="0" applyFont="1" applyBorder="1" applyAlignment="1">
      <alignment vertical="top"/>
    </xf>
    <xf numFmtId="2" fontId="28" fillId="0" borderId="8" xfId="0" applyNumberFormat="1" applyFont="1" applyBorder="1" applyAlignment="1">
      <alignment vertical="top"/>
    </xf>
    <xf numFmtId="2" fontId="28" fillId="0" borderId="12" xfId="0" applyNumberFormat="1" applyFont="1" applyBorder="1" applyAlignment="1">
      <alignment vertical="top"/>
    </xf>
    <xf numFmtId="2" fontId="28" fillId="0" borderId="8" xfId="0" applyNumberFormat="1" applyFont="1" applyBorder="1"/>
    <xf numFmtId="2" fontId="25" fillId="0" borderId="0" xfId="0" applyNumberFormat="1" applyFont="1" applyAlignment="1">
      <alignment horizontal="right" vertical="top"/>
    </xf>
    <xf numFmtId="2" fontId="28" fillId="0" borderId="1" xfId="0" applyNumberFormat="1" applyFont="1" applyBorder="1" applyAlignment="1">
      <alignment vertical="top"/>
    </xf>
    <xf numFmtId="2" fontId="28" fillId="0" borderId="1" xfId="0" applyNumberFormat="1" applyFont="1" applyBorder="1"/>
    <xf numFmtId="2" fontId="28" fillId="0" borderId="0" xfId="0" applyNumberFormat="1" applyFont="1" applyBorder="1" applyAlignment="1">
      <alignment vertical="top"/>
    </xf>
    <xf numFmtId="2" fontId="28" fillId="0" borderId="0" xfId="0" applyNumberFormat="1" applyFont="1" applyBorder="1"/>
    <xf numFmtId="0" fontId="25" fillId="6" borderId="1" xfId="0" applyFont="1" applyFill="1" applyBorder="1" applyAlignment="1">
      <alignment horizontal="right" vertical="center"/>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vertical="center" wrapText="1"/>
    </xf>
    <xf numFmtId="0" fontId="25" fillId="0" borderId="1" xfId="0" applyFont="1" applyFill="1" applyBorder="1" applyAlignment="1">
      <alignment vertical="center"/>
    </xf>
    <xf numFmtId="2" fontId="25" fillId="0" borderId="1" xfId="0" applyNumberFormat="1" applyFont="1" applyFill="1" applyBorder="1" applyAlignment="1">
      <alignment vertical="center"/>
    </xf>
    <xf numFmtId="0" fontId="28" fillId="6" borderId="1" xfId="0" applyFont="1" applyFill="1" applyBorder="1" applyAlignment="1">
      <alignment horizontal="left" vertical="top" wrapText="1"/>
    </xf>
    <xf numFmtId="164" fontId="25" fillId="0" borderId="1" xfId="0" applyNumberFormat="1" applyFont="1" applyFill="1" applyBorder="1" applyAlignment="1">
      <alignment vertical="center"/>
    </xf>
    <xf numFmtId="0" fontId="28" fillId="6" borderId="1" xfId="0" applyFont="1" applyFill="1" applyBorder="1" applyAlignment="1">
      <alignment horizontal="center" vertical="top"/>
    </xf>
    <xf numFmtId="0" fontId="28" fillId="6" borderId="1" xfId="0" applyFont="1" applyFill="1" applyBorder="1" applyAlignment="1">
      <alignment vertical="top" wrapText="1"/>
    </xf>
    <xf numFmtId="0" fontId="28" fillId="6" borderId="1" xfId="0" applyFont="1" applyFill="1" applyBorder="1" applyAlignment="1">
      <alignment vertical="top"/>
    </xf>
    <xf numFmtId="2" fontId="28" fillId="6" borderId="1" xfId="0" applyNumberFormat="1" applyFont="1" applyFill="1" applyBorder="1" applyAlignment="1">
      <alignment vertical="top"/>
    </xf>
    <xf numFmtId="0" fontId="28" fillId="6" borderId="1" xfId="0" applyFont="1" applyFill="1" applyBorder="1"/>
    <xf numFmtId="0" fontId="25" fillId="8" borderId="1" xfId="0" applyFont="1" applyFill="1" applyBorder="1" applyAlignment="1">
      <alignment horizontal="center" vertical="center"/>
    </xf>
    <xf numFmtId="0" fontId="25" fillId="8" borderId="1" xfId="0" applyFont="1" applyFill="1" applyBorder="1" applyAlignment="1">
      <alignment horizontal="right" vertical="center"/>
    </xf>
    <xf numFmtId="0" fontId="25" fillId="8" borderId="1" xfId="0" applyFont="1" applyFill="1" applyBorder="1" applyAlignment="1">
      <alignment horizontal="center" vertical="center" wrapText="1"/>
    </xf>
    <xf numFmtId="0" fontId="25" fillId="8" borderId="1" xfId="0" applyFont="1" applyFill="1" applyBorder="1" applyAlignment="1">
      <alignment vertical="center" wrapText="1"/>
    </xf>
    <xf numFmtId="0" fontId="10" fillId="8" borderId="0" xfId="0" applyFont="1" applyFill="1" applyAlignment="1">
      <alignment vertical="center"/>
    </xf>
    <xf numFmtId="0" fontId="0" fillId="0" borderId="0" xfId="0"/>
    <xf numFmtId="0" fontId="10" fillId="0" borderId="0" xfId="0" applyFont="1"/>
    <xf numFmtId="0" fontId="10" fillId="0" borderId="0" xfId="0" applyFont="1" applyBorder="1" applyAlignment="1">
      <alignment vertical="center"/>
    </xf>
    <xf numFmtId="0" fontId="12" fillId="0" borderId="0" xfId="0" applyFont="1"/>
    <xf numFmtId="0" fontId="10" fillId="0" borderId="0" xfId="0" applyFont="1" applyFill="1" applyAlignment="1">
      <alignment vertical="center"/>
    </xf>
    <xf numFmtId="0" fontId="17" fillId="0" borderId="0" xfId="0" applyFont="1"/>
    <xf numFmtId="2" fontId="10" fillId="0" borderId="0" xfId="0" applyNumberFormat="1" applyFont="1" applyFill="1" applyAlignment="1">
      <alignment vertical="center"/>
    </xf>
    <xf numFmtId="0" fontId="25" fillId="5" borderId="1" xfId="0" applyFont="1" applyFill="1" applyBorder="1" applyAlignment="1">
      <alignment horizontal="center" vertical="center"/>
    </xf>
    <xf numFmtId="0" fontId="25" fillId="5" borderId="1" xfId="0" applyFont="1" applyFill="1" applyBorder="1" applyAlignment="1">
      <alignment horizontal="left" vertical="center" wrapText="1"/>
    </xf>
    <xf numFmtId="0" fontId="25" fillId="5" borderId="1" xfId="0" applyFont="1" applyFill="1" applyBorder="1" applyAlignment="1">
      <alignment horizontal="center" vertical="center" wrapText="1"/>
    </xf>
    <xf numFmtId="0" fontId="25" fillId="5" borderId="1" xfId="0" applyFont="1" applyFill="1" applyBorder="1" applyAlignment="1">
      <alignment horizontal="right" vertical="center"/>
    </xf>
    <xf numFmtId="2" fontId="25" fillId="5" borderId="1" xfId="0" applyNumberFormat="1" applyFont="1" applyFill="1" applyBorder="1" applyAlignment="1">
      <alignment horizontal="center" vertical="center"/>
    </xf>
    <xf numFmtId="0" fontId="28" fillId="5" borderId="8" xfId="0" applyFont="1" applyFill="1" applyBorder="1" applyAlignment="1">
      <alignment horizontal="center" vertical="top"/>
    </xf>
    <xf numFmtId="0" fontId="28" fillId="5" borderId="8" xfId="0" applyFont="1" applyFill="1" applyBorder="1" applyAlignment="1">
      <alignment horizontal="right" vertical="top" wrapText="1"/>
    </xf>
    <xf numFmtId="0" fontId="28" fillId="5" borderId="12" xfId="0" applyFont="1" applyFill="1" applyBorder="1" applyAlignment="1">
      <alignment vertical="top" wrapText="1"/>
    </xf>
    <xf numFmtId="0" fontId="28" fillId="5" borderId="12" xfId="0" applyFont="1" applyFill="1" applyBorder="1" applyAlignment="1">
      <alignment horizontal="center" vertical="top"/>
    </xf>
    <xf numFmtId="0" fontId="28" fillId="5" borderId="8" xfId="0" applyFont="1" applyFill="1" applyBorder="1" applyAlignment="1">
      <alignment vertical="top"/>
    </xf>
    <xf numFmtId="2" fontId="28" fillId="5" borderId="8" xfId="0" applyNumberFormat="1" applyFont="1" applyFill="1" applyBorder="1" applyAlignment="1">
      <alignment vertical="top"/>
    </xf>
    <xf numFmtId="2" fontId="28" fillId="5" borderId="12" xfId="0" applyNumberFormat="1" applyFont="1" applyFill="1" applyBorder="1" applyAlignment="1">
      <alignment vertical="top"/>
    </xf>
    <xf numFmtId="2" fontId="28" fillId="5" borderId="8" xfId="0" applyNumberFormat="1" applyFont="1" applyFill="1" applyBorder="1"/>
    <xf numFmtId="0" fontId="25" fillId="5" borderId="0" xfId="0" applyFont="1" applyFill="1" applyAlignment="1">
      <alignment horizontal="center" vertical="top"/>
    </xf>
    <xf numFmtId="0" fontId="25" fillId="5" borderId="0" xfId="0" applyFont="1" applyFill="1" applyAlignment="1">
      <alignment horizontal="left" vertical="top"/>
    </xf>
    <xf numFmtId="0" fontId="25" fillId="5" borderId="0" xfId="0" applyFont="1" applyFill="1" applyAlignment="1">
      <alignment vertical="top" wrapText="1"/>
    </xf>
    <xf numFmtId="0" fontId="25" fillId="5" borderId="0" xfId="0" applyFont="1" applyFill="1" applyAlignment="1">
      <alignment vertical="top"/>
    </xf>
    <xf numFmtId="2" fontId="25" fillId="5" borderId="0" xfId="0" applyNumberFormat="1" applyFont="1" applyFill="1" applyAlignment="1">
      <alignment vertical="top"/>
    </xf>
    <xf numFmtId="2" fontId="25" fillId="5" borderId="0" xfId="0" applyNumberFormat="1" applyFont="1" applyFill="1" applyAlignment="1">
      <alignment horizontal="right" vertical="top"/>
    </xf>
    <xf numFmtId="2" fontId="28" fillId="5" borderId="0" xfId="0" applyNumberFormat="1" applyFont="1" applyFill="1" applyBorder="1" applyAlignment="1">
      <alignment vertical="top"/>
    </xf>
    <xf numFmtId="2" fontId="28" fillId="5" borderId="0" xfId="0" applyNumberFormat="1" applyFont="1" applyFill="1" applyBorder="1"/>
    <xf numFmtId="0" fontId="25" fillId="5" borderId="1" xfId="0" applyFont="1" applyFill="1" applyBorder="1" applyAlignment="1">
      <alignment vertical="center" wrapText="1"/>
    </xf>
    <xf numFmtId="0" fontId="25" fillId="5" borderId="1" xfId="0" applyFont="1" applyFill="1" applyBorder="1" applyAlignment="1">
      <alignment vertical="center"/>
    </xf>
    <xf numFmtId="0" fontId="28" fillId="6" borderId="1" xfId="0" applyFont="1" applyFill="1" applyBorder="1" applyAlignment="1">
      <alignment horizontal="left" vertical="top" wrapText="1"/>
    </xf>
    <xf numFmtId="2" fontId="25" fillId="5" borderId="1" xfId="0" applyNumberFormat="1" applyFont="1" applyFill="1" applyBorder="1" applyAlignment="1">
      <alignment vertical="center"/>
    </xf>
    <xf numFmtId="0" fontId="28" fillId="6" borderId="1" xfId="0" applyFont="1" applyFill="1" applyBorder="1" applyAlignment="1">
      <alignment horizontal="center" vertical="top"/>
    </xf>
    <xf numFmtId="0" fontId="28" fillId="6" borderId="1" xfId="0" applyFont="1" applyFill="1" applyBorder="1" applyAlignment="1">
      <alignment vertical="top" wrapText="1"/>
    </xf>
    <xf numFmtId="0" fontId="28" fillId="6" borderId="1" xfId="0" applyFont="1" applyFill="1" applyBorder="1" applyAlignment="1">
      <alignment vertical="top"/>
    </xf>
    <xf numFmtId="2" fontId="28" fillId="6" borderId="1" xfId="0" applyNumberFormat="1" applyFont="1" applyFill="1" applyBorder="1" applyAlignment="1">
      <alignment vertical="top"/>
    </xf>
    <xf numFmtId="0" fontId="28" fillId="6" borderId="1" xfId="0" applyFont="1" applyFill="1" applyBorder="1"/>
    <xf numFmtId="0" fontId="26" fillId="5" borderId="0" xfId="0" applyFont="1" applyFill="1" applyAlignment="1">
      <alignment horizontal="left" vertical="top"/>
    </xf>
    <xf numFmtId="0" fontId="25" fillId="5" borderId="0" xfId="0" applyFont="1" applyFill="1" applyAlignment="1">
      <alignment horizontal="center" vertical="top" wrapText="1"/>
    </xf>
    <xf numFmtId="0" fontId="26" fillId="5" borderId="0" xfId="0" applyFont="1" applyFill="1" applyAlignment="1">
      <alignment vertical="top"/>
    </xf>
    <xf numFmtId="0" fontId="25" fillId="5" borderId="0" xfId="0" applyFont="1" applyFill="1"/>
    <xf numFmtId="0" fontId="27" fillId="5" borderId="0" xfId="0" applyFont="1" applyFill="1" applyAlignment="1">
      <alignment vertical="top"/>
    </xf>
    <xf numFmtId="17" fontId="28" fillId="5" borderId="0" xfId="0" applyNumberFormat="1" applyFont="1" applyFill="1" applyAlignment="1">
      <alignment horizontal="left" vertical="top"/>
    </xf>
    <xf numFmtId="2" fontId="26" fillId="5" borderId="0" xfId="0" applyNumberFormat="1" applyFont="1" applyFill="1" applyAlignment="1">
      <alignment horizontal="right" vertical="top"/>
    </xf>
    <xf numFmtId="2" fontId="33" fillId="5" borderId="0" xfId="0" applyNumberFormat="1" applyFont="1" applyFill="1" applyBorder="1" applyAlignment="1">
      <alignment horizontal="center"/>
    </xf>
    <xf numFmtId="2" fontId="28" fillId="5" borderId="1" xfId="0" applyNumberFormat="1" applyFont="1" applyFill="1" applyBorder="1" applyAlignment="1">
      <alignment vertical="top"/>
    </xf>
    <xf numFmtId="2" fontId="28" fillId="5" borderId="1" xfId="0" applyNumberFormat="1" applyFont="1" applyFill="1" applyBorder="1"/>
    <xf numFmtId="0" fontId="25" fillId="5" borderId="0" xfId="0" applyFont="1" applyFill="1" applyAlignment="1">
      <alignment horizontal="left" vertical="top" wrapText="1"/>
    </xf>
    <xf numFmtId="0" fontId="25" fillId="5" borderId="11" xfId="0" applyFont="1" applyFill="1" applyBorder="1" applyAlignment="1">
      <alignment horizontal="center" vertical="top"/>
    </xf>
    <xf numFmtId="0" fontId="25" fillId="5" borderId="2" xfId="0" applyFont="1" applyFill="1" applyBorder="1" applyAlignment="1">
      <alignment horizontal="center" vertical="top" wrapText="1"/>
    </xf>
    <xf numFmtId="0" fontId="25" fillId="5" borderId="0" xfId="0" applyFont="1" applyFill="1" applyBorder="1" applyAlignment="1">
      <alignment vertical="top" wrapText="1"/>
    </xf>
    <xf numFmtId="0" fontId="25" fillId="5" borderId="2" xfId="0" applyFont="1" applyFill="1" applyBorder="1" applyAlignment="1">
      <alignment horizontal="center" vertical="top"/>
    </xf>
    <xf numFmtId="0" fontId="25" fillId="5" borderId="0" xfId="0" applyFont="1" applyFill="1" applyBorder="1" applyAlignment="1">
      <alignment horizontal="center" vertical="top"/>
    </xf>
    <xf numFmtId="0" fontId="25" fillId="5" borderId="2" xfId="0" applyFont="1" applyFill="1" applyBorder="1" applyAlignment="1">
      <alignment vertical="top"/>
    </xf>
    <xf numFmtId="2" fontId="25" fillId="5" borderId="2" xfId="0" applyNumberFormat="1" applyFont="1" applyFill="1" applyBorder="1" applyAlignment="1">
      <alignment vertical="top"/>
    </xf>
    <xf numFmtId="2" fontId="25" fillId="5" borderId="0" xfId="0" applyNumberFormat="1" applyFont="1" applyFill="1" applyBorder="1" applyAlignment="1">
      <alignment vertical="top"/>
    </xf>
    <xf numFmtId="0" fontId="25" fillId="5" borderId="2" xfId="0" applyFont="1" applyFill="1" applyBorder="1"/>
    <xf numFmtId="0" fontId="36" fillId="5" borderId="1" xfId="0" applyFont="1" applyFill="1" applyBorder="1" applyAlignment="1">
      <alignment wrapText="1"/>
    </xf>
    <xf numFmtId="0" fontId="36" fillId="5" borderId="1" xfId="0" applyFont="1" applyFill="1" applyBorder="1" applyAlignment="1">
      <alignment vertical="center" wrapText="1"/>
    </xf>
    <xf numFmtId="164" fontId="25" fillId="5" borderId="1" xfId="0" applyNumberFormat="1" applyFont="1" applyFill="1" applyBorder="1" applyAlignment="1">
      <alignment vertical="center"/>
    </xf>
    <xf numFmtId="0" fontId="28" fillId="5" borderId="1" xfId="0" applyFont="1" applyFill="1" applyBorder="1" applyAlignment="1">
      <alignment horizontal="center" vertical="center" textRotation="90" wrapText="1"/>
    </xf>
    <xf numFmtId="2" fontId="28" fillId="5" borderId="1" xfId="0" applyNumberFormat="1" applyFont="1" applyFill="1" applyBorder="1" applyAlignment="1">
      <alignment horizontal="center" vertical="center" textRotation="90" wrapText="1"/>
    </xf>
    <xf numFmtId="0" fontId="28" fillId="6" borderId="1" xfId="0" applyFont="1" applyFill="1" applyBorder="1" applyAlignment="1">
      <alignment horizontal="left" vertical="top"/>
    </xf>
    <xf numFmtId="0" fontId="25" fillId="8" borderId="1" xfId="0" applyFont="1" applyFill="1" applyBorder="1" applyAlignment="1">
      <alignment horizontal="center" vertical="center"/>
    </xf>
    <xf numFmtId="0" fontId="25" fillId="8" borderId="1" xfId="0" applyFont="1" applyFill="1" applyBorder="1" applyAlignment="1">
      <alignment horizontal="right" vertical="center"/>
    </xf>
    <xf numFmtId="0" fontId="25" fillId="8" borderId="1" xfId="0" applyFont="1" applyFill="1" applyBorder="1" applyAlignment="1">
      <alignment horizontal="center" vertical="center" wrapText="1"/>
    </xf>
    <xf numFmtId="0" fontId="25" fillId="8" borderId="1" xfId="0" applyFont="1" applyFill="1" applyBorder="1" applyAlignment="1">
      <alignment vertical="center" wrapText="1"/>
    </xf>
    <xf numFmtId="0" fontId="25" fillId="8" borderId="1" xfId="0" applyFont="1" applyFill="1" applyBorder="1" applyAlignment="1">
      <alignment horizontal="left" vertical="center" wrapText="1"/>
    </xf>
    <xf numFmtId="0" fontId="10" fillId="0" borderId="0" xfId="0" applyFont="1"/>
    <xf numFmtId="0" fontId="10" fillId="0" borderId="0" xfId="0" applyFont="1" applyFill="1"/>
    <xf numFmtId="0" fontId="25" fillId="8" borderId="1" xfId="0" applyFont="1" applyFill="1" applyBorder="1" applyAlignment="1">
      <alignment wrapText="1"/>
    </xf>
    <xf numFmtId="0" fontId="0" fillId="0" borderId="0" xfId="0"/>
    <xf numFmtId="0" fontId="10" fillId="0" borderId="0" xfId="0" applyFont="1"/>
    <xf numFmtId="0" fontId="10" fillId="0" borderId="0" xfId="0" applyFont="1" applyBorder="1" applyAlignment="1">
      <alignment vertical="center"/>
    </xf>
    <xf numFmtId="0" fontId="12" fillId="0" borderId="0" xfId="0" applyFont="1"/>
    <xf numFmtId="0" fontId="10" fillId="0" borderId="0" xfId="0" applyFont="1" applyFill="1" applyAlignment="1">
      <alignment vertical="center"/>
    </xf>
    <xf numFmtId="0" fontId="25" fillId="0" borderId="0" xfId="0" applyFont="1" applyAlignment="1">
      <alignment horizontal="center" vertical="top"/>
    </xf>
    <xf numFmtId="0" fontId="25" fillId="0" borderId="0" xfId="0" applyFont="1" applyAlignment="1">
      <alignment vertical="top" wrapText="1"/>
    </xf>
    <xf numFmtId="0" fontId="26" fillId="0" borderId="0" xfId="0" applyFont="1" applyAlignment="1">
      <alignment horizontal="left" vertical="top"/>
    </xf>
    <xf numFmtId="0" fontId="27" fillId="0" borderId="0" xfId="0" applyFont="1" applyFill="1" applyAlignment="1">
      <alignment vertical="top"/>
    </xf>
    <xf numFmtId="0" fontId="25" fillId="0" borderId="0" xfId="0" applyFont="1" applyAlignment="1">
      <alignment horizontal="center" vertical="top" wrapText="1"/>
    </xf>
    <xf numFmtId="0" fontId="25" fillId="0" borderId="2" xfId="0" applyFont="1" applyBorder="1" applyAlignment="1">
      <alignment horizontal="center" vertical="top"/>
    </xf>
    <xf numFmtId="0" fontId="25" fillId="0" borderId="0" xfId="0" applyFont="1" applyBorder="1" applyAlignment="1">
      <alignment horizontal="center" vertical="top"/>
    </xf>
    <xf numFmtId="0" fontId="25" fillId="0" borderId="0" xfId="0" applyFont="1" applyBorder="1" applyAlignment="1">
      <alignment vertical="top" wrapText="1"/>
    </xf>
    <xf numFmtId="0" fontId="25" fillId="0" borderId="0" xfId="0" applyFont="1" applyAlignment="1">
      <alignment horizontal="left" vertical="top"/>
    </xf>
    <xf numFmtId="0" fontId="26" fillId="0" borderId="0" xfId="0" applyFont="1" applyFill="1" applyAlignment="1">
      <alignment vertical="top"/>
    </xf>
    <xf numFmtId="0" fontId="25" fillId="0" borderId="0" xfId="0" applyFont="1" applyAlignment="1">
      <alignment vertical="top"/>
    </xf>
    <xf numFmtId="2" fontId="25" fillId="0" borderId="0" xfId="0" applyNumberFormat="1" applyFont="1" applyAlignment="1">
      <alignment vertical="top"/>
    </xf>
    <xf numFmtId="0" fontId="25" fillId="0" borderId="0" xfId="0" applyFont="1" applyAlignment="1">
      <alignment horizontal="left" vertical="top" wrapText="1"/>
    </xf>
    <xf numFmtId="0" fontId="25" fillId="0" borderId="2" xfId="0" applyFont="1" applyBorder="1" applyAlignment="1">
      <alignment vertical="top"/>
    </xf>
    <xf numFmtId="2" fontId="25" fillId="0" borderId="2" xfId="0" applyNumberFormat="1" applyFont="1" applyBorder="1" applyAlignment="1">
      <alignment vertical="top"/>
    </xf>
    <xf numFmtId="0" fontId="26" fillId="2" borderId="0" xfId="0" applyFont="1" applyFill="1" applyAlignment="1">
      <alignment horizontal="left" vertical="top"/>
    </xf>
    <xf numFmtId="0" fontId="25" fillId="2" borderId="0" xfId="0" applyFont="1" applyFill="1" applyAlignment="1">
      <alignment horizontal="center" vertical="top" wrapText="1"/>
    </xf>
    <xf numFmtId="0" fontId="25" fillId="2" borderId="0" xfId="0" applyFont="1" applyFill="1" applyAlignment="1">
      <alignment horizontal="center" vertical="top"/>
    </xf>
    <xf numFmtId="0" fontId="25" fillId="2" borderId="0" xfId="0" applyFont="1" applyFill="1" applyAlignment="1">
      <alignment vertical="top"/>
    </xf>
    <xf numFmtId="2" fontId="25" fillId="2" borderId="0" xfId="0" applyNumberFormat="1" applyFont="1" applyFill="1" applyAlignment="1">
      <alignment vertical="top"/>
    </xf>
    <xf numFmtId="0" fontId="25" fillId="2" borderId="0" xfId="0" applyFont="1" applyFill="1"/>
    <xf numFmtId="0" fontId="25" fillId="0" borderId="0" xfId="0" applyFont="1"/>
    <xf numFmtId="17" fontId="28" fillId="2" borderId="0" xfId="0" applyNumberFormat="1" applyFont="1" applyFill="1" applyAlignment="1">
      <alignment horizontal="left" vertical="top"/>
    </xf>
    <xf numFmtId="0" fontId="25" fillId="2" borderId="0" xfId="0" applyFont="1" applyFill="1" applyAlignment="1">
      <alignment vertical="top" wrapText="1"/>
    </xf>
    <xf numFmtId="2" fontId="26" fillId="2" borderId="0" xfId="0" applyNumberFormat="1" applyFont="1" applyFill="1" applyAlignment="1">
      <alignment horizontal="right" vertical="top"/>
    </xf>
    <xf numFmtId="2" fontId="33" fillId="2" borderId="0" xfId="0" applyNumberFormat="1" applyFont="1" applyFill="1" applyBorder="1" applyAlignment="1">
      <alignment horizontal="center"/>
    </xf>
    <xf numFmtId="0" fontId="28" fillId="0" borderId="1" xfId="0" applyFont="1" applyBorder="1" applyAlignment="1">
      <alignment horizontal="center" vertical="center" textRotation="90" wrapText="1"/>
    </xf>
    <xf numFmtId="2" fontId="28" fillId="0" borderId="1" xfId="0" applyNumberFormat="1" applyFont="1" applyBorder="1" applyAlignment="1">
      <alignment horizontal="center" vertical="center" textRotation="90" wrapText="1"/>
    </xf>
    <xf numFmtId="0" fontId="25" fillId="0" borderId="11" xfId="0" applyFont="1" applyBorder="1" applyAlignment="1">
      <alignment horizontal="center" vertical="top"/>
    </xf>
    <xf numFmtId="0" fontId="25" fillId="0" borderId="2" xfId="0" applyFont="1" applyBorder="1" applyAlignment="1">
      <alignment horizontal="center" vertical="top" wrapText="1"/>
    </xf>
    <xf numFmtId="2" fontId="25" fillId="0" borderId="0" xfId="0" applyNumberFormat="1" applyFont="1" applyBorder="1" applyAlignment="1">
      <alignment vertical="top"/>
    </xf>
    <xf numFmtId="0" fontId="25" fillId="0" borderId="2" xfId="0" applyFont="1" applyBorder="1"/>
    <xf numFmtId="0" fontId="25" fillId="0" borderId="1" xfId="0" applyFont="1" applyFill="1" applyBorder="1" applyAlignment="1">
      <alignment horizontal="center" vertical="center"/>
    </xf>
    <xf numFmtId="0" fontId="25" fillId="0" borderId="1" xfId="0" applyFont="1" applyBorder="1" applyAlignment="1">
      <alignment horizontal="left" vertical="center" wrapText="1"/>
    </xf>
    <xf numFmtId="0" fontId="25" fillId="0" borderId="1" xfId="0" applyFont="1" applyBorder="1" applyAlignment="1">
      <alignment horizontal="center" vertical="center" wrapText="1"/>
    </xf>
    <xf numFmtId="0" fontId="25" fillId="0" borderId="1" xfId="0" applyFont="1" applyFill="1" applyBorder="1" applyAlignment="1">
      <alignment horizontal="right" vertical="center"/>
    </xf>
    <xf numFmtId="0" fontId="25" fillId="0" borderId="1" xfId="0" applyFont="1" applyBorder="1" applyAlignment="1">
      <alignment horizontal="right" vertical="center"/>
    </xf>
    <xf numFmtId="0" fontId="28" fillId="0" borderId="8" xfId="0" applyFont="1" applyBorder="1" applyAlignment="1">
      <alignment horizontal="center" vertical="top"/>
    </xf>
    <xf numFmtId="0" fontId="28" fillId="0" borderId="8" xfId="0" applyFont="1" applyBorder="1" applyAlignment="1">
      <alignment horizontal="right" vertical="top" wrapText="1"/>
    </xf>
    <xf numFmtId="0" fontId="28" fillId="0" borderId="12" xfId="0" applyFont="1" applyBorder="1" applyAlignment="1">
      <alignment vertical="top" wrapText="1"/>
    </xf>
    <xf numFmtId="0" fontId="28" fillId="0" borderId="12" xfId="0" applyFont="1" applyBorder="1" applyAlignment="1">
      <alignment horizontal="center" vertical="top"/>
    </xf>
    <xf numFmtId="0" fontId="28" fillId="0" borderId="8" xfId="0" applyFont="1" applyBorder="1" applyAlignment="1">
      <alignment vertical="top"/>
    </xf>
    <xf numFmtId="2" fontId="28" fillId="0" borderId="8" xfId="0" applyNumberFormat="1" applyFont="1" applyBorder="1" applyAlignment="1">
      <alignment vertical="top"/>
    </xf>
    <xf numFmtId="2" fontId="28" fillId="0" borderId="12" xfId="0" applyNumberFormat="1" applyFont="1" applyBorder="1" applyAlignment="1">
      <alignment vertical="top"/>
    </xf>
    <xf numFmtId="2" fontId="28" fillId="0" borderId="8" xfId="0" applyNumberFormat="1" applyFont="1" applyBorder="1"/>
    <xf numFmtId="2" fontId="25" fillId="0" borderId="0" xfId="0" applyNumberFormat="1" applyFont="1" applyAlignment="1">
      <alignment horizontal="right" vertical="top"/>
    </xf>
    <xf numFmtId="2" fontId="28" fillId="0" borderId="1" xfId="0" applyNumberFormat="1" applyFont="1" applyBorder="1" applyAlignment="1">
      <alignment vertical="top"/>
    </xf>
    <xf numFmtId="2" fontId="28" fillId="0" borderId="1" xfId="0" applyNumberFormat="1" applyFont="1" applyBorder="1"/>
    <xf numFmtId="2" fontId="28" fillId="0" borderId="0" xfId="0" applyNumberFormat="1" applyFont="1" applyBorder="1" applyAlignment="1">
      <alignment vertical="top"/>
    </xf>
    <xf numFmtId="2" fontId="28" fillId="0" borderId="0" xfId="0" applyNumberFormat="1" applyFont="1" applyBorder="1"/>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Border="1" applyAlignment="1">
      <alignment horizontal="center" vertical="center"/>
    </xf>
    <xf numFmtId="0" fontId="25" fillId="0" borderId="1" xfId="0" applyFont="1" applyBorder="1" applyAlignment="1">
      <alignment vertical="center"/>
    </xf>
    <xf numFmtId="2" fontId="25" fillId="0" borderId="1" xfId="0" applyNumberFormat="1" applyFont="1" applyBorder="1" applyAlignment="1">
      <alignment vertical="center"/>
    </xf>
    <xf numFmtId="164" fontId="25" fillId="0" borderId="1" xfId="0" applyNumberFormat="1" applyFont="1" applyBorder="1" applyAlignment="1">
      <alignment vertical="center"/>
    </xf>
    <xf numFmtId="0" fontId="25" fillId="6" borderId="1" xfId="0" applyFont="1" applyFill="1" applyBorder="1" applyAlignment="1">
      <alignment horizontal="center" vertical="top"/>
    </xf>
    <xf numFmtId="0" fontId="28" fillId="6" borderId="1" xfId="0" applyFont="1" applyFill="1" applyBorder="1" applyAlignment="1">
      <alignment horizontal="left" vertical="top" wrapText="1"/>
    </xf>
    <xf numFmtId="0" fontId="25" fillId="6" borderId="1" xfId="0" applyFont="1" applyFill="1" applyBorder="1" applyAlignment="1">
      <alignment vertical="top" wrapText="1"/>
    </xf>
    <xf numFmtId="0" fontId="25" fillId="6" borderId="1" xfId="0" applyFont="1" applyFill="1" applyBorder="1" applyAlignment="1">
      <alignment vertical="top"/>
    </xf>
    <xf numFmtId="2" fontId="25" fillId="6" borderId="1" xfId="0" applyNumberFormat="1" applyFont="1" applyFill="1" applyBorder="1" applyAlignment="1">
      <alignment vertical="top"/>
    </xf>
    <xf numFmtId="0" fontId="25" fillId="6" borderId="1" xfId="0" applyFont="1" applyFill="1" applyBorder="1"/>
    <xf numFmtId="0" fontId="25" fillId="0" borderId="1" xfId="0" applyFont="1" applyBorder="1" applyAlignment="1">
      <alignment wrapText="1"/>
    </xf>
    <xf numFmtId="1" fontId="25" fillId="0" borderId="1" xfId="0" applyNumberFormat="1" applyFont="1" applyFill="1" applyBorder="1" applyAlignment="1">
      <alignment horizontal="center" vertical="center"/>
    </xf>
    <xf numFmtId="0" fontId="25" fillId="8" borderId="1" xfId="0" applyFont="1" applyFill="1" applyBorder="1" applyAlignment="1">
      <alignment horizontal="center" vertical="center"/>
    </xf>
    <xf numFmtId="0" fontId="25" fillId="8" borderId="1" xfId="0" applyFont="1" applyFill="1" applyBorder="1" applyAlignment="1">
      <alignment horizontal="right" vertical="center"/>
    </xf>
    <xf numFmtId="0" fontId="25" fillId="8" borderId="1" xfId="0" applyFont="1" applyFill="1" applyBorder="1" applyAlignment="1">
      <alignment horizontal="center" vertical="center" wrapText="1"/>
    </xf>
    <xf numFmtId="0" fontId="25" fillId="8" borderId="1" xfId="0" applyFont="1" applyFill="1" applyBorder="1" applyAlignment="1">
      <alignment horizontal="left" vertical="center" wrapText="1"/>
    </xf>
    <xf numFmtId="1" fontId="25" fillId="8" borderId="1" xfId="0" applyNumberFormat="1" applyFont="1" applyFill="1" applyBorder="1" applyAlignment="1">
      <alignment horizontal="center" vertical="center"/>
    </xf>
    <xf numFmtId="0" fontId="25" fillId="8" borderId="1" xfId="0" applyFont="1" applyFill="1" applyBorder="1" applyAlignment="1">
      <alignment horizontal="left" vertical="center" wrapText="1"/>
    </xf>
    <xf numFmtId="0" fontId="0" fillId="0" borderId="0" xfId="0"/>
    <xf numFmtId="0" fontId="10" fillId="0" borderId="0" xfId="0" applyFont="1"/>
    <xf numFmtId="0" fontId="10" fillId="0" borderId="0" xfId="0" applyFont="1" applyBorder="1" applyAlignment="1">
      <alignment vertical="center"/>
    </xf>
    <xf numFmtId="0" fontId="12" fillId="0" borderId="0" xfId="0" applyFont="1"/>
    <xf numFmtId="0" fontId="10" fillId="0" borderId="0" xfId="0" applyFont="1" applyFill="1" applyAlignment="1">
      <alignment vertical="center"/>
    </xf>
    <xf numFmtId="0" fontId="25" fillId="0" borderId="0" xfId="0" applyFont="1" applyAlignment="1">
      <alignment horizontal="center" vertical="top"/>
    </xf>
    <xf numFmtId="0" fontId="25" fillId="0" borderId="0" xfId="0" applyFont="1" applyAlignment="1">
      <alignment vertical="top" wrapText="1"/>
    </xf>
    <xf numFmtId="0" fontId="26" fillId="0" borderId="0" xfId="0" applyFont="1" applyAlignment="1">
      <alignment horizontal="left" vertical="top"/>
    </xf>
    <xf numFmtId="0" fontId="27" fillId="0" borderId="0" xfId="0" applyFont="1" applyFill="1" applyAlignment="1">
      <alignment vertical="top"/>
    </xf>
    <xf numFmtId="0" fontId="25" fillId="0" borderId="0" xfId="0" applyFont="1" applyAlignment="1">
      <alignment horizontal="center" vertical="top" wrapText="1"/>
    </xf>
    <xf numFmtId="0" fontId="25" fillId="0" borderId="0" xfId="0" applyFont="1" applyAlignment="1">
      <alignment horizontal="left" vertical="top"/>
    </xf>
    <xf numFmtId="0" fontId="28" fillId="0" borderId="1" xfId="0" applyFont="1" applyBorder="1" applyAlignment="1">
      <alignment horizontal="right" vertical="top" wrapText="1"/>
    </xf>
    <xf numFmtId="0" fontId="25" fillId="0" borderId="1" xfId="0" applyFont="1" applyBorder="1" applyAlignment="1">
      <alignment vertical="top" wrapText="1"/>
    </xf>
    <xf numFmtId="0" fontId="26" fillId="0" borderId="0" xfId="0" applyFont="1" applyFill="1" applyAlignment="1">
      <alignment vertical="top"/>
    </xf>
    <xf numFmtId="0" fontId="25" fillId="0" borderId="0" xfId="0" applyFont="1" applyAlignment="1">
      <alignment vertical="top"/>
    </xf>
    <xf numFmtId="2" fontId="25" fillId="0" borderId="0" xfId="0" applyNumberFormat="1" applyFont="1" applyAlignment="1">
      <alignment vertical="top"/>
    </xf>
    <xf numFmtId="0" fontId="25" fillId="0" borderId="0" xfId="0" applyFont="1" applyAlignment="1">
      <alignment horizontal="left" vertical="top" wrapText="1"/>
    </xf>
    <xf numFmtId="0" fontId="25" fillId="0" borderId="1" xfId="0" applyFont="1" applyBorder="1" applyAlignment="1">
      <alignment horizontal="center" vertical="top"/>
    </xf>
    <xf numFmtId="0" fontId="26" fillId="2" borderId="0" xfId="0" applyFont="1" applyFill="1" applyAlignment="1">
      <alignment horizontal="left" vertical="top"/>
    </xf>
    <xf numFmtId="0" fontId="25" fillId="2" borderId="0" xfId="0" applyFont="1" applyFill="1" applyAlignment="1">
      <alignment horizontal="center" vertical="top" wrapText="1"/>
    </xf>
    <xf numFmtId="0" fontId="25" fillId="2" borderId="0" xfId="0" applyFont="1" applyFill="1" applyAlignment="1">
      <alignment horizontal="center" vertical="top"/>
    </xf>
    <xf numFmtId="0" fontId="25" fillId="2" borderId="0" xfId="0" applyFont="1" applyFill="1" applyAlignment="1">
      <alignment vertical="top"/>
    </xf>
    <xf numFmtId="2" fontId="25" fillId="2" borderId="0" xfId="0" applyNumberFormat="1" applyFont="1" applyFill="1" applyAlignment="1">
      <alignment vertical="top"/>
    </xf>
    <xf numFmtId="0" fontId="25" fillId="2" borderId="0" xfId="0" applyFont="1" applyFill="1"/>
    <xf numFmtId="0" fontId="25" fillId="0" borderId="0" xfId="0" applyFont="1"/>
    <xf numFmtId="17" fontId="28" fillId="2" borderId="0" xfId="0" applyNumberFormat="1" applyFont="1" applyFill="1" applyAlignment="1">
      <alignment horizontal="left" vertical="top"/>
    </xf>
    <xf numFmtId="0" fontId="25" fillId="2" borderId="0" xfId="0" applyFont="1" applyFill="1" applyAlignment="1">
      <alignment vertical="top" wrapText="1"/>
    </xf>
    <xf numFmtId="2" fontId="26" fillId="2" borderId="0" xfId="0" applyNumberFormat="1" applyFont="1" applyFill="1" applyAlignment="1">
      <alignment horizontal="right" vertical="top"/>
    </xf>
    <xf numFmtId="2" fontId="33" fillId="2" borderId="0" xfId="0" applyNumberFormat="1" applyFont="1" applyFill="1" applyBorder="1" applyAlignment="1">
      <alignment horizontal="center"/>
    </xf>
    <xf numFmtId="0" fontId="28" fillId="0" borderId="1" xfId="0" applyFont="1" applyBorder="1" applyAlignment="1">
      <alignment horizontal="center" vertical="center" textRotation="90" wrapText="1"/>
    </xf>
    <xf numFmtId="2" fontId="28" fillId="0" borderId="1" xfId="0" applyNumberFormat="1" applyFont="1" applyBorder="1" applyAlignment="1">
      <alignment horizontal="center" vertical="center" textRotation="90" wrapText="1"/>
    </xf>
    <xf numFmtId="0" fontId="25" fillId="0" borderId="1" xfId="0" applyFont="1" applyFill="1" applyBorder="1" applyAlignment="1">
      <alignment horizontal="center" vertical="center"/>
    </xf>
    <xf numFmtId="0" fontId="25" fillId="0" borderId="1" xfId="0" applyFont="1" applyFill="1" applyBorder="1" applyAlignment="1">
      <alignment horizontal="right" vertical="center"/>
    </xf>
    <xf numFmtId="2" fontId="25" fillId="0" borderId="0" xfId="0" applyNumberFormat="1" applyFont="1" applyAlignment="1">
      <alignment horizontal="right" vertical="top"/>
    </xf>
    <xf numFmtId="2" fontId="28" fillId="0" borderId="1" xfId="0" applyNumberFormat="1" applyFont="1" applyBorder="1" applyAlignment="1">
      <alignment vertical="top"/>
    </xf>
    <xf numFmtId="2" fontId="28" fillId="0" borderId="1" xfId="0" applyNumberFormat="1" applyFont="1" applyBorder="1"/>
    <xf numFmtId="2" fontId="28" fillId="0" borderId="0" xfId="0" applyNumberFormat="1" applyFont="1" applyBorder="1" applyAlignment="1">
      <alignment vertical="top"/>
    </xf>
    <xf numFmtId="2" fontId="28" fillId="0" borderId="0" xfId="0" applyNumberFormat="1" applyFont="1" applyBorder="1"/>
    <xf numFmtId="0" fontId="25" fillId="0" borderId="1" xfId="0" applyFont="1" applyFill="1" applyBorder="1" applyAlignment="1">
      <alignment horizontal="center" vertical="center" wrapText="1"/>
    </xf>
    <xf numFmtId="0" fontId="28" fillId="0" borderId="1" xfId="0" applyFont="1" applyFill="1" applyBorder="1" applyAlignment="1">
      <alignment horizontal="center" vertical="center"/>
    </xf>
    <xf numFmtId="0" fontId="25" fillId="0" borderId="1" xfId="0" applyFont="1" applyFill="1" applyBorder="1" applyAlignment="1">
      <alignment horizontal="left" vertical="center" wrapText="1"/>
    </xf>
    <xf numFmtId="0" fontId="25" fillId="0" borderId="1" xfId="0" applyFont="1" applyFill="1" applyBorder="1" applyAlignment="1">
      <alignment wrapText="1"/>
    </xf>
    <xf numFmtId="0" fontId="25" fillId="6" borderId="1" xfId="0" applyFont="1" applyFill="1" applyBorder="1" applyAlignment="1">
      <alignment horizontal="center" vertical="top"/>
    </xf>
    <xf numFmtId="0" fontId="28" fillId="6" borderId="1" xfId="0" applyFont="1" applyFill="1" applyBorder="1" applyAlignment="1">
      <alignment horizontal="left" vertical="top" wrapText="1"/>
    </xf>
    <xf numFmtId="0" fontId="25" fillId="6" borderId="1" xfId="0" applyFont="1" applyFill="1" applyBorder="1" applyAlignment="1">
      <alignment vertical="top" wrapText="1"/>
    </xf>
    <xf numFmtId="0" fontId="25" fillId="6" borderId="1" xfId="0" applyFont="1" applyFill="1" applyBorder="1" applyAlignment="1">
      <alignment vertical="top"/>
    </xf>
    <xf numFmtId="2" fontId="25" fillId="6" borderId="1" xfId="0" applyNumberFormat="1" applyFont="1" applyFill="1" applyBorder="1" applyAlignment="1">
      <alignment vertical="top"/>
    </xf>
    <xf numFmtId="0" fontId="25" fillId="6" borderId="1" xfId="0" applyFont="1" applyFill="1" applyBorder="1"/>
    <xf numFmtId="0" fontId="28" fillId="0" borderId="1" xfId="0" applyFont="1" applyBorder="1" applyAlignment="1">
      <alignment horizontal="center" vertical="top"/>
    </xf>
    <xf numFmtId="0" fontId="28" fillId="0" borderId="1" xfId="0" applyFont="1" applyBorder="1" applyAlignment="1">
      <alignment vertical="top" wrapText="1"/>
    </xf>
    <xf numFmtId="0" fontId="28" fillId="0" borderId="1" xfId="0" applyFont="1" applyBorder="1" applyAlignment="1">
      <alignment vertical="top"/>
    </xf>
    <xf numFmtId="0" fontId="25" fillId="0" borderId="1" xfId="0" applyFont="1" applyBorder="1" applyAlignment="1">
      <alignment horizontal="center" vertical="top" wrapText="1"/>
    </xf>
    <xf numFmtId="0" fontId="25" fillId="0" borderId="1" xfId="0" applyFont="1" applyBorder="1" applyAlignment="1">
      <alignment vertical="top"/>
    </xf>
    <xf numFmtId="2" fontId="25" fillId="0" borderId="1" xfId="0" applyNumberFormat="1" applyFont="1" applyBorder="1" applyAlignment="1">
      <alignment vertical="top"/>
    </xf>
    <xf numFmtId="0" fontId="25" fillId="0" borderId="1" xfId="0" applyFont="1" applyBorder="1"/>
    <xf numFmtId="165" fontId="25" fillId="0" borderId="1" xfId="36" applyNumberFormat="1" applyFont="1" applyFill="1" applyBorder="1" applyAlignment="1">
      <alignment vertical="center" wrapText="1"/>
    </xf>
    <xf numFmtId="165" fontId="25" fillId="0" borderId="1" xfId="36" applyNumberFormat="1" applyFont="1" applyFill="1" applyBorder="1" applyAlignment="1">
      <alignment horizontal="center" vertical="center"/>
    </xf>
    <xf numFmtId="2" fontId="25" fillId="0" borderId="1" xfId="0" applyNumberFormat="1" applyFont="1" applyFill="1" applyBorder="1" applyAlignment="1">
      <alignment horizontal="right" vertical="center"/>
    </xf>
    <xf numFmtId="0" fontId="44" fillId="0" borderId="1" xfId="0" applyFont="1" applyFill="1" applyBorder="1" applyAlignment="1">
      <alignment vertical="center" wrapText="1"/>
    </xf>
    <xf numFmtId="3" fontId="39" fillId="0" borderId="1" xfId="0" applyNumberFormat="1" applyFont="1" applyFill="1" applyBorder="1" applyAlignment="1">
      <alignment horizontal="center" vertical="center"/>
    </xf>
    <xf numFmtId="0" fontId="25" fillId="8" borderId="8" xfId="0" applyFont="1" applyFill="1" applyBorder="1" applyAlignment="1">
      <alignment horizontal="right" vertical="center"/>
    </xf>
    <xf numFmtId="0" fontId="28" fillId="8" borderId="8" xfId="0" applyFont="1" applyFill="1" applyBorder="1" applyAlignment="1">
      <alignment wrapText="1"/>
    </xf>
    <xf numFmtId="0" fontId="25" fillId="8" borderId="8" xfId="0" applyFont="1" applyFill="1" applyBorder="1" applyAlignment="1">
      <alignment wrapText="1"/>
    </xf>
    <xf numFmtId="0" fontId="25" fillId="8" borderId="8" xfId="0" applyFont="1" applyFill="1" applyBorder="1" applyAlignment="1">
      <alignment horizontal="center" vertical="center"/>
    </xf>
    <xf numFmtId="0" fontId="25" fillId="8" borderId="12" xfId="0" applyFont="1" applyFill="1" applyBorder="1" applyAlignment="1">
      <alignment horizontal="right" vertical="center"/>
    </xf>
    <xf numFmtId="0" fontId="28" fillId="8" borderId="8" xfId="0" applyFont="1" applyFill="1" applyBorder="1" applyAlignment="1">
      <alignment horizontal="center" vertical="center"/>
    </xf>
    <xf numFmtId="0" fontId="25" fillId="8" borderId="12" xfId="0" applyFont="1" applyFill="1" applyBorder="1" applyAlignment="1">
      <alignment horizontal="center" vertical="center" wrapText="1"/>
    </xf>
    <xf numFmtId="0" fontId="0" fillId="0" borderId="0" xfId="0"/>
    <xf numFmtId="0" fontId="10" fillId="0" borderId="0" xfId="0" applyFont="1"/>
    <xf numFmtId="0" fontId="10" fillId="0" borderId="0" xfId="0" applyFont="1" applyBorder="1" applyAlignment="1">
      <alignment vertical="center"/>
    </xf>
    <xf numFmtId="0" fontId="12" fillId="0" borderId="0" xfId="0" applyFont="1"/>
    <xf numFmtId="0" fontId="10" fillId="0" borderId="0" xfId="0" applyFont="1" applyFill="1" applyAlignment="1">
      <alignment vertical="center"/>
    </xf>
    <xf numFmtId="0" fontId="25" fillId="0" borderId="0" xfId="0" applyFont="1" applyAlignment="1">
      <alignment horizontal="center" vertical="top"/>
    </xf>
    <xf numFmtId="0" fontId="25" fillId="0" borderId="0" xfId="0" applyFont="1" applyAlignment="1">
      <alignment vertical="top" wrapText="1"/>
    </xf>
    <xf numFmtId="0" fontId="26" fillId="0" borderId="0" xfId="0" applyFont="1" applyAlignment="1">
      <alignment horizontal="left" vertical="top"/>
    </xf>
    <xf numFmtId="0" fontId="27" fillId="0" borderId="0" xfId="0" applyFont="1" applyFill="1" applyAlignment="1">
      <alignment vertical="top"/>
    </xf>
    <xf numFmtId="0" fontId="25" fillId="0" borderId="0" xfId="0" applyFont="1" applyAlignment="1">
      <alignment horizontal="center" vertical="top" wrapText="1"/>
    </xf>
    <xf numFmtId="0" fontId="25" fillId="0" borderId="2" xfId="0" applyFont="1" applyBorder="1" applyAlignment="1">
      <alignment horizontal="center" vertical="top"/>
    </xf>
    <xf numFmtId="0" fontId="25" fillId="0" borderId="0" xfId="0" applyFont="1" applyBorder="1" applyAlignment="1">
      <alignment horizontal="center" vertical="top"/>
    </xf>
    <xf numFmtId="0" fontId="25" fillId="0" borderId="0" xfId="0" applyFont="1" applyBorder="1" applyAlignment="1">
      <alignment vertical="top" wrapText="1"/>
    </xf>
    <xf numFmtId="0" fontId="25" fillId="0" borderId="0" xfId="0" applyFont="1" applyAlignment="1">
      <alignment horizontal="left" vertical="top"/>
    </xf>
    <xf numFmtId="0" fontId="26" fillId="0" borderId="0" xfId="0" applyFont="1" applyFill="1" applyAlignment="1">
      <alignment vertical="top"/>
    </xf>
    <xf numFmtId="0" fontId="25" fillId="0" borderId="0" xfId="0" applyFont="1" applyAlignment="1">
      <alignment vertical="top"/>
    </xf>
    <xf numFmtId="2" fontId="25" fillId="0" borderId="0" xfId="0" applyNumberFormat="1" applyFont="1" applyAlignment="1">
      <alignment vertical="top"/>
    </xf>
    <xf numFmtId="0" fontId="25" fillId="0" borderId="0" xfId="0" applyFont="1" applyAlignment="1">
      <alignment horizontal="left" vertical="top" wrapText="1"/>
    </xf>
    <xf numFmtId="0" fontId="25" fillId="0" borderId="2" xfId="0" applyFont="1" applyBorder="1" applyAlignment="1">
      <alignment vertical="top"/>
    </xf>
    <xf numFmtId="2" fontId="25" fillId="0" borderId="2" xfId="0" applyNumberFormat="1" applyFont="1" applyBorder="1" applyAlignment="1">
      <alignment vertical="top"/>
    </xf>
    <xf numFmtId="0" fontId="26" fillId="2" borderId="0" xfId="0" applyFont="1" applyFill="1" applyAlignment="1">
      <alignment horizontal="left" vertical="top"/>
    </xf>
    <xf numFmtId="0" fontId="25" fillId="2" borderId="0" xfId="0" applyFont="1" applyFill="1" applyAlignment="1">
      <alignment horizontal="center" vertical="top" wrapText="1"/>
    </xf>
    <xf numFmtId="0" fontId="25" fillId="2" borderId="0" xfId="0" applyFont="1" applyFill="1" applyAlignment="1">
      <alignment horizontal="center" vertical="top"/>
    </xf>
    <xf numFmtId="0" fontId="25" fillId="2" borderId="0" xfId="0" applyFont="1" applyFill="1" applyAlignment="1">
      <alignment vertical="top"/>
    </xf>
    <xf numFmtId="2" fontId="25" fillId="2" borderId="0" xfId="0" applyNumberFormat="1" applyFont="1" applyFill="1" applyAlignment="1">
      <alignment vertical="top"/>
    </xf>
    <xf numFmtId="0" fontId="25" fillId="2" borderId="0" xfId="0" applyFont="1" applyFill="1"/>
    <xf numFmtId="0" fontId="25" fillId="0" borderId="0" xfId="0" applyFont="1"/>
    <xf numFmtId="17" fontId="28" fillId="2" borderId="0" xfId="0" applyNumberFormat="1" applyFont="1" applyFill="1" applyAlignment="1">
      <alignment horizontal="left" vertical="top"/>
    </xf>
    <xf numFmtId="0" fontId="25" fillId="2" borderId="0" xfId="0" applyFont="1" applyFill="1" applyAlignment="1">
      <alignment vertical="top" wrapText="1"/>
    </xf>
    <xf numFmtId="2" fontId="26" fillId="2" borderId="0" xfId="0" applyNumberFormat="1" applyFont="1" applyFill="1" applyAlignment="1">
      <alignment horizontal="right" vertical="top"/>
    </xf>
    <xf numFmtId="2" fontId="33" fillId="2" borderId="0" xfId="0" applyNumberFormat="1" applyFont="1" applyFill="1" applyBorder="1" applyAlignment="1">
      <alignment horizontal="center"/>
    </xf>
    <xf numFmtId="0" fontId="28" fillId="0" borderId="1" xfId="0" applyFont="1" applyBorder="1" applyAlignment="1">
      <alignment horizontal="center" vertical="center" textRotation="90" wrapText="1"/>
    </xf>
    <xf numFmtId="2" fontId="28" fillId="0" borderId="1" xfId="0" applyNumberFormat="1" applyFont="1" applyBorder="1" applyAlignment="1">
      <alignment horizontal="center" vertical="center" textRotation="90" wrapText="1"/>
    </xf>
    <xf numFmtId="0" fontId="25" fillId="0" borderId="11" xfId="0" applyFont="1" applyBorder="1" applyAlignment="1">
      <alignment horizontal="center" vertical="top"/>
    </xf>
    <xf numFmtId="0" fontId="25" fillId="0" borderId="2" xfId="0" applyFont="1" applyBorder="1" applyAlignment="1">
      <alignment horizontal="center" vertical="top" wrapText="1"/>
    </xf>
    <xf numFmtId="2" fontId="25" fillId="0" borderId="0" xfId="0" applyNumberFormat="1" applyFont="1" applyBorder="1" applyAlignment="1">
      <alignment vertical="top"/>
    </xf>
    <xf numFmtId="0" fontId="25" fillId="0" borderId="2" xfId="0" applyFont="1" applyBorder="1"/>
    <xf numFmtId="0" fontId="25" fillId="5" borderId="1" xfId="0" applyFont="1" applyFill="1" applyBorder="1" applyAlignment="1">
      <alignment horizontal="center" vertical="center"/>
    </xf>
    <xf numFmtId="0" fontId="25" fillId="5" borderId="1" xfId="0" applyFont="1" applyFill="1" applyBorder="1" applyAlignment="1">
      <alignment horizontal="center" vertical="center" wrapText="1"/>
    </xf>
    <xf numFmtId="0" fontId="28" fillId="0" borderId="8" xfId="0" applyFont="1" applyBorder="1" applyAlignment="1">
      <alignment horizontal="center" vertical="top"/>
    </xf>
    <xf numFmtId="0" fontId="28" fillId="0" borderId="8" xfId="0" applyFont="1" applyBorder="1" applyAlignment="1">
      <alignment horizontal="right" vertical="top" wrapText="1"/>
    </xf>
    <xf numFmtId="0" fontId="28" fillId="0" borderId="12" xfId="0" applyFont="1" applyBorder="1" applyAlignment="1">
      <alignment vertical="top" wrapText="1"/>
    </xf>
    <xf numFmtId="0" fontId="28" fillId="0" borderId="12" xfId="0" applyFont="1" applyBorder="1" applyAlignment="1">
      <alignment horizontal="center" vertical="top"/>
    </xf>
    <xf numFmtId="0" fontId="28" fillId="0" borderId="8" xfId="0" applyFont="1" applyBorder="1" applyAlignment="1">
      <alignment vertical="top"/>
    </xf>
    <xf numFmtId="2" fontId="28" fillId="0" borderId="8" xfId="0" applyNumberFormat="1" applyFont="1" applyBorder="1" applyAlignment="1">
      <alignment vertical="top"/>
    </xf>
    <xf numFmtId="2" fontId="28" fillId="0" borderId="12" xfId="0" applyNumberFormat="1" applyFont="1" applyBorder="1" applyAlignment="1">
      <alignment vertical="top"/>
    </xf>
    <xf numFmtId="2" fontId="28" fillId="0" borderId="8" xfId="0" applyNumberFormat="1" applyFont="1" applyBorder="1"/>
    <xf numFmtId="2" fontId="25" fillId="0" borderId="0" xfId="0" applyNumberFormat="1" applyFont="1" applyAlignment="1">
      <alignment horizontal="right" vertical="top"/>
    </xf>
    <xf numFmtId="2" fontId="28" fillId="0" borderId="1" xfId="0" applyNumberFormat="1" applyFont="1" applyBorder="1" applyAlignment="1">
      <alignment vertical="top"/>
    </xf>
    <xf numFmtId="2" fontId="28" fillId="0" borderId="1" xfId="0" applyNumberFormat="1" applyFont="1" applyBorder="1"/>
    <xf numFmtId="2" fontId="28" fillId="0" borderId="0" xfId="0" applyNumberFormat="1" applyFont="1" applyBorder="1" applyAlignment="1">
      <alignment vertical="top"/>
    </xf>
    <xf numFmtId="2" fontId="28" fillId="0" borderId="0" xfId="0" applyNumberFormat="1" applyFont="1" applyBorder="1"/>
    <xf numFmtId="2" fontId="25" fillId="0" borderId="1" xfId="2" applyNumberFormat="1" applyFont="1" applyFill="1" applyBorder="1" applyAlignment="1">
      <alignment horizontal="center" vertical="center" wrapText="1"/>
    </xf>
    <xf numFmtId="0" fontId="25" fillId="6" borderId="1" xfId="0" applyFont="1" applyFill="1" applyBorder="1" applyAlignment="1">
      <alignment horizontal="center" vertical="top"/>
    </xf>
    <xf numFmtId="0" fontId="28" fillId="6" borderId="1" xfId="0" applyFont="1" applyFill="1" applyBorder="1" applyAlignment="1">
      <alignment horizontal="left" vertical="top" wrapText="1"/>
    </xf>
    <xf numFmtId="0" fontId="25" fillId="6" borderId="1" xfId="0" applyFont="1" applyFill="1" applyBorder="1" applyAlignment="1">
      <alignment vertical="top" wrapText="1"/>
    </xf>
    <xf numFmtId="0" fontId="25" fillId="6" borderId="1" xfId="0" applyFont="1" applyFill="1" applyBorder="1" applyAlignment="1">
      <alignment vertical="top"/>
    </xf>
    <xf numFmtId="2" fontId="25" fillId="6" borderId="1" xfId="0" applyNumberFormat="1" applyFont="1" applyFill="1" applyBorder="1" applyAlignment="1">
      <alignment vertical="top"/>
    </xf>
    <xf numFmtId="0" fontId="25" fillId="6" borderId="1" xfId="0" applyFont="1" applyFill="1" applyBorder="1"/>
    <xf numFmtId="0" fontId="25" fillId="5" borderId="1" xfId="0" applyFont="1" applyFill="1" applyBorder="1" applyAlignment="1">
      <alignment horizontal="center" vertical="top"/>
    </xf>
    <xf numFmtId="0" fontId="25" fillId="5" borderId="1" xfId="0" applyFont="1" applyFill="1" applyBorder="1" applyAlignment="1">
      <alignment vertical="top"/>
    </xf>
    <xf numFmtId="2" fontId="25" fillId="5" borderId="1" xfId="0" applyNumberFormat="1" applyFont="1" applyFill="1" applyBorder="1" applyAlignment="1">
      <alignment vertical="top"/>
    </xf>
    <xf numFmtId="0" fontId="25" fillId="5" borderId="1" xfId="0" applyFont="1" applyFill="1" applyBorder="1"/>
    <xf numFmtId="0" fontId="40" fillId="6" borderId="1" xfId="0" applyFont="1" applyFill="1" applyBorder="1" applyAlignment="1">
      <alignment horizontal="center" vertical="center" wrapText="1"/>
    </xf>
    <xf numFmtId="0" fontId="25" fillId="0" borderId="1" xfId="2" applyFont="1" applyFill="1" applyBorder="1" applyAlignment="1">
      <alignment horizontal="center" vertical="center" wrapText="1"/>
    </xf>
    <xf numFmtId="49" fontId="39" fillId="0" borderId="1" xfId="0" applyNumberFormat="1" applyFont="1" applyFill="1" applyBorder="1" applyAlignment="1">
      <alignment horizontal="center" vertical="center"/>
    </xf>
    <xf numFmtId="0" fontId="39" fillId="0" borderId="1" xfId="0" applyFont="1" applyFill="1" applyBorder="1" applyAlignment="1">
      <alignment vertical="center" wrapText="1"/>
    </xf>
    <xf numFmtId="0" fontId="39" fillId="0" borderId="1" xfId="0" applyFont="1" applyFill="1" applyBorder="1" applyAlignment="1">
      <alignment horizontal="center" vertical="center" wrapText="1"/>
    </xf>
    <xf numFmtId="2" fontId="39" fillId="0" borderId="1" xfId="0" applyNumberFormat="1" applyFont="1" applyFill="1" applyBorder="1" applyAlignment="1">
      <alignment horizontal="right" vertical="center" wrapText="1"/>
    </xf>
    <xf numFmtId="49" fontId="39" fillId="0" borderId="1" xfId="7" applyNumberFormat="1" applyFont="1" applyFill="1" applyBorder="1" applyAlignment="1">
      <alignment horizontal="center" vertical="center"/>
    </xf>
    <xf numFmtId="0" fontId="39" fillId="0" borderId="1" xfId="8" applyFont="1" applyFill="1" applyBorder="1" applyAlignment="1">
      <alignment horizontal="left" vertical="center" wrapText="1"/>
    </xf>
    <xf numFmtId="0" fontId="39" fillId="0" borderId="1" xfId="9" applyFont="1" applyFill="1" applyBorder="1" applyAlignment="1">
      <alignment horizontal="center" vertical="center" wrapText="1"/>
    </xf>
    <xf numFmtId="2" fontId="39" fillId="0" borderId="1" xfId="2" applyNumberFormat="1" applyFont="1" applyFill="1" applyBorder="1" applyAlignment="1">
      <alignment horizontal="right" vertical="center" wrapText="1"/>
    </xf>
    <xf numFmtId="0" fontId="39" fillId="0" borderId="1" xfId="8" applyFont="1" applyFill="1" applyBorder="1" applyAlignment="1">
      <alignment horizontal="justify" vertical="center" wrapText="1"/>
    </xf>
    <xf numFmtId="0" fontId="25" fillId="0" borderId="1" xfId="2" applyFont="1" applyFill="1" applyBorder="1" applyAlignment="1">
      <alignment horizontal="left" vertical="center" wrapText="1"/>
    </xf>
    <xf numFmtId="49" fontId="40" fillId="6" borderId="1" xfId="0" applyNumberFormat="1" applyFont="1" applyFill="1" applyBorder="1" applyAlignment="1">
      <alignment horizontal="center" vertical="center" wrapText="1"/>
    </xf>
    <xf numFmtId="0" fontId="40" fillId="6" borderId="1" xfId="0" applyFont="1" applyFill="1" applyBorder="1" applyAlignment="1">
      <alignment horizontal="left" vertical="center" wrapText="1"/>
    </xf>
    <xf numFmtId="4" fontId="40" fillId="6" borderId="1" xfId="0" applyNumberFormat="1" applyFont="1" applyFill="1" applyBorder="1" applyAlignment="1">
      <alignment horizontal="center" vertical="center" wrapText="1"/>
    </xf>
    <xf numFmtId="0" fontId="25" fillId="5" borderId="1" xfId="0" applyFont="1" applyFill="1" applyBorder="1" applyAlignment="1">
      <alignment horizontal="left" vertical="top" wrapText="1"/>
    </xf>
    <xf numFmtId="0" fontId="40" fillId="6" borderId="1" xfId="0" applyFont="1" applyFill="1" applyBorder="1" applyAlignment="1">
      <alignment vertical="center" wrapText="1"/>
    </xf>
    <xf numFmtId="2" fontId="39" fillId="0" borderId="1" xfId="0" applyNumberFormat="1" applyFont="1" applyFill="1" applyBorder="1" applyAlignment="1">
      <alignment horizontal="center" vertical="center" wrapText="1"/>
    </xf>
    <xf numFmtId="2" fontId="39" fillId="0" borderId="1" xfId="10" applyNumberFormat="1" applyFont="1" applyFill="1" applyBorder="1" applyAlignment="1">
      <alignment horizontal="center" vertical="center" wrapText="1"/>
    </xf>
    <xf numFmtId="2" fontId="39" fillId="0" borderId="1" xfId="10" applyNumberFormat="1" applyFont="1" applyFill="1" applyBorder="1" applyAlignment="1">
      <alignment horizontal="center" vertical="center"/>
    </xf>
    <xf numFmtId="0" fontId="39" fillId="6" borderId="1" xfId="0" applyFont="1" applyFill="1" applyBorder="1" applyAlignment="1">
      <alignment vertical="center" wrapText="1"/>
    </xf>
    <xf numFmtId="2" fontId="39" fillId="6" borderId="1" xfId="0" applyNumberFormat="1" applyFont="1" applyFill="1" applyBorder="1" applyAlignment="1">
      <alignment horizontal="center" vertical="center" wrapText="1"/>
    </xf>
    <xf numFmtId="2" fontId="40" fillId="6" borderId="1" xfId="0" applyNumberFormat="1" applyFont="1" applyFill="1" applyBorder="1" applyAlignment="1">
      <alignment horizontal="right" vertical="center" wrapText="1"/>
    </xf>
    <xf numFmtId="49" fontId="39" fillId="6" borderId="1" xfId="7" applyNumberFormat="1" applyFont="1" applyFill="1" applyBorder="1" applyAlignment="1">
      <alignment horizontal="center" vertical="center"/>
    </xf>
    <xf numFmtId="0" fontId="39" fillId="6" borderId="1" xfId="7" applyFont="1" applyFill="1" applyBorder="1" applyAlignment="1">
      <alignment horizontal="center" vertical="center"/>
    </xf>
    <xf numFmtId="2" fontId="39" fillId="6" borderId="1" xfId="7" applyNumberFormat="1" applyFont="1" applyFill="1" applyBorder="1" applyAlignment="1">
      <alignment horizontal="center" vertical="center"/>
    </xf>
    <xf numFmtId="2" fontId="39" fillId="6" borderId="1" xfId="0" applyNumberFormat="1" applyFont="1" applyFill="1" applyBorder="1" applyAlignment="1">
      <alignment horizontal="right" vertical="center"/>
    </xf>
    <xf numFmtId="2" fontId="39" fillId="6" borderId="1" xfId="0" applyNumberFormat="1" applyFont="1" applyFill="1" applyBorder="1" applyAlignment="1">
      <alignment horizontal="right" vertical="center" wrapText="1"/>
    </xf>
    <xf numFmtId="0" fontId="40" fillId="6" borderId="1" xfId="7" applyFont="1" applyFill="1" applyBorder="1" applyAlignment="1">
      <alignment horizontal="left" vertical="center" wrapText="1"/>
    </xf>
    <xf numFmtId="0" fontId="40" fillId="6" borderId="1" xfId="8" applyFont="1" applyFill="1" applyBorder="1" applyAlignment="1">
      <alignment horizontal="left" vertical="center" wrapText="1"/>
    </xf>
    <xf numFmtId="0" fontId="39" fillId="6" borderId="1" xfId="9" applyFont="1" applyFill="1" applyBorder="1" applyAlignment="1">
      <alignment horizontal="center" vertical="center" wrapText="1"/>
    </xf>
    <xf numFmtId="2" fontId="39" fillId="6" borderId="1" xfId="10" applyNumberFormat="1" applyFont="1" applyFill="1" applyBorder="1" applyAlignment="1">
      <alignment horizontal="center" vertical="center" wrapText="1"/>
    </xf>
    <xf numFmtId="2" fontId="39" fillId="6" borderId="1" xfId="2" applyNumberFormat="1" applyFont="1" applyFill="1" applyBorder="1" applyAlignment="1">
      <alignment horizontal="right" vertical="center" wrapText="1"/>
    </xf>
    <xf numFmtId="0" fontId="25" fillId="8" borderId="1" xfId="0" applyFont="1" applyFill="1" applyBorder="1" applyAlignment="1">
      <alignment horizontal="center" vertical="center"/>
    </xf>
    <xf numFmtId="0" fontId="25" fillId="8" borderId="1" xfId="0" applyFont="1" applyFill="1" applyBorder="1" applyAlignment="1">
      <alignment horizontal="left" vertical="top" wrapText="1"/>
    </xf>
    <xf numFmtId="0" fontId="25" fillId="8" borderId="1" xfId="0" applyFont="1" applyFill="1" applyBorder="1" applyAlignment="1">
      <alignment horizontal="center" vertical="center" wrapText="1"/>
    </xf>
    <xf numFmtId="0" fontId="25" fillId="8" borderId="1" xfId="0" applyFont="1" applyFill="1" applyBorder="1" applyAlignment="1">
      <alignment horizontal="center" vertical="top"/>
    </xf>
    <xf numFmtId="49" fontId="39" fillId="8" borderId="1" xfId="7" applyNumberFormat="1" applyFont="1" applyFill="1" applyBorder="1" applyAlignment="1">
      <alignment horizontal="center" vertical="center"/>
    </xf>
    <xf numFmtId="0" fontId="39" fillId="8" borderId="1" xfId="8" applyFont="1" applyFill="1" applyBorder="1" applyAlignment="1">
      <alignment horizontal="left" vertical="center" wrapText="1"/>
    </xf>
    <xf numFmtId="0" fontId="39" fillId="8" borderId="1" xfId="9" applyFont="1" applyFill="1" applyBorder="1" applyAlignment="1">
      <alignment horizontal="center" vertical="center" wrapText="1"/>
    </xf>
    <xf numFmtId="2" fontId="39" fillId="8" borderId="1" xfId="10" applyNumberFormat="1" applyFont="1" applyFill="1" applyBorder="1" applyAlignment="1">
      <alignment horizontal="center" vertical="center" wrapText="1"/>
    </xf>
    <xf numFmtId="2" fontId="39" fillId="8" borderId="1" xfId="2" applyNumberFormat="1" applyFont="1" applyFill="1" applyBorder="1" applyAlignment="1">
      <alignment horizontal="right" vertical="center" wrapText="1"/>
    </xf>
    <xf numFmtId="0" fontId="25" fillId="8" borderId="1" xfId="0" applyFont="1" applyFill="1" applyBorder="1" applyAlignment="1">
      <alignment vertical="top"/>
    </xf>
    <xf numFmtId="2" fontId="25" fillId="8" borderId="1" xfId="0" applyNumberFormat="1" applyFont="1" applyFill="1" applyBorder="1" applyAlignment="1">
      <alignment vertical="top"/>
    </xf>
    <xf numFmtId="0" fontId="25" fillId="8" borderId="1" xfId="0" applyFont="1" applyFill="1" applyBorder="1"/>
    <xf numFmtId="0" fontId="0" fillId="0" borderId="0" xfId="0"/>
    <xf numFmtId="0" fontId="10" fillId="0" borderId="0" xfId="0" applyFont="1" applyFill="1" applyAlignment="1">
      <alignment vertical="center"/>
    </xf>
    <xf numFmtId="0" fontId="17" fillId="0" borderId="0" xfId="0" applyFont="1" applyFill="1"/>
    <xf numFmtId="0" fontId="12" fillId="0" borderId="0" xfId="0" applyFont="1" applyFill="1" applyAlignment="1">
      <alignment vertical="center"/>
    </xf>
    <xf numFmtId="0" fontId="25" fillId="0" borderId="0" xfId="0" applyFont="1" applyAlignment="1">
      <alignment horizontal="center" vertical="top"/>
    </xf>
    <xf numFmtId="0" fontId="25" fillId="0" borderId="0" xfId="0" applyFont="1" applyAlignment="1">
      <alignment vertical="top" wrapText="1"/>
    </xf>
    <xf numFmtId="0" fontId="26" fillId="0" borderId="0" xfId="0" applyFont="1" applyAlignment="1">
      <alignment horizontal="left" vertical="top"/>
    </xf>
    <xf numFmtId="0" fontId="27" fillId="0" borderId="0" xfId="0" applyFont="1" applyFill="1" applyAlignment="1">
      <alignment vertical="top"/>
    </xf>
    <xf numFmtId="0" fontId="25" fillId="0" borderId="0" xfId="0" applyFont="1" applyAlignment="1">
      <alignment horizontal="center" vertical="top" wrapText="1"/>
    </xf>
    <xf numFmtId="0" fontId="25" fillId="0" borderId="2" xfId="0" applyFont="1" applyBorder="1" applyAlignment="1">
      <alignment horizontal="center" vertical="top"/>
    </xf>
    <xf numFmtId="0" fontId="25" fillId="0" borderId="0" xfId="0" applyFont="1" applyBorder="1" applyAlignment="1">
      <alignment horizontal="center" vertical="top"/>
    </xf>
    <xf numFmtId="0" fontId="25" fillId="0" borderId="0" xfId="0" applyFont="1" applyBorder="1" applyAlignment="1">
      <alignment vertical="top" wrapText="1"/>
    </xf>
    <xf numFmtId="0" fontId="25" fillId="0" borderId="0" xfId="0" applyFont="1" applyAlignment="1">
      <alignment horizontal="left" vertical="top"/>
    </xf>
    <xf numFmtId="0" fontId="26" fillId="0" borderId="0" xfId="0" applyFont="1" applyFill="1" applyAlignment="1">
      <alignment vertical="top"/>
    </xf>
    <xf numFmtId="0" fontId="25" fillId="0" borderId="0" xfId="0" applyFont="1" applyAlignment="1">
      <alignment vertical="top"/>
    </xf>
    <xf numFmtId="2" fontId="25" fillId="0" borderId="0" xfId="0" applyNumberFormat="1" applyFont="1" applyAlignment="1">
      <alignment vertical="top"/>
    </xf>
    <xf numFmtId="0" fontId="25" fillId="0" borderId="0" xfId="0" applyFont="1" applyAlignment="1">
      <alignment horizontal="left" vertical="top" wrapText="1"/>
    </xf>
    <xf numFmtId="0" fontId="25" fillId="0" borderId="2" xfId="0" applyFont="1" applyBorder="1" applyAlignment="1">
      <alignment vertical="top"/>
    </xf>
    <xf numFmtId="2" fontId="25" fillId="0" borderId="2" xfId="0" applyNumberFormat="1" applyFont="1" applyBorder="1" applyAlignment="1">
      <alignment vertical="top"/>
    </xf>
    <xf numFmtId="0" fontId="25" fillId="0" borderId="1" xfId="0" applyFont="1" applyBorder="1" applyAlignment="1">
      <alignment horizontal="center" vertical="top"/>
    </xf>
    <xf numFmtId="0" fontId="26" fillId="2" borderId="0" xfId="0" applyFont="1" applyFill="1" applyAlignment="1">
      <alignment horizontal="left" vertical="top"/>
    </xf>
    <xf numFmtId="0" fontId="25" fillId="2" borderId="0" xfId="0" applyFont="1" applyFill="1" applyAlignment="1">
      <alignment horizontal="center" vertical="top" wrapText="1"/>
    </xf>
    <xf numFmtId="0" fontId="25" fillId="2" borderId="0" xfId="0" applyFont="1" applyFill="1" applyAlignment="1">
      <alignment horizontal="center" vertical="top"/>
    </xf>
    <xf numFmtId="0" fontId="25" fillId="2" borderId="0" xfId="0" applyFont="1" applyFill="1" applyAlignment="1">
      <alignment vertical="top"/>
    </xf>
    <xf numFmtId="2" fontId="25" fillId="2" borderId="0" xfId="0" applyNumberFormat="1" applyFont="1" applyFill="1" applyAlignment="1">
      <alignment vertical="top"/>
    </xf>
    <xf numFmtId="0" fontId="25" fillId="2" borderId="0" xfId="0" applyFont="1" applyFill="1"/>
    <xf numFmtId="0" fontId="25" fillId="0" borderId="0" xfId="0" applyFont="1"/>
    <xf numFmtId="17" fontId="28" fillId="2" borderId="0" xfId="0" applyNumberFormat="1" applyFont="1" applyFill="1" applyAlignment="1">
      <alignment horizontal="left" vertical="top"/>
    </xf>
    <xf numFmtId="0" fontId="25" fillId="2" borderId="0" xfId="0" applyFont="1" applyFill="1" applyAlignment="1">
      <alignment vertical="top" wrapText="1"/>
    </xf>
    <xf numFmtId="2" fontId="26" fillId="2" borderId="0" xfId="0" applyNumberFormat="1" applyFont="1" applyFill="1" applyAlignment="1">
      <alignment horizontal="right" vertical="top"/>
    </xf>
    <xf numFmtId="2" fontId="33" fillId="2" borderId="0" xfId="0" applyNumberFormat="1" applyFont="1" applyFill="1" applyBorder="1" applyAlignment="1">
      <alignment horizontal="center"/>
    </xf>
    <xf numFmtId="0" fontId="28" fillId="0" borderId="1" xfId="0" applyFont="1" applyBorder="1" applyAlignment="1">
      <alignment horizontal="center" vertical="center" textRotation="90" wrapText="1"/>
    </xf>
    <xf numFmtId="2" fontId="28" fillId="0" borderId="1" xfId="0" applyNumberFormat="1" applyFont="1" applyBorder="1" applyAlignment="1">
      <alignment horizontal="center" vertical="center" textRotation="90" wrapText="1"/>
    </xf>
    <xf numFmtId="0" fontId="25" fillId="0" borderId="11" xfId="0" applyFont="1" applyBorder="1" applyAlignment="1">
      <alignment horizontal="center" vertical="top"/>
    </xf>
    <xf numFmtId="0" fontId="25" fillId="0" borderId="2" xfId="0" applyFont="1" applyBorder="1" applyAlignment="1">
      <alignment horizontal="center" vertical="top" wrapText="1"/>
    </xf>
    <xf numFmtId="2" fontId="25" fillId="0" borderId="0" xfId="0" applyNumberFormat="1" applyFont="1" applyBorder="1" applyAlignment="1">
      <alignment vertical="top"/>
    </xf>
    <xf numFmtId="0" fontId="25" fillId="0" borderId="2" xfId="0" applyFont="1" applyBorder="1"/>
    <xf numFmtId="0" fontId="25" fillId="6" borderId="1" xfId="0" applyFont="1" applyFill="1" applyBorder="1" applyAlignment="1">
      <alignment horizontal="center" vertical="center"/>
    </xf>
    <xf numFmtId="0" fontId="28" fillId="6" borderId="1" xfId="0" applyFont="1" applyFill="1" applyBorder="1" applyAlignment="1">
      <alignment horizontal="left" vertical="center" wrapText="1"/>
    </xf>
    <xf numFmtId="0" fontId="28" fillId="6" borderId="1" xfId="0" applyFont="1" applyFill="1" applyBorder="1" applyAlignment="1">
      <alignment horizontal="center" vertical="center"/>
    </xf>
    <xf numFmtId="0" fontId="25" fillId="0" borderId="1" xfId="0" applyFont="1" applyFill="1" applyBorder="1" applyAlignment="1">
      <alignment horizontal="center" vertical="center"/>
    </xf>
    <xf numFmtId="0" fontId="25" fillId="0" borderId="1" xfId="0" applyFont="1" applyFill="1" applyBorder="1" applyAlignment="1">
      <alignment horizontal="right" vertical="center"/>
    </xf>
    <xf numFmtId="0" fontId="25" fillId="5" borderId="1" xfId="0" applyFont="1" applyFill="1" applyBorder="1" applyAlignment="1">
      <alignment horizontal="center" vertical="center"/>
    </xf>
    <xf numFmtId="0" fontId="25" fillId="5" borderId="1" xfId="0" applyFont="1" applyFill="1" applyBorder="1" applyAlignment="1">
      <alignment horizontal="right" vertical="center"/>
    </xf>
    <xf numFmtId="0" fontId="28" fillId="0" borderId="8" xfId="0" applyFont="1" applyBorder="1" applyAlignment="1">
      <alignment horizontal="center" vertical="top"/>
    </xf>
    <xf numFmtId="0" fontId="28" fillId="0" borderId="8" xfId="0" applyFont="1" applyBorder="1" applyAlignment="1">
      <alignment horizontal="right" vertical="top" wrapText="1"/>
    </xf>
    <xf numFmtId="0" fontId="28" fillId="0" borderId="12" xfId="0" applyFont="1" applyBorder="1" applyAlignment="1">
      <alignment vertical="top" wrapText="1"/>
    </xf>
    <xf numFmtId="0" fontId="28" fillId="0" borderId="12" xfId="0" applyFont="1" applyBorder="1" applyAlignment="1">
      <alignment horizontal="center" vertical="top"/>
    </xf>
    <xf numFmtId="0" fontId="28" fillId="0" borderId="8" xfId="0" applyFont="1" applyBorder="1" applyAlignment="1">
      <alignment vertical="top"/>
    </xf>
    <xf numFmtId="2" fontId="28" fillId="0" borderId="8" xfId="0" applyNumberFormat="1" applyFont="1" applyBorder="1" applyAlignment="1">
      <alignment vertical="top"/>
    </xf>
    <xf numFmtId="2" fontId="28" fillId="0" borderId="12" xfId="0" applyNumberFormat="1" applyFont="1" applyBorder="1" applyAlignment="1">
      <alignment vertical="top"/>
    </xf>
    <xf numFmtId="2" fontId="28" fillId="0" borderId="8" xfId="0" applyNumberFormat="1" applyFont="1" applyBorder="1"/>
    <xf numFmtId="2" fontId="25" fillId="0" borderId="0" xfId="0" applyNumberFormat="1" applyFont="1" applyAlignment="1">
      <alignment horizontal="right" vertical="top"/>
    </xf>
    <xf numFmtId="2" fontId="28" fillId="0" borderId="1" xfId="0" applyNumberFormat="1" applyFont="1" applyBorder="1" applyAlignment="1">
      <alignment vertical="top"/>
    </xf>
    <xf numFmtId="2" fontId="28" fillId="0" borderId="1" xfId="0" applyNumberFormat="1" applyFont="1" applyBorder="1"/>
    <xf numFmtId="2" fontId="28" fillId="0" borderId="0" xfId="0" applyNumberFormat="1" applyFont="1" applyBorder="1" applyAlignment="1">
      <alignment vertical="top"/>
    </xf>
    <xf numFmtId="2" fontId="28" fillId="0" borderId="0" xfId="0" applyNumberFormat="1" applyFont="1" applyBorder="1"/>
    <xf numFmtId="0" fontId="35" fillId="6" borderId="1" xfId="0" applyFont="1" applyFill="1" applyBorder="1" applyAlignment="1">
      <alignment horizontal="left" vertical="center" wrapText="1"/>
    </xf>
    <xf numFmtId="2" fontId="28" fillId="6" borderId="1" xfId="0" applyNumberFormat="1" applyFont="1" applyFill="1" applyBorder="1" applyAlignment="1">
      <alignment horizontal="center" vertical="center"/>
    </xf>
    <xf numFmtId="0" fontId="25" fillId="6" borderId="1" xfId="0" applyFont="1" applyFill="1" applyBorder="1" applyAlignment="1">
      <alignment horizontal="right" vertical="center"/>
    </xf>
    <xf numFmtId="0" fontId="25" fillId="0" borderId="1" xfId="0" applyFont="1" applyFill="1" applyBorder="1" applyAlignment="1">
      <alignment horizontal="left" vertical="center" wrapText="1"/>
    </xf>
    <xf numFmtId="0" fontId="25" fillId="6" borderId="1" xfId="0" applyFont="1" applyFill="1" applyBorder="1" applyAlignment="1">
      <alignment horizontal="center" vertical="center" wrapText="1"/>
    </xf>
    <xf numFmtId="0" fontId="25" fillId="0" borderId="1" xfId="0" applyFont="1" applyBorder="1" applyAlignment="1">
      <alignment horizontal="center" vertical="center"/>
    </xf>
    <xf numFmtId="2" fontId="25" fillId="0" borderId="1" xfId="0" applyNumberFormat="1" applyFont="1" applyFill="1" applyBorder="1" applyAlignment="1">
      <alignment horizontal="center" vertical="center"/>
    </xf>
    <xf numFmtId="0" fontId="25" fillId="6" borderId="1" xfId="0" applyFont="1" applyFill="1" applyBorder="1" applyAlignment="1">
      <alignment horizontal="center" vertical="top"/>
    </xf>
    <xf numFmtId="0" fontId="25" fillId="6" borderId="1" xfId="0" applyFont="1" applyFill="1" applyBorder="1" applyAlignment="1">
      <alignment vertical="top"/>
    </xf>
    <xf numFmtId="2" fontId="25" fillId="6" borderId="1" xfId="0" applyNumberFormat="1" applyFont="1" applyFill="1" applyBorder="1" applyAlignment="1">
      <alignment vertical="top"/>
    </xf>
    <xf numFmtId="0" fontId="25" fillId="6" borderId="1" xfId="0" applyFont="1" applyFill="1" applyBorder="1"/>
    <xf numFmtId="0" fontId="28" fillId="6" borderId="1" xfId="0" applyFont="1" applyFill="1" applyBorder="1" applyAlignment="1">
      <alignment horizontal="center" vertical="top"/>
    </xf>
    <xf numFmtId="0" fontId="25" fillId="5" borderId="1" xfId="0" applyFont="1" applyFill="1" applyBorder="1" applyAlignment="1">
      <alignment horizontal="left" vertical="top" wrapText="1"/>
    </xf>
    <xf numFmtId="0" fontId="25" fillId="0" borderId="1" xfId="0" applyFont="1" applyFill="1" applyBorder="1" applyAlignment="1">
      <alignment horizontal="right" vertical="center" wrapText="1" shrinkToFit="1"/>
    </xf>
    <xf numFmtId="0" fontId="40" fillId="6" borderId="1" xfId="0" applyFont="1" applyFill="1" applyBorder="1" applyAlignment="1">
      <alignment horizontal="left" vertical="center"/>
    </xf>
    <xf numFmtId="0" fontId="25" fillId="6" borderId="1" xfId="0" applyNumberFormat="1" applyFont="1" applyFill="1" applyBorder="1" applyAlignment="1">
      <alignment horizontal="center" vertical="center"/>
    </xf>
    <xf numFmtId="2" fontId="25" fillId="0" borderId="1" xfId="0" applyNumberFormat="1" applyFont="1" applyFill="1" applyBorder="1" applyAlignment="1">
      <alignment horizontal="center" vertical="center" wrapText="1"/>
    </xf>
    <xf numFmtId="2" fontId="25" fillId="5" borderId="1" xfId="0" applyNumberFormat="1" applyFont="1" applyFill="1" applyBorder="1" applyAlignment="1">
      <alignment horizontal="center" vertical="center" wrapText="1"/>
    </xf>
    <xf numFmtId="1" fontId="45" fillId="6" borderId="1" xfId="0" applyNumberFormat="1" applyFont="1" applyFill="1" applyBorder="1" applyAlignment="1">
      <alignment horizontal="center" vertical="center"/>
    </xf>
    <xf numFmtId="2" fontId="25" fillId="6" borderId="1" xfId="0" applyNumberFormat="1" applyFont="1" applyFill="1" applyBorder="1" applyAlignment="1">
      <alignment horizontal="center" vertical="center"/>
    </xf>
    <xf numFmtId="1" fontId="45" fillId="0" borderId="1" xfId="0" applyNumberFormat="1" applyFont="1" applyFill="1" applyBorder="1" applyAlignment="1">
      <alignment horizontal="center" vertical="center"/>
    </xf>
    <xf numFmtId="0" fontId="25" fillId="8" borderId="1" xfId="0" applyFont="1" applyFill="1" applyBorder="1" applyAlignment="1">
      <alignment horizontal="center" vertical="center"/>
    </xf>
    <xf numFmtId="0" fontId="25" fillId="8" borderId="1" xfId="0" applyFont="1" applyFill="1" applyBorder="1" applyAlignment="1">
      <alignment horizontal="left" vertical="top" wrapText="1"/>
    </xf>
    <xf numFmtId="2" fontId="25" fillId="8" borderId="1" xfId="0" applyNumberFormat="1" applyFont="1" applyFill="1" applyBorder="1" applyAlignment="1">
      <alignment horizontal="center" vertical="center" wrapText="1"/>
    </xf>
    <xf numFmtId="0" fontId="25" fillId="8" borderId="1" xfId="0" applyFont="1" applyFill="1" applyBorder="1" applyAlignment="1">
      <alignment horizontal="right" vertical="center"/>
    </xf>
    <xf numFmtId="0" fontId="25" fillId="8" borderId="8" xfId="0" applyFont="1" applyFill="1" applyBorder="1" applyAlignment="1">
      <alignment horizontal="right" vertical="center"/>
    </xf>
    <xf numFmtId="0" fontId="25" fillId="8" borderId="1" xfId="0" applyFont="1" applyFill="1" applyBorder="1" applyAlignment="1">
      <alignment horizontal="right" vertical="center" wrapText="1" shrinkToFit="1"/>
    </xf>
    <xf numFmtId="0" fontId="25" fillId="8" borderId="8" xfId="0" applyFont="1" applyFill="1" applyBorder="1" applyAlignment="1">
      <alignment horizontal="center" vertical="center"/>
    </xf>
    <xf numFmtId="0" fontId="25" fillId="8" borderId="12" xfId="0" applyFont="1" applyFill="1" applyBorder="1" applyAlignment="1">
      <alignment horizontal="right" vertical="center"/>
    </xf>
    <xf numFmtId="0" fontId="25" fillId="8" borderId="1" xfId="0" applyFont="1" applyFill="1" applyBorder="1" applyAlignment="1">
      <alignment horizontal="left" vertical="center" wrapText="1"/>
    </xf>
    <xf numFmtId="0" fontId="25" fillId="8" borderId="1" xfId="0" applyFont="1" applyFill="1" applyBorder="1" applyAlignment="1">
      <alignment horizontal="center" vertical="top"/>
    </xf>
    <xf numFmtId="0" fontId="25" fillId="8" borderId="1" xfId="0" applyFont="1" applyFill="1" applyBorder="1" applyAlignment="1">
      <alignment horizontal="right" vertical="center" wrapText="1"/>
    </xf>
    <xf numFmtId="2" fontId="25" fillId="8" borderId="1" xfId="0" applyNumberFormat="1" applyFont="1" applyFill="1" applyBorder="1" applyAlignment="1">
      <alignment horizontal="center" vertical="center"/>
    </xf>
    <xf numFmtId="0" fontId="25" fillId="8" borderId="8" xfId="0" applyFont="1" applyFill="1" applyBorder="1" applyAlignment="1">
      <alignment horizontal="left" vertical="top" wrapText="1"/>
    </xf>
    <xf numFmtId="0" fontId="25" fillId="8" borderId="12" xfId="0" applyFont="1" applyFill="1" applyBorder="1" applyAlignment="1">
      <alignment horizontal="center" vertical="center"/>
    </xf>
    <xf numFmtId="2" fontId="25" fillId="8" borderId="8" xfId="0" applyNumberFormat="1" applyFont="1" applyFill="1" applyBorder="1" applyAlignment="1">
      <alignment horizontal="center" vertical="center" wrapText="1"/>
    </xf>
    <xf numFmtId="0" fontId="47" fillId="8" borderId="1" xfId="0" applyFont="1" applyFill="1" applyBorder="1" applyAlignment="1">
      <alignment vertical="center" wrapText="1"/>
    </xf>
    <xf numFmtId="0" fontId="47" fillId="8" borderId="2" xfId="0" applyFont="1" applyFill="1" applyBorder="1" applyAlignment="1">
      <alignment vertical="center" wrapText="1"/>
    </xf>
    <xf numFmtId="0" fontId="10" fillId="0" borderId="0" xfId="0" applyFont="1" applyFill="1"/>
    <xf numFmtId="0" fontId="10" fillId="0" borderId="0" xfId="0" applyFont="1" applyFill="1" applyBorder="1" applyAlignment="1">
      <alignment vertical="center"/>
    </xf>
    <xf numFmtId="0" fontId="12" fillId="0" borderId="0" xfId="0" applyFont="1" applyFill="1"/>
    <xf numFmtId="0" fontId="10" fillId="0" borderId="0" xfId="0" applyFont="1" applyFill="1" applyAlignment="1">
      <alignment vertical="top"/>
    </xf>
    <xf numFmtId="0" fontId="25" fillId="0" borderId="0" xfId="0" applyFont="1" applyFill="1" applyAlignment="1">
      <alignment vertical="center"/>
    </xf>
    <xf numFmtId="0" fontId="25" fillId="8" borderId="1" xfId="0" applyFont="1" applyFill="1" applyBorder="1" applyAlignment="1">
      <alignment horizontal="left" vertical="center" wrapText="1"/>
    </xf>
    <xf numFmtId="0" fontId="25" fillId="0" borderId="1" xfId="0" applyFont="1" applyFill="1" applyBorder="1" applyAlignment="1">
      <alignment horizontal="center" vertical="center"/>
    </xf>
    <xf numFmtId="0" fontId="25" fillId="0" borderId="1" xfId="0" applyFont="1" applyFill="1" applyBorder="1" applyAlignment="1">
      <alignment horizontal="right" vertical="center"/>
    </xf>
    <xf numFmtId="0" fontId="25" fillId="0" borderId="1" xfId="0" applyFont="1" applyFill="1" applyBorder="1" applyAlignment="1">
      <alignment horizontal="center" vertical="center" wrapText="1"/>
    </xf>
    <xf numFmtId="0" fontId="25" fillId="0" borderId="1" xfId="0" applyFont="1" applyFill="1" applyBorder="1" applyAlignment="1">
      <alignment vertical="center" wrapText="1"/>
    </xf>
    <xf numFmtId="0" fontId="25" fillId="11" borderId="1" xfId="0" applyFont="1" applyFill="1" applyBorder="1" applyAlignment="1">
      <alignment horizontal="center" vertical="center"/>
    </xf>
    <xf numFmtId="0" fontId="25" fillId="11" borderId="1" xfId="0" applyFont="1" applyFill="1" applyBorder="1" applyAlignment="1">
      <alignment wrapText="1"/>
    </xf>
    <xf numFmtId="0" fontId="25" fillId="11" borderId="1" xfId="0" applyFont="1" applyFill="1" applyBorder="1" applyAlignment="1">
      <alignment horizontal="center" vertical="center" wrapText="1"/>
    </xf>
    <xf numFmtId="0" fontId="25" fillId="11" borderId="1" xfId="0" applyFont="1" applyFill="1" applyBorder="1" applyAlignment="1">
      <alignment horizontal="right" vertical="center"/>
    </xf>
    <xf numFmtId="0" fontId="25" fillId="11" borderId="1" xfId="0" applyFont="1" applyFill="1" applyBorder="1" applyAlignment="1">
      <alignment vertical="center" wrapText="1"/>
    </xf>
    <xf numFmtId="2" fontId="25" fillId="11" borderId="1" xfId="0" applyNumberFormat="1" applyFont="1" applyFill="1" applyBorder="1" applyAlignment="1">
      <alignment horizontal="center" vertical="center"/>
    </xf>
    <xf numFmtId="0" fontId="46" fillId="0" borderId="1" xfId="0" applyFont="1" applyFill="1" applyBorder="1" applyAlignment="1">
      <alignment horizontal="center" vertical="center"/>
    </xf>
    <xf numFmtId="0" fontId="46" fillId="0" borderId="1" xfId="0" applyFont="1" applyFill="1" applyBorder="1" applyAlignment="1">
      <alignment horizontal="left" vertical="center" wrapText="1"/>
    </xf>
    <xf numFmtId="0" fontId="25" fillId="11" borderId="1" xfId="0" applyNumberFormat="1" applyFont="1" applyFill="1" applyBorder="1" applyAlignment="1">
      <alignment horizontal="center" vertical="center" wrapText="1"/>
    </xf>
    <xf numFmtId="0" fontId="28" fillId="11" borderId="1" xfId="0" applyFont="1" applyFill="1" applyBorder="1" applyAlignment="1">
      <alignment horizontal="center" vertical="center"/>
    </xf>
    <xf numFmtId="0" fontId="28" fillId="11" borderId="1" xfId="0" applyFont="1" applyFill="1" applyBorder="1" applyAlignment="1">
      <alignment horizontal="left" vertical="center" wrapText="1"/>
    </xf>
    <xf numFmtId="0" fontId="28" fillId="11" borderId="1" xfId="0" applyFont="1" applyFill="1" applyBorder="1" applyAlignment="1">
      <alignment vertical="center" wrapText="1"/>
    </xf>
    <xf numFmtId="0" fontId="25" fillId="8" borderId="1" xfId="4" applyNumberFormat="1" applyFont="1" applyFill="1" applyBorder="1" applyAlignment="1">
      <alignment horizontal="left" vertical="center" wrapText="1"/>
    </xf>
    <xf numFmtId="0" fontId="25" fillId="8" borderId="1" xfId="4" applyNumberFormat="1" applyFont="1" applyFill="1" applyBorder="1" applyAlignment="1">
      <alignment horizontal="center" vertical="center" wrapText="1"/>
    </xf>
    <xf numFmtId="0" fontId="35" fillId="8" borderId="1" xfId="0" applyFont="1" applyFill="1" applyBorder="1" applyAlignment="1">
      <alignment horizontal="left" vertical="center" wrapText="1"/>
    </xf>
    <xf numFmtId="0" fontId="28" fillId="8" borderId="1" xfId="0" applyFont="1" applyFill="1" applyBorder="1" applyAlignment="1">
      <alignment vertical="center" wrapText="1"/>
    </xf>
    <xf numFmtId="0" fontId="28" fillId="8" borderId="1" xfId="0" applyFont="1" applyFill="1" applyBorder="1" applyAlignment="1">
      <alignment horizontal="center" vertical="center"/>
    </xf>
    <xf numFmtId="0" fontId="25" fillId="8" borderId="0" xfId="0" applyFont="1" applyFill="1" applyAlignment="1">
      <alignment vertical="center"/>
    </xf>
    <xf numFmtId="0" fontId="25" fillId="8" borderId="1" xfId="12" applyFont="1" applyFill="1" applyBorder="1" applyAlignment="1" applyProtection="1">
      <alignment horizontal="left" vertical="center" wrapText="1"/>
    </xf>
    <xf numFmtId="0" fontId="25" fillId="8" borderId="1" xfId="2" applyNumberFormat="1" applyFont="1" applyFill="1" applyBorder="1" applyAlignment="1">
      <alignment horizontal="center" vertical="center" wrapText="1"/>
    </xf>
    <xf numFmtId="2" fontId="25" fillId="8" borderId="1" xfId="2" applyNumberFormat="1" applyFont="1" applyFill="1" applyBorder="1" applyAlignment="1">
      <alignment horizontal="center" vertical="center" wrapText="1"/>
    </xf>
    <xf numFmtId="0" fontId="28" fillId="8" borderId="1" xfId="0" applyFont="1" applyFill="1" applyBorder="1" applyAlignment="1">
      <alignment horizontal="left" vertical="center" wrapText="1"/>
    </xf>
    <xf numFmtId="0" fontId="28" fillId="8" borderId="0" xfId="0" applyFont="1" applyFill="1" applyAlignment="1">
      <alignment vertical="center"/>
    </xf>
    <xf numFmtId="0" fontId="25" fillId="5" borderId="8" xfId="0" applyFont="1" applyFill="1" applyBorder="1" applyAlignment="1">
      <alignment horizontal="center" vertical="center"/>
    </xf>
    <xf numFmtId="0" fontId="25" fillId="5" borderId="12" xfId="0" applyFont="1" applyFill="1" applyBorder="1" applyAlignment="1">
      <alignment horizontal="center" vertical="center"/>
    </xf>
    <xf numFmtId="0" fontId="17" fillId="6" borderId="1" xfId="0" applyFont="1" applyFill="1" applyBorder="1" applyAlignment="1">
      <alignment horizontal="center" vertical="center"/>
    </xf>
    <xf numFmtId="0" fontId="10" fillId="6" borderId="1" xfId="0" applyFont="1" applyFill="1" applyBorder="1" applyAlignment="1">
      <alignment horizontal="center" vertical="center"/>
    </xf>
    <xf numFmtId="0" fontId="17" fillId="6" borderId="1" xfId="0" applyFont="1" applyFill="1" applyBorder="1" applyAlignment="1">
      <alignment horizontal="left" vertical="center" wrapText="1"/>
    </xf>
    <xf numFmtId="0" fontId="17" fillId="6" borderId="1" xfId="0" applyFont="1" applyFill="1" applyBorder="1" applyAlignment="1">
      <alignment vertical="center" wrapText="1"/>
    </xf>
    <xf numFmtId="0" fontId="17" fillId="6" borderId="1" xfId="0" applyFont="1" applyFill="1" applyBorder="1" applyAlignment="1">
      <alignment horizontal="right" vertical="center"/>
    </xf>
    <xf numFmtId="0" fontId="26" fillId="0" borderId="0" xfId="0" applyFont="1" applyFill="1" applyAlignment="1">
      <alignment horizontal="left" vertical="top"/>
    </xf>
    <xf numFmtId="0" fontId="25" fillId="0" borderId="11" xfId="0" applyFont="1" applyFill="1" applyBorder="1" applyAlignment="1">
      <alignment horizontal="center" vertical="top"/>
    </xf>
    <xf numFmtId="0" fontId="28" fillId="0" borderId="1" xfId="0" applyFont="1" applyFill="1" applyBorder="1" applyAlignment="1">
      <alignment horizontal="center" vertical="top"/>
    </xf>
    <xf numFmtId="0" fontId="25" fillId="0" borderId="0" xfId="0" applyFont="1" applyFill="1" applyAlignment="1">
      <alignment horizontal="center" vertical="top"/>
    </xf>
    <xf numFmtId="0" fontId="10" fillId="0" borderId="0" xfId="0" applyFont="1" applyFill="1" applyAlignment="1">
      <alignment horizontal="center" vertical="top"/>
    </xf>
    <xf numFmtId="0" fontId="10" fillId="11" borderId="16" xfId="0" applyFont="1" applyFill="1" applyBorder="1" applyAlignment="1">
      <alignment horizontal="center" vertical="center"/>
    </xf>
    <xf numFmtId="0" fontId="18" fillId="11" borderId="16" xfId="0" applyFont="1" applyFill="1" applyBorder="1" applyAlignment="1">
      <alignment vertical="center" wrapText="1"/>
    </xf>
    <xf numFmtId="0" fontId="10" fillId="11" borderId="16" xfId="0" applyFont="1" applyFill="1" applyBorder="1" applyAlignment="1">
      <alignment horizontal="center" vertical="center" wrapText="1"/>
    </xf>
    <xf numFmtId="0" fontId="10" fillId="11" borderId="16" xfId="0" applyFont="1" applyFill="1" applyBorder="1" applyAlignment="1">
      <alignment horizontal="right" vertical="center"/>
    </xf>
    <xf numFmtId="0" fontId="18" fillId="11" borderId="4" xfId="0" applyFont="1" applyFill="1" applyBorder="1" applyAlignment="1">
      <alignment vertical="center" wrapText="1"/>
    </xf>
    <xf numFmtId="0" fontId="10" fillId="11" borderId="4" xfId="0" applyFont="1" applyFill="1" applyBorder="1" applyAlignment="1">
      <alignment horizontal="center" vertical="center" wrapText="1"/>
    </xf>
    <xf numFmtId="0" fontId="10" fillId="11" borderId="4" xfId="0" applyFont="1" applyFill="1" applyBorder="1" applyAlignment="1">
      <alignment horizontal="right" vertical="center"/>
    </xf>
    <xf numFmtId="0" fontId="18" fillId="11" borderId="4" xfId="0" applyFont="1" applyFill="1" applyBorder="1" applyAlignment="1">
      <alignment horizontal="center" vertical="center"/>
    </xf>
    <xf numFmtId="0" fontId="0" fillId="11" borderId="17" xfId="0" applyFont="1" applyFill="1" applyBorder="1" applyAlignment="1">
      <alignment horizontal="right" vertical="center"/>
    </xf>
    <xf numFmtId="0" fontId="0" fillId="11" borderId="16" xfId="0" applyNumberFormat="1" applyFill="1" applyBorder="1" applyAlignment="1">
      <alignment horizontal="right" vertical="center"/>
    </xf>
    <xf numFmtId="2" fontId="25" fillId="5" borderId="1" xfId="0" applyNumberFormat="1" applyFont="1" applyFill="1" applyBorder="1" applyAlignment="1">
      <alignment horizontal="right" vertical="center"/>
    </xf>
    <xf numFmtId="0" fontId="49" fillId="8" borderId="1" xfId="0" applyFont="1" applyFill="1" applyBorder="1" applyAlignment="1">
      <alignment vertical="center" wrapText="1"/>
    </xf>
    <xf numFmtId="0" fontId="49" fillId="0" borderId="1" xfId="0" applyFont="1" applyFill="1" applyBorder="1" applyAlignment="1">
      <alignment horizontal="center" vertical="center"/>
    </xf>
    <xf numFmtId="0" fontId="49" fillId="8" borderId="1" xfId="0" applyFont="1" applyFill="1" applyBorder="1" applyAlignment="1">
      <alignment horizontal="center" vertical="center"/>
    </xf>
    <xf numFmtId="0" fontId="49" fillId="8" borderId="1" xfId="0" applyFont="1" applyFill="1" applyBorder="1" applyAlignment="1">
      <alignment horizontal="center" vertical="center" wrapText="1"/>
    </xf>
    <xf numFmtId="0" fontId="49" fillId="8" borderId="1" xfId="0" applyFont="1" applyFill="1" applyBorder="1" applyAlignment="1">
      <alignment horizontal="right" vertical="center"/>
    </xf>
    <xf numFmtId="0" fontId="49" fillId="5" borderId="1" xfId="0" applyFont="1" applyFill="1" applyBorder="1" applyAlignment="1">
      <alignment horizontal="right" vertical="center"/>
    </xf>
    <xf numFmtId="0" fontId="53" fillId="0" borderId="0" xfId="0" applyFont="1" applyFill="1" applyAlignment="1">
      <alignment vertical="center"/>
    </xf>
    <xf numFmtId="0" fontId="46" fillId="11" borderId="1" xfId="0" applyFont="1" applyFill="1" applyBorder="1" applyAlignment="1">
      <alignment wrapText="1"/>
    </xf>
    <xf numFmtId="0" fontId="46" fillId="11" borderId="1" xfId="0" applyFont="1" applyFill="1" applyBorder="1" applyAlignment="1">
      <alignment vertical="center" wrapText="1"/>
    </xf>
    <xf numFmtId="0" fontId="54" fillId="8" borderId="8" xfId="0" applyFont="1" applyFill="1" applyBorder="1" applyAlignment="1">
      <alignment horizontal="center" vertical="center"/>
    </xf>
    <xf numFmtId="164" fontId="25" fillId="8" borderId="1" xfId="0" applyNumberFormat="1" applyFont="1" applyFill="1" applyBorder="1" applyAlignment="1">
      <alignment horizontal="center" vertical="center" wrapText="1"/>
    </xf>
    <xf numFmtId="164" fontId="25" fillId="8" borderId="1" xfId="0" applyNumberFormat="1" applyFont="1" applyFill="1" applyBorder="1" applyAlignment="1">
      <alignment horizontal="center" vertical="center"/>
    </xf>
    <xf numFmtId="0" fontId="11" fillId="0" borderId="0" xfId="0" applyFont="1" applyAlignment="1">
      <alignment horizontal="left" vertical="top"/>
    </xf>
    <xf numFmtId="17" fontId="12" fillId="0" borderId="0" xfId="0" applyNumberFormat="1" applyFont="1" applyFill="1" applyAlignment="1">
      <alignment horizontal="left" vertical="top"/>
    </xf>
    <xf numFmtId="2" fontId="56" fillId="0" borderId="0" xfId="0" applyNumberFormat="1" applyFont="1" applyAlignment="1">
      <alignment vertical="top"/>
    </xf>
    <xf numFmtId="2" fontId="10" fillId="0" borderId="0" xfId="0" applyNumberFormat="1" applyFont="1" applyFill="1" applyAlignment="1">
      <alignment vertical="top" wrapText="1"/>
    </xf>
    <xf numFmtId="2" fontId="10" fillId="0" borderId="1" xfId="0" applyNumberFormat="1" applyFont="1" applyBorder="1" applyAlignment="1">
      <alignment horizontal="center" vertical="center" wrapText="1"/>
    </xf>
    <xf numFmtId="0" fontId="10" fillId="0" borderId="18" xfId="0" applyFont="1" applyBorder="1" applyAlignment="1">
      <alignment horizontal="center" vertical="top"/>
    </xf>
    <xf numFmtId="0" fontId="10" fillId="0" borderId="6" xfId="0" applyFont="1" applyBorder="1" applyAlignment="1">
      <alignment horizontal="center" vertical="top"/>
    </xf>
    <xf numFmtId="0" fontId="10" fillId="0" borderId="19" xfId="0" applyFont="1" applyBorder="1" applyAlignment="1">
      <alignment horizontal="left" vertical="top" wrapText="1"/>
    </xf>
    <xf numFmtId="0" fontId="10" fillId="0" borderId="6" xfId="0" applyFont="1" applyBorder="1" applyAlignment="1">
      <alignment vertical="top" wrapText="1"/>
    </xf>
    <xf numFmtId="0" fontId="10" fillId="0" borderId="19" xfId="0" applyFont="1" applyBorder="1" applyAlignment="1">
      <alignment horizontal="center" vertical="top"/>
    </xf>
    <xf numFmtId="0" fontId="10" fillId="0" borderId="6" xfId="0" applyFont="1" applyBorder="1" applyAlignment="1">
      <alignment vertical="top"/>
    </xf>
    <xf numFmtId="2" fontId="10" fillId="0" borderId="19" xfId="0" applyNumberFormat="1" applyFont="1" applyBorder="1" applyAlignment="1">
      <alignment vertical="top"/>
    </xf>
    <xf numFmtId="2" fontId="10" fillId="0" borderId="6" xfId="0" applyNumberFormat="1" applyFont="1" applyBorder="1" applyAlignment="1">
      <alignment vertical="top"/>
    </xf>
    <xf numFmtId="0" fontId="10" fillId="0" borderId="20" xfId="0" applyFont="1" applyBorder="1" applyAlignment="1">
      <alignment horizontal="center" vertical="top"/>
    </xf>
    <xf numFmtId="0" fontId="10" fillId="0" borderId="4" xfId="0" applyFont="1" applyBorder="1" applyAlignment="1">
      <alignment horizontal="center" vertical="top"/>
    </xf>
    <xf numFmtId="0" fontId="10" fillId="0" borderId="21" xfId="0" applyFont="1" applyBorder="1" applyAlignment="1">
      <alignment horizontal="left" vertical="top" wrapText="1"/>
    </xf>
    <xf numFmtId="4" fontId="10" fillId="0" borderId="4" xfId="0" applyNumberFormat="1" applyFont="1" applyBorder="1" applyAlignment="1">
      <alignment horizontal="right" vertical="center" wrapText="1"/>
    </xf>
    <xf numFmtId="4" fontId="10" fillId="0" borderId="21" xfId="0" applyNumberFormat="1" applyFont="1" applyBorder="1" applyAlignment="1">
      <alignment horizontal="right" vertical="center"/>
    </xf>
    <xf numFmtId="4" fontId="10" fillId="0" borderId="4" xfId="0" applyNumberFormat="1" applyFont="1" applyBorder="1" applyAlignment="1">
      <alignment horizontal="right" vertical="center"/>
    </xf>
    <xf numFmtId="4" fontId="10" fillId="0" borderId="4" xfId="0" applyNumberFormat="1" applyFont="1" applyBorder="1" applyAlignment="1">
      <alignment vertical="center"/>
    </xf>
    <xf numFmtId="0" fontId="10" fillId="0" borderId="22" xfId="0" applyFont="1" applyBorder="1" applyAlignment="1">
      <alignment horizontal="center" vertical="top"/>
    </xf>
    <xf numFmtId="0" fontId="10" fillId="0" borderId="5" xfId="0" applyFont="1" applyBorder="1" applyAlignment="1">
      <alignment horizontal="center" vertical="top"/>
    </xf>
    <xf numFmtId="0" fontId="10" fillId="0" borderId="23" xfId="0" applyFont="1" applyBorder="1" applyAlignment="1">
      <alignment horizontal="center" vertical="top" wrapText="1"/>
    </xf>
    <xf numFmtId="4" fontId="10" fillId="0" borderId="5" xfId="0" applyNumberFormat="1" applyFont="1" applyBorder="1" applyAlignment="1">
      <alignment horizontal="right" vertical="top" wrapText="1"/>
    </xf>
    <xf numFmtId="4" fontId="10" fillId="0" borderId="23" xfId="0" applyNumberFormat="1" applyFont="1" applyBorder="1" applyAlignment="1">
      <alignment horizontal="right" vertical="top"/>
    </xf>
    <xf numFmtId="4" fontId="10" fillId="0" borderId="5" xfId="0" applyNumberFormat="1" applyFont="1" applyBorder="1" applyAlignment="1">
      <alignment horizontal="right" vertical="top"/>
    </xf>
    <xf numFmtId="4" fontId="10" fillId="0" borderId="5" xfId="0" applyNumberFormat="1" applyFont="1" applyBorder="1" applyAlignment="1">
      <alignment vertical="top"/>
    </xf>
    <xf numFmtId="0" fontId="12" fillId="0" borderId="0" xfId="0" applyFont="1" applyAlignment="1">
      <alignment horizontal="center" vertical="top"/>
    </xf>
    <xf numFmtId="0" fontId="12" fillId="0" borderId="6" xfId="0" applyFont="1" applyBorder="1" applyAlignment="1">
      <alignment horizontal="right" vertical="top" wrapText="1"/>
    </xf>
    <xf numFmtId="4" fontId="12" fillId="0" borderId="1" xfId="0" applyNumberFormat="1" applyFont="1" applyBorder="1" applyAlignment="1">
      <alignment horizontal="right" vertical="top" wrapText="1"/>
    </xf>
    <xf numFmtId="4" fontId="12" fillId="0" borderId="1" xfId="0" applyNumberFormat="1" applyFont="1" applyBorder="1" applyAlignment="1">
      <alignment horizontal="right" vertical="top"/>
    </xf>
    <xf numFmtId="4" fontId="12" fillId="0" borderId="1" xfId="0" applyNumberFormat="1" applyFont="1" applyBorder="1" applyAlignment="1">
      <alignment vertical="top"/>
    </xf>
    <xf numFmtId="4" fontId="12" fillId="0" borderId="0" xfId="0" applyNumberFormat="1" applyFont="1"/>
    <xf numFmtId="0" fontId="12" fillId="0" borderId="4" xfId="0" applyFont="1" applyBorder="1" applyAlignment="1">
      <alignment horizontal="right" vertical="top" wrapText="1"/>
    </xf>
    <xf numFmtId="4" fontId="10" fillId="0" borderId="1" xfId="0" applyNumberFormat="1" applyFont="1" applyBorder="1" applyAlignment="1">
      <alignment vertical="top" wrapText="1"/>
    </xf>
    <xf numFmtId="4" fontId="10" fillId="0" borderId="0" xfId="0" applyNumberFormat="1" applyFont="1" applyAlignment="1">
      <alignment horizontal="center" vertical="top"/>
    </xf>
    <xf numFmtId="4" fontId="10" fillId="0" borderId="0" xfId="0" applyNumberFormat="1" applyFont="1" applyAlignment="1">
      <alignment vertical="top"/>
    </xf>
    <xf numFmtId="0" fontId="58" fillId="0" borderId="4" xfId="0" applyFont="1" applyBorder="1" applyAlignment="1">
      <alignment horizontal="right" vertical="top" wrapText="1"/>
    </xf>
    <xf numFmtId="0" fontId="12" fillId="0" borderId="5" xfId="0" applyFont="1" applyBorder="1" applyAlignment="1">
      <alignment horizontal="right" vertical="top" wrapText="1"/>
    </xf>
    <xf numFmtId="4" fontId="12" fillId="0" borderId="1" xfId="0" applyNumberFormat="1" applyFont="1" applyBorder="1" applyAlignment="1">
      <alignment vertical="top" wrapText="1"/>
    </xf>
    <xf numFmtId="0" fontId="10" fillId="0" borderId="0" xfId="0" applyFont="1" applyAlignment="1">
      <alignment horizontal="left" vertical="top" wrapText="1"/>
    </xf>
    <xf numFmtId="0" fontId="10" fillId="0" borderId="0" xfId="0" applyFont="1" applyAlignment="1">
      <alignment horizontal="left" vertical="top"/>
    </xf>
    <xf numFmtId="17" fontId="12" fillId="2" borderId="0" xfId="0" applyNumberFormat="1" applyFont="1" applyFill="1" applyAlignment="1">
      <alignment horizontal="left" vertical="top"/>
    </xf>
    <xf numFmtId="0" fontId="10" fillId="2" borderId="0" xfId="0" applyFont="1" applyFill="1" applyAlignment="1">
      <alignment vertical="top" wrapText="1"/>
    </xf>
    <xf numFmtId="2" fontId="11" fillId="2" borderId="0" xfId="0" applyNumberFormat="1" applyFont="1" applyFill="1" applyAlignment="1">
      <alignment horizontal="right" vertical="top"/>
    </xf>
    <xf numFmtId="2" fontId="59" fillId="2" borderId="0" xfId="0" applyNumberFormat="1" applyFont="1" applyFill="1" applyBorder="1" applyAlignment="1">
      <alignment horizontal="center"/>
    </xf>
    <xf numFmtId="0" fontId="10" fillId="0" borderId="1" xfId="0" applyFont="1" applyBorder="1" applyAlignment="1">
      <alignment horizontal="center" vertical="center" textRotation="90" wrapText="1"/>
    </xf>
    <xf numFmtId="2" fontId="10" fillId="0" borderId="1" xfId="0" applyNumberFormat="1" applyFont="1" applyBorder="1" applyAlignment="1">
      <alignment horizontal="center" vertical="center" textRotation="90" wrapText="1"/>
    </xf>
    <xf numFmtId="0" fontId="10" fillId="0" borderId="16" xfId="0" applyFont="1" applyBorder="1" applyAlignment="1">
      <alignment horizontal="center" vertical="top"/>
    </xf>
    <xf numFmtId="0" fontId="10" fillId="0" borderId="6" xfId="0" applyFont="1" applyBorder="1" applyAlignment="1">
      <alignment horizontal="center" vertical="top" wrapText="1"/>
    </xf>
    <xf numFmtId="0" fontId="10" fillId="0" borderId="24" xfId="0" applyFont="1" applyBorder="1" applyAlignment="1">
      <alignment vertical="top" wrapText="1"/>
    </xf>
    <xf numFmtId="0" fontId="10" fillId="0" borderId="24" xfId="0" applyFont="1" applyBorder="1" applyAlignment="1">
      <alignment horizontal="center" vertical="top"/>
    </xf>
    <xf numFmtId="2" fontId="10" fillId="0" borderId="24" xfId="0" applyNumberFormat="1" applyFont="1" applyBorder="1" applyAlignment="1">
      <alignment vertical="top"/>
    </xf>
    <xf numFmtId="0" fontId="10" fillId="0" borderId="6" xfId="0" applyFont="1" applyBorder="1"/>
    <xf numFmtId="0" fontId="10" fillId="0" borderId="16" xfId="0" applyFont="1" applyFill="1" applyBorder="1" applyAlignment="1">
      <alignment horizontal="center" vertical="center"/>
    </xf>
    <xf numFmtId="0" fontId="10" fillId="0" borderId="4" xfId="0" applyFont="1" applyBorder="1" applyAlignment="1">
      <alignment vertical="center" wrapText="1"/>
    </xf>
    <xf numFmtId="0" fontId="10" fillId="0" borderId="4" xfId="0" applyFont="1" applyBorder="1" applyAlignment="1">
      <alignment horizontal="center" vertical="center" wrapText="1"/>
    </xf>
    <xf numFmtId="0" fontId="10" fillId="0" borderId="4" xfId="0" applyFont="1" applyFill="1" applyBorder="1" applyAlignment="1">
      <alignment horizontal="right" vertical="center" wrapText="1"/>
    </xf>
    <xf numFmtId="0" fontId="10" fillId="0" borderId="4" xfId="0" applyFont="1" applyFill="1" applyBorder="1" applyAlignment="1">
      <alignment vertical="center"/>
    </xf>
    <xf numFmtId="2" fontId="10" fillId="0" borderId="16" xfId="0" applyNumberFormat="1" applyFont="1" applyBorder="1" applyAlignment="1">
      <alignment vertical="center"/>
    </xf>
    <xf numFmtId="2" fontId="10" fillId="0" borderId="4" xfId="0" applyNumberFormat="1" applyFont="1" applyFill="1" applyBorder="1" applyAlignment="1">
      <alignment vertical="center"/>
    </xf>
    <xf numFmtId="2" fontId="10" fillId="0" borderId="4" xfId="0" applyNumberFormat="1" applyFont="1" applyBorder="1" applyAlignment="1">
      <alignment horizontal="right" vertical="center" wrapText="1"/>
    </xf>
    <xf numFmtId="0" fontId="10" fillId="0" borderId="16" xfId="0" applyFont="1" applyFill="1" applyBorder="1" applyAlignment="1">
      <alignment horizontal="left" vertical="center" wrapText="1"/>
    </xf>
    <xf numFmtId="0" fontId="10" fillId="0" borderId="24" xfId="0" applyFont="1" applyFill="1" applyBorder="1" applyAlignment="1">
      <alignment horizontal="center" vertical="center" wrapText="1"/>
    </xf>
    <xf numFmtId="0" fontId="10" fillId="0" borderId="16" xfId="0" applyFont="1" applyFill="1" applyBorder="1" applyAlignment="1">
      <alignment horizontal="right" vertical="center"/>
    </xf>
    <xf numFmtId="0" fontId="10" fillId="0" borderId="24" xfId="0" applyFont="1" applyFill="1" applyBorder="1" applyAlignment="1">
      <alignment horizontal="right" vertical="center"/>
    </xf>
    <xf numFmtId="2" fontId="10" fillId="0" borderId="24" xfId="0" applyNumberFormat="1" applyFont="1" applyFill="1" applyBorder="1" applyAlignment="1">
      <alignment vertical="center"/>
    </xf>
    <xf numFmtId="2" fontId="10" fillId="0" borderId="16" xfId="0" applyNumberFormat="1" applyFont="1" applyFill="1" applyBorder="1" applyAlignment="1">
      <alignment vertical="center"/>
    </xf>
    <xf numFmtId="0" fontId="10" fillId="0" borderId="21" xfId="0" applyFont="1" applyFill="1" applyBorder="1" applyAlignment="1">
      <alignment horizontal="left" vertical="center" wrapText="1"/>
    </xf>
    <xf numFmtId="0" fontId="60" fillId="0" borderId="4" xfId="0" applyFont="1" applyFill="1" applyBorder="1" applyAlignment="1">
      <alignment horizontal="center" vertical="center"/>
    </xf>
    <xf numFmtId="164" fontId="10" fillId="0" borderId="24" xfId="0" applyNumberFormat="1" applyFont="1" applyFill="1" applyBorder="1" applyAlignment="1">
      <alignment vertical="center"/>
    </xf>
    <xf numFmtId="164" fontId="10" fillId="0" borderId="16" xfId="0" applyNumberFormat="1" applyFont="1" applyFill="1" applyBorder="1" applyAlignment="1">
      <alignment vertical="center"/>
    </xf>
    <xf numFmtId="0" fontId="10" fillId="0" borderId="16" xfId="0" applyFont="1" applyBorder="1" applyAlignment="1">
      <alignment horizontal="left" vertical="center" wrapText="1"/>
    </xf>
    <xf numFmtId="0" fontId="10" fillId="0" borderId="24" xfId="0" applyFont="1" applyBorder="1" applyAlignment="1">
      <alignment horizontal="center" vertical="center" wrapText="1"/>
    </xf>
    <xf numFmtId="0" fontId="10" fillId="0" borderId="24" xfId="0" applyFont="1" applyBorder="1" applyAlignment="1">
      <alignment horizontal="right" vertical="center"/>
    </xf>
    <xf numFmtId="2" fontId="10" fillId="0" borderId="24" xfId="0" applyNumberFormat="1" applyFont="1" applyBorder="1" applyAlignment="1">
      <alignment vertical="center"/>
    </xf>
    <xf numFmtId="0" fontId="10" fillId="0" borderId="4" xfId="44" applyFont="1" applyFill="1" applyBorder="1" applyAlignment="1">
      <alignment horizontal="left" vertical="center" wrapText="1"/>
    </xf>
    <xf numFmtId="0" fontId="10" fillId="0" borderId="4" xfId="11" applyFont="1" applyFill="1" applyBorder="1" applyAlignment="1">
      <alignment horizontal="center" vertical="center" wrapText="1"/>
    </xf>
    <xf numFmtId="2" fontId="10" fillId="0" borderId="4" xfId="0" applyNumberFormat="1" applyFont="1" applyBorder="1" applyAlignment="1">
      <alignment vertical="center"/>
    </xf>
    <xf numFmtId="164" fontId="10" fillId="0" borderId="24" xfId="0" applyNumberFormat="1" applyFont="1" applyBorder="1" applyAlignment="1">
      <alignment vertical="center"/>
    </xf>
    <xf numFmtId="1" fontId="10" fillId="0" borderId="16" xfId="0" applyNumberFormat="1" applyFont="1" applyFill="1" applyBorder="1" applyAlignment="1">
      <alignment vertical="center"/>
    </xf>
    <xf numFmtId="1" fontId="10" fillId="0" borderId="16" xfId="0" applyNumberFormat="1" applyFont="1" applyBorder="1" applyAlignment="1">
      <alignment vertical="center"/>
    </xf>
    <xf numFmtId="4" fontId="0" fillId="0" borderId="4" xfId="0" applyNumberFormat="1" applyFont="1" applyBorder="1" applyAlignment="1">
      <alignment horizontal="right" vertical="center" wrapText="1"/>
    </xf>
    <xf numFmtId="0" fontId="12" fillId="0" borderId="5" xfId="0" applyFont="1" applyBorder="1" applyAlignment="1">
      <alignment horizontal="center" vertical="top"/>
    </xf>
    <xf numFmtId="0" fontId="12" fillId="0" borderId="23" xfId="0" applyFont="1" applyBorder="1" applyAlignment="1">
      <alignment vertical="top" wrapText="1"/>
    </xf>
    <xf numFmtId="0" fontId="12" fillId="0" borderId="23" xfId="0" applyFont="1" applyBorder="1" applyAlignment="1">
      <alignment horizontal="center" vertical="top"/>
    </xf>
    <xf numFmtId="0" fontId="12" fillId="0" borderId="5" xfId="0" applyFont="1" applyBorder="1" applyAlignment="1">
      <alignment vertical="top"/>
    </xf>
    <xf numFmtId="2" fontId="12" fillId="0" borderId="5" xfId="0" applyNumberFormat="1" applyFont="1" applyBorder="1" applyAlignment="1">
      <alignment vertical="top"/>
    </xf>
    <xf numFmtId="2" fontId="12" fillId="0" borderId="23" xfId="0" applyNumberFormat="1" applyFont="1" applyBorder="1" applyAlignment="1">
      <alignment vertical="top"/>
    </xf>
    <xf numFmtId="2" fontId="12" fillId="0" borderId="5" xfId="0" applyNumberFormat="1" applyFont="1" applyBorder="1"/>
    <xf numFmtId="2" fontId="10" fillId="0" borderId="0" xfId="0" applyNumberFormat="1" applyFont="1" applyAlignment="1">
      <alignment horizontal="right" vertical="top"/>
    </xf>
    <xf numFmtId="2" fontId="12" fillId="0" borderId="1" xfId="0" applyNumberFormat="1" applyFont="1" applyBorder="1" applyAlignment="1">
      <alignment vertical="top"/>
    </xf>
    <xf numFmtId="2" fontId="12" fillId="0" borderId="1" xfId="0" applyNumberFormat="1" applyFont="1" applyBorder="1"/>
    <xf numFmtId="2" fontId="12" fillId="0" borderId="0" xfId="0" applyNumberFormat="1" applyFont="1" applyBorder="1" applyAlignment="1">
      <alignment vertical="top"/>
    </xf>
    <xf numFmtId="2" fontId="12" fillId="0" borderId="0" xfId="0" applyNumberFormat="1" applyFont="1" applyBorder="1"/>
    <xf numFmtId="0" fontId="54" fillId="8" borderId="8" xfId="0" applyFont="1" applyFill="1" applyBorder="1" applyAlignment="1">
      <alignment horizontal="left" vertical="center"/>
    </xf>
    <xf numFmtId="0" fontId="24" fillId="0" borderId="0" xfId="0" applyFont="1" applyAlignment="1">
      <alignment horizontal="center" vertical="top"/>
    </xf>
    <xf numFmtId="0" fontId="28" fillId="0" borderId="2" xfId="0" applyFont="1" applyBorder="1" applyAlignment="1">
      <alignment horizontal="center" vertical="center" textRotation="90"/>
    </xf>
    <xf numFmtId="0" fontId="28" fillId="0" borderId="8" xfId="0" applyFont="1" applyBorder="1" applyAlignment="1">
      <alignment horizontal="center" vertical="center" textRotation="90"/>
    </xf>
    <xf numFmtId="0" fontId="28" fillId="0" borderId="2" xfId="0" applyFont="1" applyBorder="1" applyAlignment="1">
      <alignment horizontal="center" vertical="center" wrapText="1"/>
    </xf>
    <xf numFmtId="0" fontId="28" fillId="0" borderId="8" xfId="0" applyFont="1" applyBorder="1" applyAlignment="1">
      <alignment horizontal="center" vertical="center" wrapText="1"/>
    </xf>
    <xf numFmtId="0" fontId="28" fillId="2" borderId="2"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8" fillId="2" borderId="2" xfId="0" applyFont="1" applyFill="1" applyBorder="1" applyAlignment="1">
      <alignment horizontal="center" vertical="center" textRotation="90"/>
    </xf>
    <xf numFmtId="0" fontId="28" fillId="2" borderId="8" xfId="0" applyFont="1" applyFill="1" applyBorder="1" applyAlignment="1">
      <alignment horizontal="center" vertical="center" textRotation="90"/>
    </xf>
    <xf numFmtId="2" fontId="28" fillId="0" borderId="2" xfId="0" applyNumberFormat="1" applyFont="1" applyBorder="1" applyAlignment="1">
      <alignment horizontal="center" vertical="center" textRotation="90" wrapText="1"/>
    </xf>
    <xf numFmtId="2" fontId="28" fillId="0" borderId="8" xfId="0" applyNumberFormat="1" applyFont="1" applyBorder="1" applyAlignment="1">
      <alignment horizontal="center" vertical="center" textRotation="90" wrapText="1"/>
    </xf>
    <xf numFmtId="0" fontId="27" fillId="0" borderId="9" xfId="0" applyFont="1" applyBorder="1" applyAlignment="1">
      <alignment horizontal="center" vertical="center"/>
    </xf>
    <xf numFmtId="0" fontId="27" fillId="0" borderId="10" xfId="0" applyFont="1" applyBorder="1" applyAlignment="1">
      <alignment horizontal="center" vertical="center"/>
    </xf>
    <xf numFmtId="0" fontId="27" fillId="0" borderId="7" xfId="0" applyFont="1" applyBorder="1" applyAlignment="1">
      <alignment horizontal="center" vertical="center"/>
    </xf>
    <xf numFmtId="0" fontId="28" fillId="0" borderId="2" xfId="0" applyFont="1" applyBorder="1" applyAlignment="1">
      <alignment horizontal="center" vertical="center" textRotation="90" wrapText="1"/>
    </xf>
    <xf numFmtId="0" fontId="28" fillId="0" borderId="8" xfId="0" applyFont="1" applyBorder="1" applyAlignment="1">
      <alignment horizontal="center" vertical="center" textRotation="90" wrapText="1"/>
    </xf>
    <xf numFmtId="0" fontId="27" fillId="2" borderId="2"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28" fillId="0" borderId="2" xfId="0" applyFont="1" applyFill="1" applyBorder="1" applyAlignment="1">
      <alignment horizontal="center" vertical="center" textRotation="90"/>
    </xf>
    <xf numFmtId="0" fontId="28" fillId="0" borderId="8" xfId="0" applyFont="1" applyFill="1" applyBorder="1" applyAlignment="1">
      <alignment horizontal="center" vertical="center" textRotation="90"/>
    </xf>
    <xf numFmtId="0" fontId="27" fillId="5" borderId="10" xfId="0" applyFont="1" applyFill="1" applyBorder="1" applyAlignment="1">
      <alignment horizontal="center" vertical="center"/>
    </xf>
    <xf numFmtId="0" fontId="27" fillId="5" borderId="9" xfId="0" applyFont="1" applyFill="1" applyBorder="1" applyAlignment="1">
      <alignment horizontal="center" vertical="center"/>
    </xf>
    <xf numFmtId="0" fontId="27" fillId="5" borderId="7" xfId="0" applyFont="1" applyFill="1" applyBorder="1" applyAlignment="1">
      <alignment horizontal="center" vertical="center"/>
    </xf>
    <xf numFmtId="0" fontId="28" fillId="5" borderId="2" xfId="0" applyFont="1" applyFill="1" applyBorder="1" applyAlignment="1">
      <alignment horizontal="center" vertical="center" textRotation="90"/>
    </xf>
    <xf numFmtId="0" fontId="28" fillId="5" borderId="8" xfId="0" applyFont="1" applyFill="1" applyBorder="1" applyAlignment="1">
      <alignment horizontal="center" vertical="center" textRotation="90"/>
    </xf>
    <xf numFmtId="0" fontId="27" fillId="5" borderId="2" xfId="0" applyFont="1" applyFill="1" applyBorder="1" applyAlignment="1">
      <alignment horizontal="center" vertical="center" wrapText="1"/>
    </xf>
    <xf numFmtId="0" fontId="27" fillId="5" borderId="8" xfId="0" applyFont="1" applyFill="1" applyBorder="1" applyAlignment="1">
      <alignment horizontal="center" vertical="center" wrapText="1"/>
    </xf>
    <xf numFmtId="0" fontId="28" fillId="5" borderId="2" xfId="0" applyFont="1" applyFill="1" applyBorder="1" applyAlignment="1">
      <alignment horizontal="center" vertical="center" textRotation="90" wrapText="1"/>
    </xf>
    <xf numFmtId="0" fontId="28" fillId="5" borderId="8" xfId="0" applyFont="1" applyFill="1" applyBorder="1" applyAlignment="1">
      <alignment horizontal="center" vertical="center" textRotation="90" wrapText="1"/>
    </xf>
    <xf numFmtId="0" fontId="26" fillId="0" borderId="10" xfId="0" applyFont="1" applyBorder="1" applyAlignment="1">
      <alignment horizontal="center" vertical="center"/>
    </xf>
    <xf numFmtId="0" fontId="26" fillId="0" borderId="9" xfId="0" applyFont="1" applyBorder="1" applyAlignment="1">
      <alignment horizontal="center" vertical="center"/>
    </xf>
    <xf numFmtId="0" fontId="26" fillId="0" borderId="7" xfId="0" applyFont="1" applyBorder="1" applyAlignment="1">
      <alignment horizontal="center" vertical="center"/>
    </xf>
    <xf numFmtId="0" fontId="25" fillId="0" borderId="2" xfId="0" applyFont="1" applyBorder="1" applyAlignment="1">
      <alignment horizontal="center" vertical="center" textRotation="90"/>
    </xf>
    <xf numFmtId="0" fontId="25" fillId="0" borderId="8" xfId="0" applyFont="1" applyBorder="1" applyAlignment="1">
      <alignment horizontal="center" vertical="center" textRotation="90"/>
    </xf>
    <xf numFmtId="0" fontId="26" fillId="2" borderId="2" xfId="0" applyFont="1" applyFill="1" applyBorder="1" applyAlignment="1">
      <alignment horizontal="center" vertical="center" wrapText="1"/>
    </xf>
    <xf numFmtId="0" fontId="26" fillId="2" borderId="8" xfId="0" applyFont="1" applyFill="1" applyBorder="1" applyAlignment="1">
      <alignment horizontal="center" vertical="center" wrapText="1"/>
    </xf>
    <xf numFmtId="0" fontId="25" fillId="0" borderId="2" xfId="0" applyFont="1" applyBorder="1" applyAlignment="1">
      <alignment horizontal="center" vertical="center" textRotation="90" wrapText="1"/>
    </xf>
    <xf numFmtId="0" fontId="25" fillId="0" borderId="8" xfId="0" applyFont="1" applyBorder="1" applyAlignment="1">
      <alignment horizontal="center" vertical="center" textRotation="90" wrapText="1"/>
    </xf>
    <xf numFmtId="2" fontId="10" fillId="0" borderId="2" xfId="0" applyNumberFormat="1" applyFont="1" applyBorder="1" applyAlignment="1">
      <alignment horizontal="center" vertical="center" textRotation="90" wrapText="1"/>
    </xf>
    <xf numFmtId="2" fontId="10" fillId="0" borderId="8" xfId="0" applyNumberFormat="1" applyFont="1" applyBorder="1" applyAlignment="1">
      <alignment horizontal="center" vertical="center" textRotation="90" wrapText="1"/>
    </xf>
    <xf numFmtId="0" fontId="10" fillId="0" borderId="2" xfId="0" applyFont="1" applyBorder="1" applyAlignment="1">
      <alignment horizontal="center" vertical="center" textRotation="90"/>
    </xf>
    <xf numFmtId="0" fontId="10" fillId="0" borderId="8" xfId="0" applyFont="1" applyBorder="1" applyAlignment="1">
      <alignment horizontal="center" vertical="center" textRotation="90"/>
    </xf>
    <xf numFmtId="0" fontId="10" fillId="2" borderId="2" xfId="0" applyFont="1" applyFill="1" applyBorder="1" applyAlignment="1">
      <alignment horizontal="center" vertical="center" textRotation="90"/>
    </xf>
    <xf numFmtId="0" fontId="10" fillId="2" borderId="8" xfId="0" applyFont="1" applyFill="1" applyBorder="1" applyAlignment="1">
      <alignment horizontal="center" vertical="center" textRotation="90"/>
    </xf>
    <xf numFmtId="0" fontId="10" fillId="2" borderId="2"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8" xfId="0" applyFont="1" applyBorder="1" applyAlignment="1">
      <alignment horizontal="center" vertical="center" wrapText="1"/>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7" xfId="0" applyFont="1" applyBorder="1" applyAlignment="1">
      <alignment horizontal="center" vertical="center"/>
    </xf>
    <xf numFmtId="0" fontId="11" fillId="2" borderId="2"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0" fillId="0" borderId="2" xfId="0" applyFont="1" applyBorder="1" applyAlignment="1">
      <alignment horizontal="center" vertical="center" textRotation="90" wrapText="1"/>
    </xf>
    <xf numFmtId="0" fontId="10" fillId="0" borderId="8" xfId="0" applyFont="1" applyBorder="1" applyAlignment="1">
      <alignment horizontal="center" vertical="center" textRotation="90" wrapText="1"/>
    </xf>
  </cellXfs>
  <cellStyles count="45">
    <cellStyle name="60% - Accent1" xfId="44" builtinId="32"/>
    <cellStyle name="Excel Built-in Normal" xfId="1"/>
    <cellStyle name="Normal" xfId="0" builtinId="0"/>
    <cellStyle name="Normal 10" xfId="19"/>
    <cellStyle name="Normal 10 2" xfId="28"/>
    <cellStyle name="Normal 10 3" xfId="35"/>
    <cellStyle name="Normal 10 4" xfId="42"/>
    <cellStyle name="Normal 11" xfId="22"/>
    <cellStyle name="Normal 2" xfId="11"/>
    <cellStyle name="Normal 3" xfId="3"/>
    <cellStyle name="Normal 3 2" xfId="20"/>
    <cellStyle name="Normal 3 2 2" xfId="29"/>
    <cellStyle name="Normal 3 2 3" xfId="36"/>
    <cellStyle name="Normal 3 2 4" xfId="43"/>
    <cellStyle name="Normal 3 3" xfId="23"/>
    <cellStyle name="Normal 3 4" xfId="30"/>
    <cellStyle name="Normal 3 5" xfId="37"/>
    <cellStyle name="Normal 3_Base_jaun" xfId="10"/>
    <cellStyle name="Normal 4" xfId="15"/>
    <cellStyle name="Normal 4 2" xfId="24"/>
    <cellStyle name="Normal 4 3" xfId="31"/>
    <cellStyle name="Normal 4 4" xfId="38"/>
    <cellStyle name="Normal 5" xfId="4"/>
    <cellStyle name="Normal 6" xfId="16"/>
    <cellStyle name="Normal 6 2" xfId="25"/>
    <cellStyle name="Normal 6 3" xfId="32"/>
    <cellStyle name="Normal 6 4" xfId="39"/>
    <cellStyle name="Normal 7" xfId="17"/>
    <cellStyle name="Normal 7 2" xfId="6"/>
    <cellStyle name="Normal 7 3" xfId="26"/>
    <cellStyle name="Normal 7 4" xfId="33"/>
    <cellStyle name="Normal 7 5" xfId="40"/>
    <cellStyle name="Normal 8" xfId="18"/>
    <cellStyle name="Normal 8 2" xfId="27"/>
    <cellStyle name="Normal 8 3" xfId="34"/>
    <cellStyle name="Normal 8 4" xfId="41"/>
    <cellStyle name="Normal 9" xfId="5"/>
    <cellStyle name="Normal_Base_jaun" xfId="7"/>
    <cellStyle name="Normal_Darbu un materiālu saraksts_" xfId="9"/>
    <cellStyle name="Normal_Kazino kazino tauers klub" xfId="13"/>
    <cellStyle name="Normal_Sheet10" xfId="8"/>
    <cellStyle name="Percent" xfId="14" builtinId="5"/>
    <cellStyle name="Percent 2" xfId="21"/>
    <cellStyle name="Stils 1" xfId="12"/>
    <cellStyle name="Style 1" xfId="2"/>
  </cellStyles>
  <dxfs count="2">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049" name="Rectangle 1">
          <a:extLst>
            <a:ext uri="{FF2B5EF4-FFF2-40B4-BE49-F238E27FC236}">
              <a16:creationId xmlns:a16="http://schemas.microsoft.com/office/drawing/2014/main" xmlns="" id="{00000000-0008-0000-0200-000001080000}"/>
            </a:ext>
          </a:extLst>
        </xdr:cNvPr>
        <xdr:cNvSpPr>
          <a:spLocks noChangeArrowheads="1"/>
        </xdr:cNvSpPr>
      </xdr:nvSpPr>
      <xdr:spPr bwMode="auto">
        <a:xfrm>
          <a:off x="82105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xmlns="" id="{00000000-0008-0000-0B00-000002000000}"/>
            </a:ext>
          </a:extLst>
        </xdr:cNvPr>
        <xdr:cNvSpPr>
          <a:spLocks noChangeArrowheads="1"/>
        </xdr:cNvSpPr>
      </xdr:nvSpPr>
      <xdr:spPr bwMode="auto">
        <a:xfrm>
          <a:off x="9086850" y="9525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xdr:from>
      <xdr:col>15</xdr:col>
      <xdr:colOff>0</xdr:colOff>
      <xdr:row>6</xdr:row>
      <xdr:rowOff>28575</xdr:rowOff>
    </xdr:from>
    <xdr:to>
      <xdr:col>16</xdr:col>
      <xdr:colOff>0</xdr:colOff>
      <xdr:row>7</xdr:row>
      <xdr:rowOff>38100</xdr:rowOff>
    </xdr:to>
    <xdr:sp macro="" textlink="">
      <xdr:nvSpPr>
        <xdr:cNvPr id="3" name="Rectangle 2">
          <a:extLst>
            <a:ext uri="{FF2B5EF4-FFF2-40B4-BE49-F238E27FC236}">
              <a16:creationId xmlns:a16="http://schemas.microsoft.com/office/drawing/2014/main" xmlns="" id="{00000000-0008-0000-0B00-000003000000}"/>
            </a:ext>
          </a:extLst>
        </xdr:cNvPr>
        <xdr:cNvSpPr>
          <a:spLocks noChangeArrowheads="1"/>
        </xdr:cNvSpPr>
      </xdr:nvSpPr>
      <xdr:spPr bwMode="auto">
        <a:xfrm>
          <a:off x="9153525" y="1162050"/>
          <a:ext cx="628650" cy="200025"/>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xdr:from>
      <xdr:col>15</xdr:col>
      <xdr:colOff>0</xdr:colOff>
      <xdr:row>6</xdr:row>
      <xdr:rowOff>28575</xdr:rowOff>
    </xdr:from>
    <xdr:to>
      <xdr:col>16</xdr:col>
      <xdr:colOff>0</xdr:colOff>
      <xdr:row>7</xdr:row>
      <xdr:rowOff>38100</xdr:rowOff>
    </xdr:to>
    <xdr:sp macro="" textlink="">
      <xdr:nvSpPr>
        <xdr:cNvPr id="4" name="Rectangle 3">
          <a:extLst>
            <a:ext uri="{FF2B5EF4-FFF2-40B4-BE49-F238E27FC236}">
              <a16:creationId xmlns:a16="http://schemas.microsoft.com/office/drawing/2014/main" xmlns="" id="{00000000-0008-0000-0B00-000004000000}"/>
            </a:ext>
          </a:extLst>
        </xdr:cNvPr>
        <xdr:cNvSpPr>
          <a:spLocks noChangeArrowheads="1"/>
        </xdr:cNvSpPr>
      </xdr:nvSpPr>
      <xdr:spPr bwMode="auto">
        <a:xfrm>
          <a:off x="9153525" y="1162050"/>
          <a:ext cx="628650" cy="200025"/>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xmlns="" id="{00000000-0008-0000-0C00-000002000000}"/>
            </a:ext>
          </a:extLst>
        </xdr:cNvPr>
        <xdr:cNvSpPr>
          <a:spLocks noChangeArrowheads="1"/>
        </xdr:cNvSpPr>
      </xdr:nvSpPr>
      <xdr:spPr bwMode="auto">
        <a:xfrm>
          <a:off x="9086850" y="9525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xmlns="" id="{00000000-0008-0000-0D00-000002000000}"/>
            </a:ext>
          </a:extLst>
        </xdr:cNvPr>
        <xdr:cNvSpPr>
          <a:spLocks noChangeArrowheads="1"/>
        </xdr:cNvSpPr>
      </xdr:nvSpPr>
      <xdr:spPr bwMode="auto">
        <a:xfrm>
          <a:off x="9086850"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xmlns="" id="{00000000-0008-0000-0F00-000002000000}"/>
            </a:ext>
          </a:extLst>
        </xdr:cNvPr>
        <xdr:cNvSpPr>
          <a:spLocks noChangeArrowheads="1"/>
        </xdr:cNvSpPr>
      </xdr:nvSpPr>
      <xdr:spPr bwMode="auto">
        <a:xfrm>
          <a:off x="9086850"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xmlns="" id="{00000000-0008-0000-1000-000002000000}"/>
            </a:ext>
          </a:extLst>
        </xdr:cNvPr>
        <xdr:cNvSpPr>
          <a:spLocks noChangeArrowheads="1"/>
        </xdr:cNvSpPr>
      </xdr:nvSpPr>
      <xdr:spPr bwMode="auto">
        <a:xfrm>
          <a:off x="9001125"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xmlns="" id="{00000000-0008-0000-1100-000002000000}"/>
            </a:ext>
          </a:extLst>
        </xdr:cNvPr>
        <xdr:cNvSpPr>
          <a:spLocks noChangeArrowheads="1"/>
        </xdr:cNvSpPr>
      </xdr:nvSpPr>
      <xdr:spPr bwMode="auto">
        <a:xfrm>
          <a:off x="9001125"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xmlns="" id="{00000000-0008-0000-1200-000002000000}"/>
            </a:ext>
          </a:extLst>
        </xdr:cNvPr>
        <xdr:cNvSpPr>
          <a:spLocks noChangeArrowheads="1"/>
        </xdr:cNvSpPr>
      </xdr:nvSpPr>
      <xdr:spPr bwMode="auto">
        <a:xfrm>
          <a:off x="9001125"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xmlns="" id="{00000000-0008-0000-1300-000002000000}"/>
            </a:ext>
          </a:extLst>
        </xdr:cNvPr>
        <xdr:cNvSpPr>
          <a:spLocks noChangeArrowheads="1"/>
        </xdr:cNvSpPr>
      </xdr:nvSpPr>
      <xdr:spPr bwMode="auto">
        <a:xfrm>
          <a:off x="9001125"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xmlns="" id="{00000000-0008-0000-1400-000002000000}"/>
            </a:ext>
          </a:extLst>
        </xdr:cNvPr>
        <xdr:cNvSpPr>
          <a:spLocks noChangeArrowheads="1"/>
        </xdr:cNvSpPr>
      </xdr:nvSpPr>
      <xdr:spPr bwMode="auto">
        <a:xfrm>
          <a:off x="9001125"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xmlns="" id="{00000000-0008-0000-1500-000002000000}"/>
            </a:ext>
          </a:extLst>
        </xdr:cNvPr>
        <xdr:cNvSpPr>
          <a:spLocks noChangeArrowheads="1"/>
        </xdr:cNvSpPr>
      </xdr:nvSpPr>
      <xdr:spPr bwMode="auto">
        <a:xfrm>
          <a:off x="9001125"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xmlns="" id="{00000000-0008-0000-0300-000002000000}"/>
            </a:ext>
          </a:extLst>
        </xdr:cNvPr>
        <xdr:cNvSpPr>
          <a:spLocks noChangeArrowheads="1"/>
        </xdr:cNvSpPr>
      </xdr:nvSpPr>
      <xdr:spPr bwMode="auto">
        <a:xfrm>
          <a:off x="89725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xmlns="" id="{00000000-0008-0000-1600-000002000000}"/>
            </a:ext>
          </a:extLst>
        </xdr:cNvPr>
        <xdr:cNvSpPr>
          <a:spLocks noChangeArrowheads="1"/>
        </xdr:cNvSpPr>
      </xdr:nvSpPr>
      <xdr:spPr bwMode="auto">
        <a:xfrm>
          <a:off x="9086850"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xmlns="" id="{00000000-0008-0000-1700-000002000000}"/>
            </a:ext>
          </a:extLst>
        </xdr:cNvPr>
        <xdr:cNvSpPr>
          <a:spLocks noChangeArrowheads="1"/>
        </xdr:cNvSpPr>
      </xdr:nvSpPr>
      <xdr:spPr bwMode="auto">
        <a:xfrm>
          <a:off x="9086850" y="1162050"/>
          <a:ext cx="628650" cy="200025"/>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22.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xmlns="" id="{00000000-0008-0000-1800-000002000000}"/>
            </a:ext>
          </a:extLst>
        </xdr:cNvPr>
        <xdr:cNvSpPr>
          <a:spLocks noChangeArrowheads="1"/>
        </xdr:cNvSpPr>
      </xdr:nvSpPr>
      <xdr:spPr bwMode="auto">
        <a:xfrm>
          <a:off x="9210675" y="1162050"/>
          <a:ext cx="628650" cy="200025"/>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23.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xmlns="" id="{00000000-0008-0000-1A00-000002000000}"/>
            </a:ext>
          </a:extLst>
        </xdr:cNvPr>
        <xdr:cNvSpPr>
          <a:spLocks noChangeArrowheads="1"/>
        </xdr:cNvSpPr>
      </xdr:nvSpPr>
      <xdr:spPr bwMode="auto">
        <a:xfrm>
          <a:off x="9086850"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24.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xmlns="" id="{00000000-0008-0000-1B00-000002000000}"/>
            </a:ext>
          </a:extLst>
        </xdr:cNvPr>
        <xdr:cNvSpPr>
          <a:spLocks noChangeArrowheads="1"/>
        </xdr:cNvSpPr>
      </xdr:nvSpPr>
      <xdr:spPr bwMode="auto">
        <a:xfrm>
          <a:off x="9001125"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25.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xmlns="" id="{00000000-0008-0000-1C00-000002000000}"/>
            </a:ext>
          </a:extLst>
        </xdr:cNvPr>
        <xdr:cNvSpPr>
          <a:spLocks noChangeArrowheads="1"/>
        </xdr:cNvSpPr>
      </xdr:nvSpPr>
      <xdr:spPr bwMode="auto">
        <a:xfrm>
          <a:off x="9086850"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26.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xmlns="" id="{00000000-0008-0000-1D00-000002000000}"/>
            </a:ext>
          </a:extLst>
        </xdr:cNvPr>
        <xdr:cNvSpPr>
          <a:spLocks noChangeArrowheads="1"/>
        </xdr:cNvSpPr>
      </xdr:nvSpPr>
      <xdr:spPr bwMode="auto">
        <a:xfrm>
          <a:off x="9086850"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27.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xmlns="" id="{00000000-0008-0000-1E00-000002000000}"/>
            </a:ext>
          </a:extLst>
        </xdr:cNvPr>
        <xdr:cNvSpPr>
          <a:spLocks noChangeArrowheads="1"/>
        </xdr:cNvSpPr>
      </xdr:nvSpPr>
      <xdr:spPr bwMode="auto">
        <a:xfrm>
          <a:off x="9201150"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28.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xmlns="" id="{00000000-0008-0000-1F00-000002000000}"/>
            </a:ext>
          </a:extLst>
        </xdr:cNvPr>
        <xdr:cNvSpPr>
          <a:spLocks noChangeArrowheads="1"/>
        </xdr:cNvSpPr>
      </xdr:nvSpPr>
      <xdr:spPr bwMode="auto">
        <a:xfrm>
          <a:off x="8991600"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29.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xmlns="" id="{00000000-0008-0000-2100-000002000000}"/>
            </a:ext>
          </a:extLst>
        </xdr:cNvPr>
        <xdr:cNvSpPr>
          <a:spLocks noChangeArrowheads="1"/>
        </xdr:cNvSpPr>
      </xdr:nvSpPr>
      <xdr:spPr bwMode="auto">
        <a:xfrm>
          <a:off x="9001125"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xmlns="" id="{00000000-0008-0000-0400-000002000000}"/>
            </a:ext>
          </a:extLst>
        </xdr:cNvPr>
        <xdr:cNvSpPr>
          <a:spLocks noChangeArrowheads="1"/>
        </xdr:cNvSpPr>
      </xdr:nvSpPr>
      <xdr:spPr bwMode="auto">
        <a:xfrm>
          <a:off x="89725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xdr:from>
      <xdr:col>15</xdr:col>
      <xdr:colOff>0</xdr:colOff>
      <xdr:row>6</xdr:row>
      <xdr:rowOff>28575</xdr:rowOff>
    </xdr:from>
    <xdr:to>
      <xdr:col>16</xdr:col>
      <xdr:colOff>0</xdr:colOff>
      <xdr:row>7</xdr:row>
      <xdr:rowOff>38100</xdr:rowOff>
    </xdr:to>
    <xdr:sp macro="" textlink="">
      <xdr:nvSpPr>
        <xdr:cNvPr id="3" name="Rectangle 2">
          <a:extLst>
            <a:ext uri="{FF2B5EF4-FFF2-40B4-BE49-F238E27FC236}">
              <a16:creationId xmlns:a16="http://schemas.microsoft.com/office/drawing/2014/main" xmlns="" id="{00000000-0008-0000-0400-000003000000}"/>
            </a:ext>
          </a:extLst>
        </xdr:cNvPr>
        <xdr:cNvSpPr>
          <a:spLocks noChangeArrowheads="1"/>
        </xdr:cNvSpPr>
      </xdr:nvSpPr>
      <xdr:spPr bwMode="auto">
        <a:xfrm>
          <a:off x="9048750" y="1162050"/>
          <a:ext cx="628650" cy="200025"/>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30.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xmlns="" id="{00000000-0008-0000-2200-000002000000}"/>
            </a:ext>
          </a:extLst>
        </xdr:cNvPr>
        <xdr:cNvSpPr>
          <a:spLocks noChangeArrowheads="1"/>
        </xdr:cNvSpPr>
      </xdr:nvSpPr>
      <xdr:spPr bwMode="auto">
        <a:xfrm>
          <a:off x="9001125"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31.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xmlns="" id="{00000000-0008-0000-2300-000002000000}"/>
            </a:ext>
          </a:extLst>
        </xdr:cNvPr>
        <xdr:cNvSpPr>
          <a:spLocks noChangeArrowheads="1"/>
        </xdr:cNvSpPr>
      </xdr:nvSpPr>
      <xdr:spPr bwMode="auto">
        <a:xfrm>
          <a:off x="8791575"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32.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xmlns="" id="{00000000-0008-0000-2400-000002000000}"/>
            </a:ext>
          </a:extLst>
        </xdr:cNvPr>
        <xdr:cNvSpPr>
          <a:spLocks noChangeArrowheads="1"/>
        </xdr:cNvSpPr>
      </xdr:nvSpPr>
      <xdr:spPr bwMode="auto">
        <a:xfrm>
          <a:off x="8791575"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33.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xmlns="" id="{00000000-0008-0000-2500-000002000000}"/>
            </a:ext>
          </a:extLst>
        </xdr:cNvPr>
        <xdr:cNvSpPr>
          <a:spLocks noChangeArrowheads="1"/>
        </xdr:cNvSpPr>
      </xdr:nvSpPr>
      <xdr:spPr bwMode="auto">
        <a:xfrm>
          <a:off x="8791575"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xdr:from>
      <xdr:col>3</xdr:col>
      <xdr:colOff>0</xdr:colOff>
      <xdr:row>15</xdr:row>
      <xdr:rowOff>180975</xdr:rowOff>
    </xdr:from>
    <xdr:to>
      <xdr:col>3</xdr:col>
      <xdr:colOff>28575</xdr:colOff>
      <xdr:row>15</xdr:row>
      <xdr:rowOff>238125</xdr:rowOff>
    </xdr:to>
    <xdr:sp macro="" textlink="">
      <xdr:nvSpPr>
        <xdr:cNvPr id="3" name="AutoShape 104">
          <a:extLst>
            <a:ext uri="{FF2B5EF4-FFF2-40B4-BE49-F238E27FC236}">
              <a16:creationId xmlns:a16="http://schemas.microsoft.com/office/drawing/2014/main" xmlns="" id="{00000000-0008-0000-2500-000003000000}"/>
            </a:ext>
          </a:extLst>
        </xdr:cNvPr>
        <xdr:cNvSpPr>
          <a:spLocks noChangeArrowheads="1"/>
        </xdr:cNvSpPr>
      </xdr:nvSpPr>
      <xdr:spPr bwMode="auto">
        <a:xfrm>
          <a:off x="2800350" y="3057525"/>
          <a:ext cx="28575"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238125</xdr:rowOff>
    </xdr:to>
    <xdr:sp macro="" textlink="">
      <xdr:nvSpPr>
        <xdr:cNvPr id="4" name="AutoShape 105">
          <a:extLst>
            <a:ext uri="{FF2B5EF4-FFF2-40B4-BE49-F238E27FC236}">
              <a16:creationId xmlns:a16="http://schemas.microsoft.com/office/drawing/2014/main" xmlns="" id="{00000000-0008-0000-2500-000004000000}"/>
            </a:ext>
          </a:extLst>
        </xdr:cNvPr>
        <xdr:cNvSpPr>
          <a:spLocks noChangeArrowheads="1"/>
        </xdr:cNvSpPr>
      </xdr:nvSpPr>
      <xdr:spPr bwMode="auto">
        <a:xfrm>
          <a:off x="2800350" y="3057525"/>
          <a:ext cx="28575"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238125</xdr:rowOff>
    </xdr:to>
    <xdr:sp macro="" textlink="">
      <xdr:nvSpPr>
        <xdr:cNvPr id="5" name="AutoShape 106">
          <a:extLst>
            <a:ext uri="{FF2B5EF4-FFF2-40B4-BE49-F238E27FC236}">
              <a16:creationId xmlns:a16="http://schemas.microsoft.com/office/drawing/2014/main" xmlns="" id="{00000000-0008-0000-2500-000005000000}"/>
            </a:ext>
          </a:extLst>
        </xdr:cNvPr>
        <xdr:cNvSpPr>
          <a:spLocks noChangeArrowheads="1"/>
        </xdr:cNvSpPr>
      </xdr:nvSpPr>
      <xdr:spPr bwMode="auto">
        <a:xfrm>
          <a:off x="2800350" y="3057525"/>
          <a:ext cx="28575"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238125</xdr:rowOff>
    </xdr:to>
    <xdr:sp macro="" textlink="">
      <xdr:nvSpPr>
        <xdr:cNvPr id="6" name="AutoShape 107">
          <a:extLst>
            <a:ext uri="{FF2B5EF4-FFF2-40B4-BE49-F238E27FC236}">
              <a16:creationId xmlns:a16="http://schemas.microsoft.com/office/drawing/2014/main" xmlns="" id="{00000000-0008-0000-2500-000006000000}"/>
            </a:ext>
          </a:extLst>
        </xdr:cNvPr>
        <xdr:cNvSpPr>
          <a:spLocks noChangeArrowheads="1"/>
        </xdr:cNvSpPr>
      </xdr:nvSpPr>
      <xdr:spPr bwMode="auto">
        <a:xfrm>
          <a:off x="2800350" y="3057525"/>
          <a:ext cx="28575"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238125</xdr:rowOff>
    </xdr:to>
    <xdr:sp macro="" textlink="">
      <xdr:nvSpPr>
        <xdr:cNvPr id="7" name="AutoShape 108">
          <a:extLst>
            <a:ext uri="{FF2B5EF4-FFF2-40B4-BE49-F238E27FC236}">
              <a16:creationId xmlns:a16="http://schemas.microsoft.com/office/drawing/2014/main" xmlns="" id="{00000000-0008-0000-2500-000007000000}"/>
            </a:ext>
          </a:extLst>
        </xdr:cNvPr>
        <xdr:cNvSpPr>
          <a:spLocks noChangeArrowheads="1"/>
        </xdr:cNvSpPr>
      </xdr:nvSpPr>
      <xdr:spPr bwMode="auto">
        <a:xfrm>
          <a:off x="2800350" y="3057525"/>
          <a:ext cx="28575"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238125</xdr:rowOff>
    </xdr:to>
    <xdr:sp macro="" textlink="">
      <xdr:nvSpPr>
        <xdr:cNvPr id="8" name="AutoShape 109">
          <a:extLst>
            <a:ext uri="{FF2B5EF4-FFF2-40B4-BE49-F238E27FC236}">
              <a16:creationId xmlns:a16="http://schemas.microsoft.com/office/drawing/2014/main" xmlns="" id="{00000000-0008-0000-2500-000008000000}"/>
            </a:ext>
          </a:extLst>
        </xdr:cNvPr>
        <xdr:cNvSpPr>
          <a:spLocks noChangeArrowheads="1"/>
        </xdr:cNvSpPr>
      </xdr:nvSpPr>
      <xdr:spPr bwMode="auto">
        <a:xfrm>
          <a:off x="2800350" y="3057525"/>
          <a:ext cx="28575"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238125</xdr:rowOff>
    </xdr:to>
    <xdr:sp macro="" textlink="">
      <xdr:nvSpPr>
        <xdr:cNvPr id="9" name="AutoShape 353">
          <a:extLst>
            <a:ext uri="{FF2B5EF4-FFF2-40B4-BE49-F238E27FC236}">
              <a16:creationId xmlns:a16="http://schemas.microsoft.com/office/drawing/2014/main" xmlns="" id="{00000000-0008-0000-2500-000009000000}"/>
            </a:ext>
          </a:extLst>
        </xdr:cNvPr>
        <xdr:cNvSpPr>
          <a:spLocks noChangeArrowheads="1"/>
        </xdr:cNvSpPr>
      </xdr:nvSpPr>
      <xdr:spPr bwMode="auto">
        <a:xfrm>
          <a:off x="2800350" y="3057525"/>
          <a:ext cx="38100"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238125</xdr:rowOff>
    </xdr:to>
    <xdr:sp macro="" textlink="">
      <xdr:nvSpPr>
        <xdr:cNvPr id="10" name="AutoShape 354">
          <a:extLst>
            <a:ext uri="{FF2B5EF4-FFF2-40B4-BE49-F238E27FC236}">
              <a16:creationId xmlns:a16="http://schemas.microsoft.com/office/drawing/2014/main" xmlns="" id="{00000000-0008-0000-2500-00000A000000}"/>
            </a:ext>
          </a:extLst>
        </xdr:cNvPr>
        <xdr:cNvSpPr>
          <a:spLocks noChangeArrowheads="1"/>
        </xdr:cNvSpPr>
      </xdr:nvSpPr>
      <xdr:spPr bwMode="auto">
        <a:xfrm>
          <a:off x="2800350" y="3057525"/>
          <a:ext cx="38100"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238125</xdr:rowOff>
    </xdr:to>
    <xdr:sp macro="" textlink="">
      <xdr:nvSpPr>
        <xdr:cNvPr id="11" name="AutoShape 355">
          <a:extLst>
            <a:ext uri="{FF2B5EF4-FFF2-40B4-BE49-F238E27FC236}">
              <a16:creationId xmlns:a16="http://schemas.microsoft.com/office/drawing/2014/main" xmlns="" id="{00000000-0008-0000-2500-00000B000000}"/>
            </a:ext>
          </a:extLst>
        </xdr:cNvPr>
        <xdr:cNvSpPr>
          <a:spLocks noChangeArrowheads="1"/>
        </xdr:cNvSpPr>
      </xdr:nvSpPr>
      <xdr:spPr bwMode="auto">
        <a:xfrm>
          <a:off x="2800350" y="3057525"/>
          <a:ext cx="38100"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238125</xdr:rowOff>
    </xdr:to>
    <xdr:sp macro="" textlink="">
      <xdr:nvSpPr>
        <xdr:cNvPr id="12" name="AutoShape 356">
          <a:extLst>
            <a:ext uri="{FF2B5EF4-FFF2-40B4-BE49-F238E27FC236}">
              <a16:creationId xmlns:a16="http://schemas.microsoft.com/office/drawing/2014/main" xmlns="" id="{00000000-0008-0000-2500-00000C000000}"/>
            </a:ext>
          </a:extLst>
        </xdr:cNvPr>
        <xdr:cNvSpPr>
          <a:spLocks noChangeArrowheads="1"/>
        </xdr:cNvSpPr>
      </xdr:nvSpPr>
      <xdr:spPr bwMode="auto">
        <a:xfrm>
          <a:off x="2800350" y="3057525"/>
          <a:ext cx="38100"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238125</xdr:rowOff>
    </xdr:to>
    <xdr:sp macro="" textlink="">
      <xdr:nvSpPr>
        <xdr:cNvPr id="13" name="AutoShape 357">
          <a:extLst>
            <a:ext uri="{FF2B5EF4-FFF2-40B4-BE49-F238E27FC236}">
              <a16:creationId xmlns:a16="http://schemas.microsoft.com/office/drawing/2014/main" xmlns="" id="{00000000-0008-0000-2500-00000D000000}"/>
            </a:ext>
          </a:extLst>
        </xdr:cNvPr>
        <xdr:cNvSpPr>
          <a:spLocks noChangeArrowheads="1"/>
        </xdr:cNvSpPr>
      </xdr:nvSpPr>
      <xdr:spPr bwMode="auto">
        <a:xfrm>
          <a:off x="2800350" y="3057525"/>
          <a:ext cx="38100"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238125</xdr:rowOff>
    </xdr:to>
    <xdr:sp macro="" textlink="">
      <xdr:nvSpPr>
        <xdr:cNvPr id="14" name="AutoShape 358">
          <a:extLst>
            <a:ext uri="{FF2B5EF4-FFF2-40B4-BE49-F238E27FC236}">
              <a16:creationId xmlns:a16="http://schemas.microsoft.com/office/drawing/2014/main" xmlns="" id="{00000000-0008-0000-2500-00000E000000}"/>
            </a:ext>
          </a:extLst>
        </xdr:cNvPr>
        <xdr:cNvSpPr>
          <a:spLocks noChangeArrowheads="1"/>
        </xdr:cNvSpPr>
      </xdr:nvSpPr>
      <xdr:spPr bwMode="auto">
        <a:xfrm>
          <a:off x="2800350" y="3057525"/>
          <a:ext cx="38100"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238125</xdr:rowOff>
    </xdr:to>
    <xdr:sp macro="" textlink="">
      <xdr:nvSpPr>
        <xdr:cNvPr id="15" name="AutoShape 359">
          <a:extLst>
            <a:ext uri="{FF2B5EF4-FFF2-40B4-BE49-F238E27FC236}">
              <a16:creationId xmlns:a16="http://schemas.microsoft.com/office/drawing/2014/main" xmlns="" id="{00000000-0008-0000-2500-00000F000000}"/>
            </a:ext>
          </a:extLst>
        </xdr:cNvPr>
        <xdr:cNvSpPr>
          <a:spLocks noChangeArrowheads="1"/>
        </xdr:cNvSpPr>
      </xdr:nvSpPr>
      <xdr:spPr bwMode="auto">
        <a:xfrm>
          <a:off x="2800350" y="3057525"/>
          <a:ext cx="38100"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238125</xdr:rowOff>
    </xdr:to>
    <xdr:sp macro="" textlink="">
      <xdr:nvSpPr>
        <xdr:cNvPr id="16" name="AutoShape 360">
          <a:extLst>
            <a:ext uri="{FF2B5EF4-FFF2-40B4-BE49-F238E27FC236}">
              <a16:creationId xmlns:a16="http://schemas.microsoft.com/office/drawing/2014/main" xmlns="" id="{00000000-0008-0000-2500-000010000000}"/>
            </a:ext>
          </a:extLst>
        </xdr:cNvPr>
        <xdr:cNvSpPr>
          <a:spLocks noChangeArrowheads="1"/>
        </xdr:cNvSpPr>
      </xdr:nvSpPr>
      <xdr:spPr bwMode="auto">
        <a:xfrm>
          <a:off x="2800350" y="3057525"/>
          <a:ext cx="38100"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238125</xdr:rowOff>
    </xdr:to>
    <xdr:sp macro="" textlink="">
      <xdr:nvSpPr>
        <xdr:cNvPr id="17" name="AutoShape 104">
          <a:extLst>
            <a:ext uri="{FF2B5EF4-FFF2-40B4-BE49-F238E27FC236}">
              <a16:creationId xmlns:a16="http://schemas.microsoft.com/office/drawing/2014/main" xmlns="" id="{00000000-0008-0000-2500-000011000000}"/>
            </a:ext>
          </a:extLst>
        </xdr:cNvPr>
        <xdr:cNvSpPr>
          <a:spLocks noChangeArrowheads="1"/>
        </xdr:cNvSpPr>
      </xdr:nvSpPr>
      <xdr:spPr bwMode="auto">
        <a:xfrm>
          <a:off x="2800350" y="3057525"/>
          <a:ext cx="28575"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238125</xdr:rowOff>
    </xdr:to>
    <xdr:sp macro="" textlink="">
      <xdr:nvSpPr>
        <xdr:cNvPr id="18" name="AutoShape 105">
          <a:extLst>
            <a:ext uri="{FF2B5EF4-FFF2-40B4-BE49-F238E27FC236}">
              <a16:creationId xmlns:a16="http://schemas.microsoft.com/office/drawing/2014/main" xmlns="" id="{00000000-0008-0000-2500-000012000000}"/>
            </a:ext>
          </a:extLst>
        </xdr:cNvPr>
        <xdr:cNvSpPr>
          <a:spLocks noChangeArrowheads="1"/>
        </xdr:cNvSpPr>
      </xdr:nvSpPr>
      <xdr:spPr bwMode="auto">
        <a:xfrm>
          <a:off x="2800350" y="3057525"/>
          <a:ext cx="28575"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238125</xdr:rowOff>
    </xdr:to>
    <xdr:sp macro="" textlink="">
      <xdr:nvSpPr>
        <xdr:cNvPr id="19" name="AutoShape 106">
          <a:extLst>
            <a:ext uri="{FF2B5EF4-FFF2-40B4-BE49-F238E27FC236}">
              <a16:creationId xmlns:a16="http://schemas.microsoft.com/office/drawing/2014/main" xmlns="" id="{00000000-0008-0000-2500-000013000000}"/>
            </a:ext>
          </a:extLst>
        </xdr:cNvPr>
        <xdr:cNvSpPr>
          <a:spLocks noChangeArrowheads="1"/>
        </xdr:cNvSpPr>
      </xdr:nvSpPr>
      <xdr:spPr bwMode="auto">
        <a:xfrm>
          <a:off x="2800350" y="3057525"/>
          <a:ext cx="28575"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238125</xdr:rowOff>
    </xdr:to>
    <xdr:sp macro="" textlink="">
      <xdr:nvSpPr>
        <xdr:cNvPr id="20" name="AutoShape 107">
          <a:extLst>
            <a:ext uri="{FF2B5EF4-FFF2-40B4-BE49-F238E27FC236}">
              <a16:creationId xmlns:a16="http://schemas.microsoft.com/office/drawing/2014/main" xmlns="" id="{00000000-0008-0000-2500-000014000000}"/>
            </a:ext>
          </a:extLst>
        </xdr:cNvPr>
        <xdr:cNvSpPr>
          <a:spLocks noChangeArrowheads="1"/>
        </xdr:cNvSpPr>
      </xdr:nvSpPr>
      <xdr:spPr bwMode="auto">
        <a:xfrm>
          <a:off x="2800350" y="3057525"/>
          <a:ext cx="28575"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238125</xdr:rowOff>
    </xdr:to>
    <xdr:sp macro="" textlink="">
      <xdr:nvSpPr>
        <xdr:cNvPr id="21" name="AutoShape 108">
          <a:extLst>
            <a:ext uri="{FF2B5EF4-FFF2-40B4-BE49-F238E27FC236}">
              <a16:creationId xmlns:a16="http://schemas.microsoft.com/office/drawing/2014/main" xmlns="" id="{00000000-0008-0000-2500-000015000000}"/>
            </a:ext>
          </a:extLst>
        </xdr:cNvPr>
        <xdr:cNvSpPr>
          <a:spLocks noChangeArrowheads="1"/>
        </xdr:cNvSpPr>
      </xdr:nvSpPr>
      <xdr:spPr bwMode="auto">
        <a:xfrm>
          <a:off x="2800350" y="3057525"/>
          <a:ext cx="28575"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238125</xdr:rowOff>
    </xdr:to>
    <xdr:sp macro="" textlink="">
      <xdr:nvSpPr>
        <xdr:cNvPr id="22" name="AutoShape 109">
          <a:extLst>
            <a:ext uri="{FF2B5EF4-FFF2-40B4-BE49-F238E27FC236}">
              <a16:creationId xmlns:a16="http://schemas.microsoft.com/office/drawing/2014/main" xmlns="" id="{00000000-0008-0000-2500-000016000000}"/>
            </a:ext>
          </a:extLst>
        </xdr:cNvPr>
        <xdr:cNvSpPr>
          <a:spLocks noChangeArrowheads="1"/>
        </xdr:cNvSpPr>
      </xdr:nvSpPr>
      <xdr:spPr bwMode="auto">
        <a:xfrm>
          <a:off x="2800350" y="3057525"/>
          <a:ext cx="28575"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238125</xdr:rowOff>
    </xdr:to>
    <xdr:sp macro="" textlink="">
      <xdr:nvSpPr>
        <xdr:cNvPr id="23" name="AutoShape 353">
          <a:extLst>
            <a:ext uri="{FF2B5EF4-FFF2-40B4-BE49-F238E27FC236}">
              <a16:creationId xmlns:a16="http://schemas.microsoft.com/office/drawing/2014/main" xmlns="" id="{00000000-0008-0000-2500-000017000000}"/>
            </a:ext>
          </a:extLst>
        </xdr:cNvPr>
        <xdr:cNvSpPr>
          <a:spLocks noChangeArrowheads="1"/>
        </xdr:cNvSpPr>
      </xdr:nvSpPr>
      <xdr:spPr bwMode="auto">
        <a:xfrm>
          <a:off x="2800350" y="3057525"/>
          <a:ext cx="38100"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238125</xdr:rowOff>
    </xdr:to>
    <xdr:sp macro="" textlink="">
      <xdr:nvSpPr>
        <xdr:cNvPr id="24" name="AutoShape 354">
          <a:extLst>
            <a:ext uri="{FF2B5EF4-FFF2-40B4-BE49-F238E27FC236}">
              <a16:creationId xmlns:a16="http://schemas.microsoft.com/office/drawing/2014/main" xmlns="" id="{00000000-0008-0000-2500-000018000000}"/>
            </a:ext>
          </a:extLst>
        </xdr:cNvPr>
        <xdr:cNvSpPr>
          <a:spLocks noChangeArrowheads="1"/>
        </xdr:cNvSpPr>
      </xdr:nvSpPr>
      <xdr:spPr bwMode="auto">
        <a:xfrm>
          <a:off x="2800350" y="3057525"/>
          <a:ext cx="38100"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238125</xdr:rowOff>
    </xdr:to>
    <xdr:sp macro="" textlink="">
      <xdr:nvSpPr>
        <xdr:cNvPr id="25" name="AutoShape 355">
          <a:extLst>
            <a:ext uri="{FF2B5EF4-FFF2-40B4-BE49-F238E27FC236}">
              <a16:creationId xmlns:a16="http://schemas.microsoft.com/office/drawing/2014/main" xmlns="" id="{00000000-0008-0000-2500-000019000000}"/>
            </a:ext>
          </a:extLst>
        </xdr:cNvPr>
        <xdr:cNvSpPr>
          <a:spLocks noChangeArrowheads="1"/>
        </xdr:cNvSpPr>
      </xdr:nvSpPr>
      <xdr:spPr bwMode="auto">
        <a:xfrm>
          <a:off x="2800350" y="3057525"/>
          <a:ext cx="38100"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238125</xdr:rowOff>
    </xdr:to>
    <xdr:sp macro="" textlink="">
      <xdr:nvSpPr>
        <xdr:cNvPr id="26" name="AutoShape 356">
          <a:extLst>
            <a:ext uri="{FF2B5EF4-FFF2-40B4-BE49-F238E27FC236}">
              <a16:creationId xmlns:a16="http://schemas.microsoft.com/office/drawing/2014/main" xmlns="" id="{00000000-0008-0000-2500-00001A000000}"/>
            </a:ext>
          </a:extLst>
        </xdr:cNvPr>
        <xdr:cNvSpPr>
          <a:spLocks noChangeArrowheads="1"/>
        </xdr:cNvSpPr>
      </xdr:nvSpPr>
      <xdr:spPr bwMode="auto">
        <a:xfrm>
          <a:off x="2800350" y="3057525"/>
          <a:ext cx="38100"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238125</xdr:rowOff>
    </xdr:to>
    <xdr:sp macro="" textlink="">
      <xdr:nvSpPr>
        <xdr:cNvPr id="27" name="AutoShape 357">
          <a:extLst>
            <a:ext uri="{FF2B5EF4-FFF2-40B4-BE49-F238E27FC236}">
              <a16:creationId xmlns:a16="http://schemas.microsoft.com/office/drawing/2014/main" xmlns="" id="{00000000-0008-0000-2500-00001B000000}"/>
            </a:ext>
          </a:extLst>
        </xdr:cNvPr>
        <xdr:cNvSpPr>
          <a:spLocks noChangeArrowheads="1"/>
        </xdr:cNvSpPr>
      </xdr:nvSpPr>
      <xdr:spPr bwMode="auto">
        <a:xfrm>
          <a:off x="2800350" y="3057525"/>
          <a:ext cx="38100"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238125</xdr:rowOff>
    </xdr:to>
    <xdr:sp macro="" textlink="">
      <xdr:nvSpPr>
        <xdr:cNvPr id="28" name="AutoShape 358">
          <a:extLst>
            <a:ext uri="{FF2B5EF4-FFF2-40B4-BE49-F238E27FC236}">
              <a16:creationId xmlns:a16="http://schemas.microsoft.com/office/drawing/2014/main" xmlns="" id="{00000000-0008-0000-2500-00001C000000}"/>
            </a:ext>
          </a:extLst>
        </xdr:cNvPr>
        <xdr:cNvSpPr>
          <a:spLocks noChangeArrowheads="1"/>
        </xdr:cNvSpPr>
      </xdr:nvSpPr>
      <xdr:spPr bwMode="auto">
        <a:xfrm>
          <a:off x="2800350" y="3057525"/>
          <a:ext cx="38100"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238125</xdr:rowOff>
    </xdr:to>
    <xdr:sp macro="" textlink="">
      <xdr:nvSpPr>
        <xdr:cNvPr id="29" name="AutoShape 359">
          <a:extLst>
            <a:ext uri="{FF2B5EF4-FFF2-40B4-BE49-F238E27FC236}">
              <a16:creationId xmlns:a16="http://schemas.microsoft.com/office/drawing/2014/main" xmlns="" id="{00000000-0008-0000-2500-00001D000000}"/>
            </a:ext>
          </a:extLst>
        </xdr:cNvPr>
        <xdr:cNvSpPr>
          <a:spLocks noChangeArrowheads="1"/>
        </xdr:cNvSpPr>
      </xdr:nvSpPr>
      <xdr:spPr bwMode="auto">
        <a:xfrm>
          <a:off x="2800350" y="3057525"/>
          <a:ext cx="38100"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238125</xdr:rowOff>
    </xdr:to>
    <xdr:sp macro="" textlink="">
      <xdr:nvSpPr>
        <xdr:cNvPr id="30" name="AutoShape 360">
          <a:extLst>
            <a:ext uri="{FF2B5EF4-FFF2-40B4-BE49-F238E27FC236}">
              <a16:creationId xmlns:a16="http://schemas.microsoft.com/office/drawing/2014/main" xmlns="" id="{00000000-0008-0000-2500-00001E000000}"/>
            </a:ext>
          </a:extLst>
        </xdr:cNvPr>
        <xdr:cNvSpPr>
          <a:spLocks noChangeArrowheads="1"/>
        </xdr:cNvSpPr>
      </xdr:nvSpPr>
      <xdr:spPr bwMode="auto">
        <a:xfrm>
          <a:off x="2800350" y="3057525"/>
          <a:ext cx="38100"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238125</xdr:rowOff>
    </xdr:to>
    <xdr:sp macro="" textlink="">
      <xdr:nvSpPr>
        <xdr:cNvPr id="31" name="AutoShape 104">
          <a:extLst>
            <a:ext uri="{FF2B5EF4-FFF2-40B4-BE49-F238E27FC236}">
              <a16:creationId xmlns:a16="http://schemas.microsoft.com/office/drawing/2014/main" xmlns="" id="{00000000-0008-0000-2500-00001F000000}"/>
            </a:ext>
          </a:extLst>
        </xdr:cNvPr>
        <xdr:cNvSpPr>
          <a:spLocks noChangeArrowheads="1"/>
        </xdr:cNvSpPr>
      </xdr:nvSpPr>
      <xdr:spPr bwMode="auto">
        <a:xfrm>
          <a:off x="2800350" y="3057525"/>
          <a:ext cx="28575"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238125</xdr:rowOff>
    </xdr:to>
    <xdr:sp macro="" textlink="">
      <xdr:nvSpPr>
        <xdr:cNvPr id="32" name="AutoShape 105">
          <a:extLst>
            <a:ext uri="{FF2B5EF4-FFF2-40B4-BE49-F238E27FC236}">
              <a16:creationId xmlns:a16="http://schemas.microsoft.com/office/drawing/2014/main" xmlns="" id="{00000000-0008-0000-2500-000020000000}"/>
            </a:ext>
          </a:extLst>
        </xdr:cNvPr>
        <xdr:cNvSpPr>
          <a:spLocks noChangeArrowheads="1"/>
        </xdr:cNvSpPr>
      </xdr:nvSpPr>
      <xdr:spPr bwMode="auto">
        <a:xfrm>
          <a:off x="2800350" y="3057525"/>
          <a:ext cx="28575"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238125</xdr:rowOff>
    </xdr:to>
    <xdr:sp macro="" textlink="">
      <xdr:nvSpPr>
        <xdr:cNvPr id="33" name="AutoShape 106">
          <a:extLst>
            <a:ext uri="{FF2B5EF4-FFF2-40B4-BE49-F238E27FC236}">
              <a16:creationId xmlns:a16="http://schemas.microsoft.com/office/drawing/2014/main" xmlns="" id="{00000000-0008-0000-2500-000021000000}"/>
            </a:ext>
          </a:extLst>
        </xdr:cNvPr>
        <xdr:cNvSpPr>
          <a:spLocks noChangeArrowheads="1"/>
        </xdr:cNvSpPr>
      </xdr:nvSpPr>
      <xdr:spPr bwMode="auto">
        <a:xfrm>
          <a:off x="2800350" y="3057525"/>
          <a:ext cx="28575"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238125</xdr:rowOff>
    </xdr:to>
    <xdr:sp macro="" textlink="">
      <xdr:nvSpPr>
        <xdr:cNvPr id="34" name="AutoShape 107">
          <a:extLst>
            <a:ext uri="{FF2B5EF4-FFF2-40B4-BE49-F238E27FC236}">
              <a16:creationId xmlns:a16="http://schemas.microsoft.com/office/drawing/2014/main" xmlns="" id="{00000000-0008-0000-2500-000022000000}"/>
            </a:ext>
          </a:extLst>
        </xdr:cNvPr>
        <xdr:cNvSpPr>
          <a:spLocks noChangeArrowheads="1"/>
        </xdr:cNvSpPr>
      </xdr:nvSpPr>
      <xdr:spPr bwMode="auto">
        <a:xfrm>
          <a:off x="2800350" y="3057525"/>
          <a:ext cx="28575"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238125</xdr:rowOff>
    </xdr:to>
    <xdr:sp macro="" textlink="">
      <xdr:nvSpPr>
        <xdr:cNvPr id="35" name="AutoShape 108">
          <a:extLst>
            <a:ext uri="{FF2B5EF4-FFF2-40B4-BE49-F238E27FC236}">
              <a16:creationId xmlns:a16="http://schemas.microsoft.com/office/drawing/2014/main" xmlns="" id="{00000000-0008-0000-2500-000023000000}"/>
            </a:ext>
          </a:extLst>
        </xdr:cNvPr>
        <xdr:cNvSpPr>
          <a:spLocks noChangeArrowheads="1"/>
        </xdr:cNvSpPr>
      </xdr:nvSpPr>
      <xdr:spPr bwMode="auto">
        <a:xfrm>
          <a:off x="2800350" y="3057525"/>
          <a:ext cx="28575"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238125</xdr:rowOff>
    </xdr:to>
    <xdr:sp macro="" textlink="">
      <xdr:nvSpPr>
        <xdr:cNvPr id="36" name="AutoShape 109">
          <a:extLst>
            <a:ext uri="{FF2B5EF4-FFF2-40B4-BE49-F238E27FC236}">
              <a16:creationId xmlns:a16="http://schemas.microsoft.com/office/drawing/2014/main" xmlns="" id="{00000000-0008-0000-2500-000024000000}"/>
            </a:ext>
          </a:extLst>
        </xdr:cNvPr>
        <xdr:cNvSpPr>
          <a:spLocks noChangeArrowheads="1"/>
        </xdr:cNvSpPr>
      </xdr:nvSpPr>
      <xdr:spPr bwMode="auto">
        <a:xfrm>
          <a:off x="2800350" y="3057525"/>
          <a:ext cx="28575"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238125</xdr:rowOff>
    </xdr:to>
    <xdr:sp macro="" textlink="">
      <xdr:nvSpPr>
        <xdr:cNvPr id="37" name="AutoShape 353">
          <a:extLst>
            <a:ext uri="{FF2B5EF4-FFF2-40B4-BE49-F238E27FC236}">
              <a16:creationId xmlns:a16="http://schemas.microsoft.com/office/drawing/2014/main" xmlns="" id="{00000000-0008-0000-2500-000025000000}"/>
            </a:ext>
          </a:extLst>
        </xdr:cNvPr>
        <xdr:cNvSpPr>
          <a:spLocks noChangeArrowheads="1"/>
        </xdr:cNvSpPr>
      </xdr:nvSpPr>
      <xdr:spPr bwMode="auto">
        <a:xfrm>
          <a:off x="2800350" y="3057525"/>
          <a:ext cx="38100"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238125</xdr:rowOff>
    </xdr:to>
    <xdr:sp macro="" textlink="">
      <xdr:nvSpPr>
        <xdr:cNvPr id="38" name="AutoShape 354">
          <a:extLst>
            <a:ext uri="{FF2B5EF4-FFF2-40B4-BE49-F238E27FC236}">
              <a16:creationId xmlns:a16="http://schemas.microsoft.com/office/drawing/2014/main" xmlns="" id="{00000000-0008-0000-2500-000026000000}"/>
            </a:ext>
          </a:extLst>
        </xdr:cNvPr>
        <xdr:cNvSpPr>
          <a:spLocks noChangeArrowheads="1"/>
        </xdr:cNvSpPr>
      </xdr:nvSpPr>
      <xdr:spPr bwMode="auto">
        <a:xfrm>
          <a:off x="2800350" y="3057525"/>
          <a:ext cx="38100"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238125</xdr:rowOff>
    </xdr:to>
    <xdr:sp macro="" textlink="">
      <xdr:nvSpPr>
        <xdr:cNvPr id="39" name="AutoShape 355">
          <a:extLst>
            <a:ext uri="{FF2B5EF4-FFF2-40B4-BE49-F238E27FC236}">
              <a16:creationId xmlns:a16="http://schemas.microsoft.com/office/drawing/2014/main" xmlns="" id="{00000000-0008-0000-2500-000027000000}"/>
            </a:ext>
          </a:extLst>
        </xdr:cNvPr>
        <xdr:cNvSpPr>
          <a:spLocks noChangeArrowheads="1"/>
        </xdr:cNvSpPr>
      </xdr:nvSpPr>
      <xdr:spPr bwMode="auto">
        <a:xfrm>
          <a:off x="2800350" y="3057525"/>
          <a:ext cx="38100"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238125</xdr:rowOff>
    </xdr:to>
    <xdr:sp macro="" textlink="">
      <xdr:nvSpPr>
        <xdr:cNvPr id="40" name="AutoShape 356">
          <a:extLst>
            <a:ext uri="{FF2B5EF4-FFF2-40B4-BE49-F238E27FC236}">
              <a16:creationId xmlns:a16="http://schemas.microsoft.com/office/drawing/2014/main" xmlns="" id="{00000000-0008-0000-2500-000028000000}"/>
            </a:ext>
          </a:extLst>
        </xdr:cNvPr>
        <xdr:cNvSpPr>
          <a:spLocks noChangeArrowheads="1"/>
        </xdr:cNvSpPr>
      </xdr:nvSpPr>
      <xdr:spPr bwMode="auto">
        <a:xfrm>
          <a:off x="2800350" y="3057525"/>
          <a:ext cx="38100"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238125</xdr:rowOff>
    </xdr:to>
    <xdr:sp macro="" textlink="">
      <xdr:nvSpPr>
        <xdr:cNvPr id="41" name="AutoShape 357">
          <a:extLst>
            <a:ext uri="{FF2B5EF4-FFF2-40B4-BE49-F238E27FC236}">
              <a16:creationId xmlns:a16="http://schemas.microsoft.com/office/drawing/2014/main" xmlns="" id="{00000000-0008-0000-2500-000029000000}"/>
            </a:ext>
          </a:extLst>
        </xdr:cNvPr>
        <xdr:cNvSpPr>
          <a:spLocks noChangeArrowheads="1"/>
        </xdr:cNvSpPr>
      </xdr:nvSpPr>
      <xdr:spPr bwMode="auto">
        <a:xfrm>
          <a:off x="2800350" y="3057525"/>
          <a:ext cx="38100"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238125</xdr:rowOff>
    </xdr:to>
    <xdr:sp macro="" textlink="">
      <xdr:nvSpPr>
        <xdr:cNvPr id="42" name="AutoShape 358">
          <a:extLst>
            <a:ext uri="{FF2B5EF4-FFF2-40B4-BE49-F238E27FC236}">
              <a16:creationId xmlns:a16="http://schemas.microsoft.com/office/drawing/2014/main" xmlns="" id="{00000000-0008-0000-2500-00002A000000}"/>
            </a:ext>
          </a:extLst>
        </xdr:cNvPr>
        <xdr:cNvSpPr>
          <a:spLocks noChangeArrowheads="1"/>
        </xdr:cNvSpPr>
      </xdr:nvSpPr>
      <xdr:spPr bwMode="auto">
        <a:xfrm>
          <a:off x="2800350" y="3057525"/>
          <a:ext cx="38100"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238125</xdr:rowOff>
    </xdr:to>
    <xdr:sp macro="" textlink="">
      <xdr:nvSpPr>
        <xdr:cNvPr id="43" name="AutoShape 359">
          <a:extLst>
            <a:ext uri="{FF2B5EF4-FFF2-40B4-BE49-F238E27FC236}">
              <a16:creationId xmlns:a16="http://schemas.microsoft.com/office/drawing/2014/main" xmlns="" id="{00000000-0008-0000-2500-00002B000000}"/>
            </a:ext>
          </a:extLst>
        </xdr:cNvPr>
        <xdr:cNvSpPr>
          <a:spLocks noChangeArrowheads="1"/>
        </xdr:cNvSpPr>
      </xdr:nvSpPr>
      <xdr:spPr bwMode="auto">
        <a:xfrm>
          <a:off x="2800350" y="3057525"/>
          <a:ext cx="38100"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238125</xdr:rowOff>
    </xdr:to>
    <xdr:sp macro="" textlink="">
      <xdr:nvSpPr>
        <xdr:cNvPr id="44" name="AutoShape 360">
          <a:extLst>
            <a:ext uri="{FF2B5EF4-FFF2-40B4-BE49-F238E27FC236}">
              <a16:creationId xmlns:a16="http://schemas.microsoft.com/office/drawing/2014/main" xmlns="" id="{00000000-0008-0000-2500-00002C000000}"/>
            </a:ext>
          </a:extLst>
        </xdr:cNvPr>
        <xdr:cNvSpPr>
          <a:spLocks noChangeArrowheads="1"/>
        </xdr:cNvSpPr>
      </xdr:nvSpPr>
      <xdr:spPr bwMode="auto">
        <a:xfrm>
          <a:off x="2800350" y="3057525"/>
          <a:ext cx="38100"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238125</xdr:rowOff>
    </xdr:to>
    <xdr:sp macro="" textlink="">
      <xdr:nvSpPr>
        <xdr:cNvPr id="45" name="AutoShape 104">
          <a:extLst>
            <a:ext uri="{FF2B5EF4-FFF2-40B4-BE49-F238E27FC236}">
              <a16:creationId xmlns:a16="http://schemas.microsoft.com/office/drawing/2014/main" xmlns="" id="{00000000-0008-0000-2500-00002D000000}"/>
            </a:ext>
          </a:extLst>
        </xdr:cNvPr>
        <xdr:cNvSpPr>
          <a:spLocks noChangeArrowheads="1"/>
        </xdr:cNvSpPr>
      </xdr:nvSpPr>
      <xdr:spPr bwMode="auto">
        <a:xfrm>
          <a:off x="2800350" y="3057525"/>
          <a:ext cx="28575"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238125</xdr:rowOff>
    </xdr:to>
    <xdr:sp macro="" textlink="">
      <xdr:nvSpPr>
        <xdr:cNvPr id="46" name="AutoShape 105">
          <a:extLst>
            <a:ext uri="{FF2B5EF4-FFF2-40B4-BE49-F238E27FC236}">
              <a16:creationId xmlns:a16="http://schemas.microsoft.com/office/drawing/2014/main" xmlns="" id="{00000000-0008-0000-2500-00002E000000}"/>
            </a:ext>
          </a:extLst>
        </xdr:cNvPr>
        <xdr:cNvSpPr>
          <a:spLocks noChangeArrowheads="1"/>
        </xdr:cNvSpPr>
      </xdr:nvSpPr>
      <xdr:spPr bwMode="auto">
        <a:xfrm>
          <a:off x="2800350" y="3057525"/>
          <a:ext cx="28575"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238125</xdr:rowOff>
    </xdr:to>
    <xdr:sp macro="" textlink="">
      <xdr:nvSpPr>
        <xdr:cNvPr id="47" name="AutoShape 106">
          <a:extLst>
            <a:ext uri="{FF2B5EF4-FFF2-40B4-BE49-F238E27FC236}">
              <a16:creationId xmlns:a16="http://schemas.microsoft.com/office/drawing/2014/main" xmlns="" id="{00000000-0008-0000-2500-00002F000000}"/>
            </a:ext>
          </a:extLst>
        </xdr:cNvPr>
        <xdr:cNvSpPr>
          <a:spLocks noChangeArrowheads="1"/>
        </xdr:cNvSpPr>
      </xdr:nvSpPr>
      <xdr:spPr bwMode="auto">
        <a:xfrm>
          <a:off x="2800350" y="3057525"/>
          <a:ext cx="28575"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238125</xdr:rowOff>
    </xdr:to>
    <xdr:sp macro="" textlink="">
      <xdr:nvSpPr>
        <xdr:cNvPr id="48" name="AutoShape 107">
          <a:extLst>
            <a:ext uri="{FF2B5EF4-FFF2-40B4-BE49-F238E27FC236}">
              <a16:creationId xmlns:a16="http://schemas.microsoft.com/office/drawing/2014/main" xmlns="" id="{00000000-0008-0000-2500-000030000000}"/>
            </a:ext>
          </a:extLst>
        </xdr:cNvPr>
        <xdr:cNvSpPr>
          <a:spLocks noChangeArrowheads="1"/>
        </xdr:cNvSpPr>
      </xdr:nvSpPr>
      <xdr:spPr bwMode="auto">
        <a:xfrm>
          <a:off x="2800350" y="3057525"/>
          <a:ext cx="28575"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238125</xdr:rowOff>
    </xdr:to>
    <xdr:sp macro="" textlink="">
      <xdr:nvSpPr>
        <xdr:cNvPr id="49" name="AutoShape 108">
          <a:extLst>
            <a:ext uri="{FF2B5EF4-FFF2-40B4-BE49-F238E27FC236}">
              <a16:creationId xmlns:a16="http://schemas.microsoft.com/office/drawing/2014/main" xmlns="" id="{00000000-0008-0000-2500-000031000000}"/>
            </a:ext>
          </a:extLst>
        </xdr:cNvPr>
        <xdr:cNvSpPr>
          <a:spLocks noChangeArrowheads="1"/>
        </xdr:cNvSpPr>
      </xdr:nvSpPr>
      <xdr:spPr bwMode="auto">
        <a:xfrm>
          <a:off x="2800350" y="3057525"/>
          <a:ext cx="28575"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238125</xdr:rowOff>
    </xdr:to>
    <xdr:sp macro="" textlink="">
      <xdr:nvSpPr>
        <xdr:cNvPr id="50" name="AutoShape 109">
          <a:extLst>
            <a:ext uri="{FF2B5EF4-FFF2-40B4-BE49-F238E27FC236}">
              <a16:creationId xmlns:a16="http://schemas.microsoft.com/office/drawing/2014/main" xmlns="" id="{00000000-0008-0000-2500-000032000000}"/>
            </a:ext>
          </a:extLst>
        </xdr:cNvPr>
        <xdr:cNvSpPr>
          <a:spLocks noChangeArrowheads="1"/>
        </xdr:cNvSpPr>
      </xdr:nvSpPr>
      <xdr:spPr bwMode="auto">
        <a:xfrm>
          <a:off x="2800350" y="3057525"/>
          <a:ext cx="28575"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238125</xdr:rowOff>
    </xdr:to>
    <xdr:sp macro="" textlink="">
      <xdr:nvSpPr>
        <xdr:cNvPr id="51" name="AutoShape 353">
          <a:extLst>
            <a:ext uri="{FF2B5EF4-FFF2-40B4-BE49-F238E27FC236}">
              <a16:creationId xmlns:a16="http://schemas.microsoft.com/office/drawing/2014/main" xmlns="" id="{00000000-0008-0000-2500-000033000000}"/>
            </a:ext>
          </a:extLst>
        </xdr:cNvPr>
        <xdr:cNvSpPr>
          <a:spLocks noChangeArrowheads="1"/>
        </xdr:cNvSpPr>
      </xdr:nvSpPr>
      <xdr:spPr bwMode="auto">
        <a:xfrm>
          <a:off x="2800350" y="3057525"/>
          <a:ext cx="38100"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238125</xdr:rowOff>
    </xdr:to>
    <xdr:sp macro="" textlink="">
      <xdr:nvSpPr>
        <xdr:cNvPr id="52" name="AutoShape 354">
          <a:extLst>
            <a:ext uri="{FF2B5EF4-FFF2-40B4-BE49-F238E27FC236}">
              <a16:creationId xmlns:a16="http://schemas.microsoft.com/office/drawing/2014/main" xmlns="" id="{00000000-0008-0000-2500-000034000000}"/>
            </a:ext>
          </a:extLst>
        </xdr:cNvPr>
        <xdr:cNvSpPr>
          <a:spLocks noChangeArrowheads="1"/>
        </xdr:cNvSpPr>
      </xdr:nvSpPr>
      <xdr:spPr bwMode="auto">
        <a:xfrm>
          <a:off x="2800350" y="3057525"/>
          <a:ext cx="38100"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238125</xdr:rowOff>
    </xdr:to>
    <xdr:sp macro="" textlink="">
      <xdr:nvSpPr>
        <xdr:cNvPr id="53" name="AutoShape 355">
          <a:extLst>
            <a:ext uri="{FF2B5EF4-FFF2-40B4-BE49-F238E27FC236}">
              <a16:creationId xmlns:a16="http://schemas.microsoft.com/office/drawing/2014/main" xmlns="" id="{00000000-0008-0000-2500-000035000000}"/>
            </a:ext>
          </a:extLst>
        </xdr:cNvPr>
        <xdr:cNvSpPr>
          <a:spLocks noChangeArrowheads="1"/>
        </xdr:cNvSpPr>
      </xdr:nvSpPr>
      <xdr:spPr bwMode="auto">
        <a:xfrm>
          <a:off x="2800350" y="3057525"/>
          <a:ext cx="38100"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238125</xdr:rowOff>
    </xdr:to>
    <xdr:sp macro="" textlink="">
      <xdr:nvSpPr>
        <xdr:cNvPr id="54" name="AutoShape 356">
          <a:extLst>
            <a:ext uri="{FF2B5EF4-FFF2-40B4-BE49-F238E27FC236}">
              <a16:creationId xmlns:a16="http://schemas.microsoft.com/office/drawing/2014/main" xmlns="" id="{00000000-0008-0000-2500-000036000000}"/>
            </a:ext>
          </a:extLst>
        </xdr:cNvPr>
        <xdr:cNvSpPr>
          <a:spLocks noChangeArrowheads="1"/>
        </xdr:cNvSpPr>
      </xdr:nvSpPr>
      <xdr:spPr bwMode="auto">
        <a:xfrm>
          <a:off x="2800350" y="3057525"/>
          <a:ext cx="38100"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238125</xdr:rowOff>
    </xdr:to>
    <xdr:sp macro="" textlink="">
      <xdr:nvSpPr>
        <xdr:cNvPr id="55" name="AutoShape 357">
          <a:extLst>
            <a:ext uri="{FF2B5EF4-FFF2-40B4-BE49-F238E27FC236}">
              <a16:creationId xmlns:a16="http://schemas.microsoft.com/office/drawing/2014/main" xmlns="" id="{00000000-0008-0000-2500-000037000000}"/>
            </a:ext>
          </a:extLst>
        </xdr:cNvPr>
        <xdr:cNvSpPr>
          <a:spLocks noChangeArrowheads="1"/>
        </xdr:cNvSpPr>
      </xdr:nvSpPr>
      <xdr:spPr bwMode="auto">
        <a:xfrm>
          <a:off x="2800350" y="3057525"/>
          <a:ext cx="38100"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238125</xdr:rowOff>
    </xdr:to>
    <xdr:sp macro="" textlink="">
      <xdr:nvSpPr>
        <xdr:cNvPr id="56" name="AutoShape 358">
          <a:extLst>
            <a:ext uri="{FF2B5EF4-FFF2-40B4-BE49-F238E27FC236}">
              <a16:creationId xmlns:a16="http://schemas.microsoft.com/office/drawing/2014/main" xmlns="" id="{00000000-0008-0000-2500-000038000000}"/>
            </a:ext>
          </a:extLst>
        </xdr:cNvPr>
        <xdr:cNvSpPr>
          <a:spLocks noChangeArrowheads="1"/>
        </xdr:cNvSpPr>
      </xdr:nvSpPr>
      <xdr:spPr bwMode="auto">
        <a:xfrm>
          <a:off x="2800350" y="3057525"/>
          <a:ext cx="38100"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238125</xdr:rowOff>
    </xdr:to>
    <xdr:sp macro="" textlink="">
      <xdr:nvSpPr>
        <xdr:cNvPr id="57" name="AutoShape 359">
          <a:extLst>
            <a:ext uri="{FF2B5EF4-FFF2-40B4-BE49-F238E27FC236}">
              <a16:creationId xmlns:a16="http://schemas.microsoft.com/office/drawing/2014/main" xmlns="" id="{00000000-0008-0000-2500-000039000000}"/>
            </a:ext>
          </a:extLst>
        </xdr:cNvPr>
        <xdr:cNvSpPr>
          <a:spLocks noChangeArrowheads="1"/>
        </xdr:cNvSpPr>
      </xdr:nvSpPr>
      <xdr:spPr bwMode="auto">
        <a:xfrm>
          <a:off x="2800350" y="3057525"/>
          <a:ext cx="38100"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238125</xdr:rowOff>
    </xdr:to>
    <xdr:sp macro="" textlink="">
      <xdr:nvSpPr>
        <xdr:cNvPr id="58" name="AutoShape 360">
          <a:extLst>
            <a:ext uri="{FF2B5EF4-FFF2-40B4-BE49-F238E27FC236}">
              <a16:creationId xmlns:a16="http://schemas.microsoft.com/office/drawing/2014/main" xmlns="" id="{00000000-0008-0000-2500-00003A000000}"/>
            </a:ext>
          </a:extLst>
        </xdr:cNvPr>
        <xdr:cNvSpPr>
          <a:spLocks noChangeArrowheads="1"/>
        </xdr:cNvSpPr>
      </xdr:nvSpPr>
      <xdr:spPr bwMode="auto">
        <a:xfrm>
          <a:off x="2800350" y="3057525"/>
          <a:ext cx="38100" cy="571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59" name="AutoShape 104">
          <a:extLst>
            <a:ext uri="{FF2B5EF4-FFF2-40B4-BE49-F238E27FC236}">
              <a16:creationId xmlns:a16="http://schemas.microsoft.com/office/drawing/2014/main" xmlns="" id="{00000000-0008-0000-2500-00003B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60" name="AutoShape 105">
          <a:extLst>
            <a:ext uri="{FF2B5EF4-FFF2-40B4-BE49-F238E27FC236}">
              <a16:creationId xmlns:a16="http://schemas.microsoft.com/office/drawing/2014/main" xmlns="" id="{00000000-0008-0000-2500-00003C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61" name="AutoShape 106">
          <a:extLst>
            <a:ext uri="{FF2B5EF4-FFF2-40B4-BE49-F238E27FC236}">
              <a16:creationId xmlns:a16="http://schemas.microsoft.com/office/drawing/2014/main" xmlns="" id="{00000000-0008-0000-2500-00003D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62" name="AutoShape 107">
          <a:extLst>
            <a:ext uri="{FF2B5EF4-FFF2-40B4-BE49-F238E27FC236}">
              <a16:creationId xmlns:a16="http://schemas.microsoft.com/office/drawing/2014/main" xmlns="" id="{00000000-0008-0000-2500-00003E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63" name="AutoShape 108">
          <a:extLst>
            <a:ext uri="{FF2B5EF4-FFF2-40B4-BE49-F238E27FC236}">
              <a16:creationId xmlns:a16="http://schemas.microsoft.com/office/drawing/2014/main" xmlns="" id="{00000000-0008-0000-2500-00003F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64" name="AutoShape 109">
          <a:extLst>
            <a:ext uri="{FF2B5EF4-FFF2-40B4-BE49-F238E27FC236}">
              <a16:creationId xmlns:a16="http://schemas.microsoft.com/office/drawing/2014/main" xmlns="" id="{00000000-0008-0000-2500-000040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65" name="AutoShape 353">
          <a:extLst>
            <a:ext uri="{FF2B5EF4-FFF2-40B4-BE49-F238E27FC236}">
              <a16:creationId xmlns:a16="http://schemas.microsoft.com/office/drawing/2014/main" xmlns="" id="{00000000-0008-0000-2500-000041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66" name="AutoShape 354">
          <a:extLst>
            <a:ext uri="{FF2B5EF4-FFF2-40B4-BE49-F238E27FC236}">
              <a16:creationId xmlns:a16="http://schemas.microsoft.com/office/drawing/2014/main" xmlns="" id="{00000000-0008-0000-2500-000042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67" name="AutoShape 355">
          <a:extLst>
            <a:ext uri="{FF2B5EF4-FFF2-40B4-BE49-F238E27FC236}">
              <a16:creationId xmlns:a16="http://schemas.microsoft.com/office/drawing/2014/main" xmlns="" id="{00000000-0008-0000-2500-000043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68" name="AutoShape 356">
          <a:extLst>
            <a:ext uri="{FF2B5EF4-FFF2-40B4-BE49-F238E27FC236}">
              <a16:creationId xmlns:a16="http://schemas.microsoft.com/office/drawing/2014/main" xmlns="" id="{00000000-0008-0000-2500-000044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69" name="AutoShape 357">
          <a:extLst>
            <a:ext uri="{FF2B5EF4-FFF2-40B4-BE49-F238E27FC236}">
              <a16:creationId xmlns:a16="http://schemas.microsoft.com/office/drawing/2014/main" xmlns="" id="{00000000-0008-0000-2500-000045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70" name="AutoShape 358">
          <a:extLst>
            <a:ext uri="{FF2B5EF4-FFF2-40B4-BE49-F238E27FC236}">
              <a16:creationId xmlns:a16="http://schemas.microsoft.com/office/drawing/2014/main" xmlns="" id="{00000000-0008-0000-2500-000046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71" name="AutoShape 359">
          <a:extLst>
            <a:ext uri="{FF2B5EF4-FFF2-40B4-BE49-F238E27FC236}">
              <a16:creationId xmlns:a16="http://schemas.microsoft.com/office/drawing/2014/main" xmlns="" id="{00000000-0008-0000-2500-000047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72" name="AutoShape 360">
          <a:extLst>
            <a:ext uri="{FF2B5EF4-FFF2-40B4-BE49-F238E27FC236}">
              <a16:creationId xmlns:a16="http://schemas.microsoft.com/office/drawing/2014/main" xmlns="" id="{00000000-0008-0000-2500-000048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73" name="AutoShape 104">
          <a:extLst>
            <a:ext uri="{FF2B5EF4-FFF2-40B4-BE49-F238E27FC236}">
              <a16:creationId xmlns:a16="http://schemas.microsoft.com/office/drawing/2014/main" xmlns="" id="{00000000-0008-0000-2500-000049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74" name="AutoShape 105">
          <a:extLst>
            <a:ext uri="{FF2B5EF4-FFF2-40B4-BE49-F238E27FC236}">
              <a16:creationId xmlns:a16="http://schemas.microsoft.com/office/drawing/2014/main" xmlns="" id="{00000000-0008-0000-2500-00004A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75" name="AutoShape 106">
          <a:extLst>
            <a:ext uri="{FF2B5EF4-FFF2-40B4-BE49-F238E27FC236}">
              <a16:creationId xmlns:a16="http://schemas.microsoft.com/office/drawing/2014/main" xmlns="" id="{00000000-0008-0000-2500-00004B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76" name="AutoShape 107">
          <a:extLst>
            <a:ext uri="{FF2B5EF4-FFF2-40B4-BE49-F238E27FC236}">
              <a16:creationId xmlns:a16="http://schemas.microsoft.com/office/drawing/2014/main" xmlns="" id="{00000000-0008-0000-2500-00004C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77" name="AutoShape 108">
          <a:extLst>
            <a:ext uri="{FF2B5EF4-FFF2-40B4-BE49-F238E27FC236}">
              <a16:creationId xmlns:a16="http://schemas.microsoft.com/office/drawing/2014/main" xmlns="" id="{00000000-0008-0000-2500-00004D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78" name="AutoShape 109">
          <a:extLst>
            <a:ext uri="{FF2B5EF4-FFF2-40B4-BE49-F238E27FC236}">
              <a16:creationId xmlns:a16="http://schemas.microsoft.com/office/drawing/2014/main" xmlns="" id="{00000000-0008-0000-2500-00004E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79" name="AutoShape 353">
          <a:extLst>
            <a:ext uri="{FF2B5EF4-FFF2-40B4-BE49-F238E27FC236}">
              <a16:creationId xmlns:a16="http://schemas.microsoft.com/office/drawing/2014/main" xmlns="" id="{00000000-0008-0000-2500-00004F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80" name="AutoShape 354">
          <a:extLst>
            <a:ext uri="{FF2B5EF4-FFF2-40B4-BE49-F238E27FC236}">
              <a16:creationId xmlns:a16="http://schemas.microsoft.com/office/drawing/2014/main" xmlns="" id="{00000000-0008-0000-2500-000050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81" name="AutoShape 355">
          <a:extLst>
            <a:ext uri="{FF2B5EF4-FFF2-40B4-BE49-F238E27FC236}">
              <a16:creationId xmlns:a16="http://schemas.microsoft.com/office/drawing/2014/main" xmlns="" id="{00000000-0008-0000-2500-000051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82" name="AutoShape 356">
          <a:extLst>
            <a:ext uri="{FF2B5EF4-FFF2-40B4-BE49-F238E27FC236}">
              <a16:creationId xmlns:a16="http://schemas.microsoft.com/office/drawing/2014/main" xmlns="" id="{00000000-0008-0000-2500-000052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83" name="AutoShape 357">
          <a:extLst>
            <a:ext uri="{FF2B5EF4-FFF2-40B4-BE49-F238E27FC236}">
              <a16:creationId xmlns:a16="http://schemas.microsoft.com/office/drawing/2014/main" xmlns="" id="{00000000-0008-0000-2500-000053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84" name="AutoShape 358">
          <a:extLst>
            <a:ext uri="{FF2B5EF4-FFF2-40B4-BE49-F238E27FC236}">
              <a16:creationId xmlns:a16="http://schemas.microsoft.com/office/drawing/2014/main" xmlns="" id="{00000000-0008-0000-2500-000054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85" name="AutoShape 359">
          <a:extLst>
            <a:ext uri="{FF2B5EF4-FFF2-40B4-BE49-F238E27FC236}">
              <a16:creationId xmlns:a16="http://schemas.microsoft.com/office/drawing/2014/main" xmlns="" id="{00000000-0008-0000-2500-000055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86" name="AutoShape 360">
          <a:extLst>
            <a:ext uri="{FF2B5EF4-FFF2-40B4-BE49-F238E27FC236}">
              <a16:creationId xmlns:a16="http://schemas.microsoft.com/office/drawing/2014/main" xmlns="" id="{00000000-0008-0000-2500-000056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87" name="AutoShape 104">
          <a:extLst>
            <a:ext uri="{FF2B5EF4-FFF2-40B4-BE49-F238E27FC236}">
              <a16:creationId xmlns:a16="http://schemas.microsoft.com/office/drawing/2014/main" xmlns="" id="{00000000-0008-0000-2500-000057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88" name="AutoShape 105">
          <a:extLst>
            <a:ext uri="{FF2B5EF4-FFF2-40B4-BE49-F238E27FC236}">
              <a16:creationId xmlns:a16="http://schemas.microsoft.com/office/drawing/2014/main" xmlns="" id="{00000000-0008-0000-2500-000058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89" name="AutoShape 106">
          <a:extLst>
            <a:ext uri="{FF2B5EF4-FFF2-40B4-BE49-F238E27FC236}">
              <a16:creationId xmlns:a16="http://schemas.microsoft.com/office/drawing/2014/main" xmlns="" id="{00000000-0008-0000-2500-000059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90" name="AutoShape 107">
          <a:extLst>
            <a:ext uri="{FF2B5EF4-FFF2-40B4-BE49-F238E27FC236}">
              <a16:creationId xmlns:a16="http://schemas.microsoft.com/office/drawing/2014/main" xmlns="" id="{00000000-0008-0000-2500-00005A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91" name="AutoShape 108">
          <a:extLst>
            <a:ext uri="{FF2B5EF4-FFF2-40B4-BE49-F238E27FC236}">
              <a16:creationId xmlns:a16="http://schemas.microsoft.com/office/drawing/2014/main" xmlns="" id="{00000000-0008-0000-2500-00005B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92" name="AutoShape 109">
          <a:extLst>
            <a:ext uri="{FF2B5EF4-FFF2-40B4-BE49-F238E27FC236}">
              <a16:creationId xmlns:a16="http://schemas.microsoft.com/office/drawing/2014/main" xmlns="" id="{00000000-0008-0000-2500-00005C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93" name="AutoShape 353">
          <a:extLst>
            <a:ext uri="{FF2B5EF4-FFF2-40B4-BE49-F238E27FC236}">
              <a16:creationId xmlns:a16="http://schemas.microsoft.com/office/drawing/2014/main" xmlns="" id="{00000000-0008-0000-2500-00005D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94" name="AutoShape 354">
          <a:extLst>
            <a:ext uri="{FF2B5EF4-FFF2-40B4-BE49-F238E27FC236}">
              <a16:creationId xmlns:a16="http://schemas.microsoft.com/office/drawing/2014/main" xmlns="" id="{00000000-0008-0000-2500-00005E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95" name="AutoShape 355">
          <a:extLst>
            <a:ext uri="{FF2B5EF4-FFF2-40B4-BE49-F238E27FC236}">
              <a16:creationId xmlns:a16="http://schemas.microsoft.com/office/drawing/2014/main" xmlns="" id="{00000000-0008-0000-2500-00005F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96" name="AutoShape 356">
          <a:extLst>
            <a:ext uri="{FF2B5EF4-FFF2-40B4-BE49-F238E27FC236}">
              <a16:creationId xmlns:a16="http://schemas.microsoft.com/office/drawing/2014/main" xmlns="" id="{00000000-0008-0000-2500-000060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97" name="AutoShape 357">
          <a:extLst>
            <a:ext uri="{FF2B5EF4-FFF2-40B4-BE49-F238E27FC236}">
              <a16:creationId xmlns:a16="http://schemas.microsoft.com/office/drawing/2014/main" xmlns="" id="{00000000-0008-0000-2500-000061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98" name="AutoShape 358">
          <a:extLst>
            <a:ext uri="{FF2B5EF4-FFF2-40B4-BE49-F238E27FC236}">
              <a16:creationId xmlns:a16="http://schemas.microsoft.com/office/drawing/2014/main" xmlns="" id="{00000000-0008-0000-2500-000062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99" name="AutoShape 359">
          <a:extLst>
            <a:ext uri="{FF2B5EF4-FFF2-40B4-BE49-F238E27FC236}">
              <a16:creationId xmlns:a16="http://schemas.microsoft.com/office/drawing/2014/main" xmlns="" id="{00000000-0008-0000-2500-000063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00" name="AutoShape 360">
          <a:extLst>
            <a:ext uri="{FF2B5EF4-FFF2-40B4-BE49-F238E27FC236}">
              <a16:creationId xmlns:a16="http://schemas.microsoft.com/office/drawing/2014/main" xmlns="" id="{00000000-0008-0000-2500-000064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101" name="AutoShape 104">
          <a:extLst>
            <a:ext uri="{FF2B5EF4-FFF2-40B4-BE49-F238E27FC236}">
              <a16:creationId xmlns:a16="http://schemas.microsoft.com/office/drawing/2014/main" xmlns="" id="{00000000-0008-0000-2500-000065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102" name="AutoShape 105">
          <a:extLst>
            <a:ext uri="{FF2B5EF4-FFF2-40B4-BE49-F238E27FC236}">
              <a16:creationId xmlns:a16="http://schemas.microsoft.com/office/drawing/2014/main" xmlns="" id="{00000000-0008-0000-2500-000066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103" name="AutoShape 106">
          <a:extLst>
            <a:ext uri="{FF2B5EF4-FFF2-40B4-BE49-F238E27FC236}">
              <a16:creationId xmlns:a16="http://schemas.microsoft.com/office/drawing/2014/main" xmlns="" id="{00000000-0008-0000-2500-000067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104" name="AutoShape 107">
          <a:extLst>
            <a:ext uri="{FF2B5EF4-FFF2-40B4-BE49-F238E27FC236}">
              <a16:creationId xmlns:a16="http://schemas.microsoft.com/office/drawing/2014/main" xmlns="" id="{00000000-0008-0000-2500-000068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105" name="AutoShape 108">
          <a:extLst>
            <a:ext uri="{FF2B5EF4-FFF2-40B4-BE49-F238E27FC236}">
              <a16:creationId xmlns:a16="http://schemas.microsoft.com/office/drawing/2014/main" xmlns="" id="{00000000-0008-0000-2500-000069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106" name="AutoShape 109">
          <a:extLst>
            <a:ext uri="{FF2B5EF4-FFF2-40B4-BE49-F238E27FC236}">
              <a16:creationId xmlns:a16="http://schemas.microsoft.com/office/drawing/2014/main" xmlns="" id="{00000000-0008-0000-2500-00006A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07" name="AutoShape 353">
          <a:extLst>
            <a:ext uri="{FF2B5EF4-FFF2-40B4-BE49-F238E27FC236}">
              <a16:creationId xmlns:a16="http://schemas.microsoft.com/office/drawing/2014/main" xmlns="" id="{00000000-0008-0000-2500-00006B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08" name="AutoShape 354">
          <a:extLst>
            <a:ext uri="{FF2B5EF4-FFF2-40B4-BE49-F238E27FC236}">
              <a16:creationId xmlns:a16="http://schemas.microsoft.com/office/drawing/2014/main" xmlns="" id="{00000000-0008-0000-2500-00006C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09" name="AutoShape 355">
          <a:extLst>
            <a:ext uri="{FF2B5EF4-FFF2-40B4-BE49-F238E27FC236}">
              <a16:creationId xmlns:a16="http://schemas.microsoft.com/office/drawing/2014/main" xmlns="" id="{00000000-0008-0000-2500-00006D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10" name="AutoShape 356">
          <a:extLst>
            <a:ext uri="{FF2B5EF4-FFF2-40B4-BE49-F238E27FC236}">
              <a16:creationId xmlns:a16="http://schemas.microsoft.com/office/drawing/2014/main" xmlns="" id="{00000000-0008-0000-2500-00006E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11" name="AutoShape 357">
          <a:extLst>
            <a:ext uri="{FF2B5EF4-FFF2-40B4-BE49-F238E27FC236}">
              <a16:creationId xmlns:a16="http://schemas.microsoft.com/office/drawing/2014/main" xmlns="" id="{00000000-0008-0000-2500-00006F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12" name="AutoShape 358">
          <a:extLst>
            <a:ext uri="{FF2B5EF4-FFF2-40B4-BE49-F238E27FC236}">
              <a16:creationId xmlns:a16="http://schemas.microsoft.com/office/drawing/2014/main" xmlns="" id="{00000000-0008-0000-2500-000070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13" name="AutoShape 359">
          <a:extLst>
            <a:ext uri="{FF2B5EF4-FFF2-40B4-BE49-F238E27FC236}">
              <a16:creationId xmlns:a16="http://schemas.microsoft.com/office/drawing/2014/main" xmlns="" id="{00000000-0008-0000-2500-000071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14" name="AutoShape 360">
          <a:extLst>
            <a:ext uri="{FF2B5EF4-FFF2-40B4-BE49-F238E27FC236}">
              <a16:creationId xmlns:a16="http://schemas.microsoft.com/office/drawing/2014/main" xmlns="" id="{00000000-0008-0000-2500-000072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115" name="AutoShape 104">
          <a:extLst>
            <a:ext uri="{FF2B5EF4-FFF2-40B4-BE49-F238E27FC236}">
              <a16:creationId xmlns:a16="http://schemas.microsoft.com/office/drawing/2014/main" xmlns="" id="{00000000-0008-0000-2500-000073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116" name="AutoShape 105">
          <a:extLst>
            <a:ext uri="{FF2B5EF4-FFF2-40B4-BE49-F238E27FC236}">
              <a16:creationId xmlns:a16="http://schemas.microsoft.com/office/drawing/2014/main" xmlns="" id="{00000000-0008-0000-2500-000074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117" name="AutoShape 106">
          <a:extLst>
            <a:ext uri="{FF2B5EF4-FFF2-40B4-BE49-F238E27FC236}">
              <a16:creationId xmlns:a16="http://schemas.microsoft.com/office/drawing/2014/main" xmlns="" id="{00000000-0008-0000-2500-000075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118" name="AutoShape 107">
          <a:extLst>
            <a:ext uri="{FF2B5EF4-FFF2-40B4-BE49-F238E27FC236}">
              <a16:creationId xmlns:a16="http://schemas.microsoft.com/office/drawing/2014/main" xmlns="" id="{00000000-0008-0000-2500-000076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119" name="AutoShape 108">
          <a:extLst>
            <a:ext uri="{FF2B5EF4-FFF2-40B4-BE49-F238E27FC236}">
              <a16:creationId xmlns:a16="http://schemas.microsoft.com/office/drawing/2014/main" xmlns="" id="{00000000-0008-0000-2500-000077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120" name="AutoShape 109">
          <a:extLst>
            <a:ext uri="{FF2B5EF4-FFF2-40B4-BE49-F238E27FC236}">
              <a16:creationId xmlns:a16="http://schemas.microsoft.com/office/drawing/2014/main" xmlns="" id="{00000000-0008-0000-2500-000078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21" name="AutoShape 353">
          <a:extLst>
            <a:ext uri="{FF2B5EF4-FFF2-40B4-BE49-F238E27FC236}">
              <a16:creationId xmlns:a16="http://schemas.microsoft.com/office/drawing/2014/main" xmlns="" id="{00000000-0008-0000-2500-000079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22" name="AutoShape 354">
          <a:extLst>
            <a:ext uri="{FF2B5EF4-FFF2-40B4-BE49-F238E27FC236}">
              <a16:creationId xmlns:a16="http://schemas.microsoft.com/office/drawing/2014/main" xmlns="" id="{00000000-0008-0000-2500-00007A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23" name="AutoShape 355">
          <a:extLst>
            <a:ext uri="{FF2B5EF4-FFF2-40B4-BE49-F238E27FC236}">
              <a16:creationId xmlns:a16="http://schemas.microsoft.com/office/drawing/2014/main" xmlns="" id="{00000000-0008-0000-2500-00007B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24" name="AutoShape 356">
          <a:extLst>
            <a:ext uri="{FF2B5EF4-FFF2-40B4-BE49-F238E27FC236}">
              <a16:creationId xmlns:a16="http://schemas.microsoft.com/office/drawing/2014/main" xmlns="" id="{00000000-0008-0000-2500-00007C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25" name="AutoShape 357">
          <a:extLst>
            <a:ext uri="{FF2B5EF4-FFF2-40B4-BE49-F238E27FC236}">
              <a16:creationId xmlns:a16="http://schemas.microsoft.com/office/drawing/2014/main" xmlns="" id="{00000000-0008-0000-2500-00007D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26" name="AutoShape 358">
          <a:extLst>
            <a:ext uri="{FF2B5EF4-FFF2-40B4-BE49-F238E27FC236}">
              <a16:creationId xmlns:a16="http://schemas.microsoft.com/office/drawing/2014/main" xmlns="" id="{00000000-0008-0000-2500-00007E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27" name="AutoShape 359">
          <a:extLst>
            <a:ext uri="{FF2B5EF4-FFF2-40B4-BE49-F238E27FC236}">
              <a16:creationId xmlns:a16="http://schemas.microsoft.com/office/drawing/2014/main" xmlns="" id="{00000000-0008-0000-2500-00007F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28" name="AutoShape 360">
          <a:extLst>
            <a:ext uri="{FF2B5EF4-FFF2-40B4-BE49-F238E27FC236}">
              <a16:creationId xmlns:a16="http://schemas.microsoft.com/office/drawing/2014/main" xmlns="" id="{00000000-0008-0000-2500-000080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129" name="AutoShape 104">
          <a:extLst>
            <a:ext uri="{FF2B5EF4-FFF2-40B4-BE49-F238E27FC236}">
              <a16:creationId xmlns:a16="http://schemas.microsoft.com/office/drawing/2014/main" xmlns="" id="{00000000-0008-0000-2500-000081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130" name="AutoShape 105">
          <a:extLst>
            <a:ext uri="{FF2B5EF4-FFF2-40B4-BE49-F238E27FC236}">
              <a16:creationId xmlns:a16="http://schemas.microsoft.com/office/drawing/2014/main" xmlns="" id="{00000000-0008-0000-2500-000082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131" name="AutoShape 106">
          <a:extLst>
            <a:ext uri="{FF2B5EF4-FFF2-40B4-BE49-F238E27FC236}">
              <a16:creationId xmlns:a16="http://schemas.microsoft.com/office/drawing/2014/main" xmlns="" id="{00000000-0008-0000-2500-000083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132" name="AutoShape 107">
          <a:extLst>
            <a:ext uri="{FF2B5EF4-FFF2-40B4-BE49-F238E27FC236}">
              <a16:creationId xmlns:a16="http://schemas.microsoft.com/office/drawing/2014/main" xmlns="" id="{00000000-0008-0000-2500-000084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133" name="AutoShape 108">
          <a:extLst>
            <a:ext uri="{FF2B5EF4-FFF2-40B4-BE49-F238E27FC236}">
              <a16:creationId xmlns:a16="http://schemas.microsoft.com/office/drawing/2014/main" xmlns="" id="{00000000-0008-0000-2500-000085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134" name="AutoShape 109">
          <a:extLst>
            <a:ext uri="{FF2B5EF4-FFF2-40B4-BE49-F238E27FC236}">
              <a16:creationId xmlns:a16="http://schemas.microsoft.com/office/drawing/2014/main" xmlns="" id="{00000000-0008-0000-2500-000086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35" name="AutoShape 353">
          <a:extLst>
            <a:ext uri="{FF2B5EF4-FFF2-40B4-BE49-F238E27FC236}">
              <a16:creationId xmlns:a16="http://schemas.microsoft.com/office/drawing/2014/main" xmlns="" id="{00000000-0008-0000-2500-000087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36" name="AutoShape 354">
          <a:extLst>
            <a:ext uri="{FF2B5EF4-FFF2-40B4-BE49-F238E27FC236}">
              <a16:creationId xmlns:a16="http://schemas.microsoft.com/office/drawing/2014/main" xmlns="" id="{00000000-0008-0000-2500-000088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37" name="AutoShape 355">
          <a:extLst>
            <a:ext uri="{FF2B5EF4-FFF2-40B4-BE49-F238E27FC236}">
              <a16:creationId xmlns:a16="http://schemas.microsoft.com/office/drawing/2014/main" xmlns="" id="{00000000-0008-0000-2500-000089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38" name="AutoShape 356">
          <a:extLst>
            <a:ext uri="{FF2B5EF4-FFF2-40B4-BE49-F238E27FC236}">
              <a16:creationId xmlns:a16="http://schemas.microsoft.com/office/drawing/2014/main" xmlns="" id="{00000000-0008-0000-2500-00008A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39" name="AutoShape 357">
          <a:extLst>
            <a:ext uri="{FF2B5EF4-FFF2-40B4-BE49-F238E27FC236}">
              <a16:creationId xmlns:a16="http://schemas.microsoft.com/office/drawing/2014/main" xmlns="" id="{00000000-0008-0000-2500-00008B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40" name="AutoShape 358">
          <a:extLst>
            <a:ext uri="{FF2B5EF4-FFF2-40B4-BE49-F238E27FC236}">
              <a16:creationId xmlns:a16="http://schemas.microsoft.com/office/drawing/2014/main" xmlns="" id="{00000000-0008-0000-2500-00008C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41" name="AutoShape 359">
          <a:extLst>
            <a:ext uri="{FF2B5EF4-FFF2-40B4-BE49-F238E27FC236}">
              <a16:creationId xmlns:a16="http://schemas.microsoft.com/office/drawing/2014/main" xmlns="" id="{00000000-0008-0000-2500-00008D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42" name="AutoShape 360">
          <a:extLst>
            <a:ext uri="{FF2B5EF4-FFF2-40B4-BE49-F238E27FC236}">
              <a16:creationId xmlns:a16="http://schemas.microsoft.com/office/drawing/2014/main" xmlns="" id="{00000000-0008-0000-2500-00008E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143" name="AutoShape 104">
          <a:extLst>
            <a:ext uri="{FF2B5EF4-FFF2-40B4-BE49-F238E27FC236}">
              <a16:creationId xmlns:a16="http://schemas.microsoft.com/office/drawing/2014/main" xmlns="" id="{00000000-0008-0000-2500-00008F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144" name="AutoShape 105">
          <a:extLst>
            <a:ext uri="{FF2B5EF4-FFF2-40B4-BE49-F238E27FC236}">
              <a16:creationId xmlns:a16="http://schemas.microsoft.com/office/drawing/2014/main" xmlns="" id="{00000000-0008-0000-2500-000090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145" name="AutoShape 106">
          <a:extLst>
            <a:ext uri="{FF2B5EF4-FFF2-40B4-BE49-F238E27FC236}">
              <a16:creationId xmlns:a16="http://schemas.microsoft.com/office/drawing/2014/main" xmlns="" id="{00000000-0008-0000-2500-000091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146" name="AutoShape 107">
          <a:extLst>
            <a:ext uri="{FF2B5EF4-FFF2-40B4-BE49-F238E27FC236}">
              <a16:creationId xmlns:a16="http://schemas.microsoft.com/office/drawing/2014/main" xmlns="" id="{00000000-0008-0000-2500-000092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147" name="AutoShape 108">
          <a:extLst>
            <a:ext uri="{FF2B5EF4-FFF2-40B4-BE49-F238E27FC236}">
              <a16:creationId xmlns:a16="http://schemas.microsoft.com/office/drawing/2014/main" xmlns="" id="{00000000-0008-0000-2500-000093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148" name="AutoShape 109">
          <a:extLst>
            <a:ext uri="{FF2B5EF4-FFF2-40B4-BE49-F238E27FC236}">
              <a16:creationId xmlns:a16="http://schemas.microsoft.com/office/drawing/2014/main" xmlns="" id="{00000000-0008-0000-2500-000094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49" name="AutoShape 353">
          <a:extLst>
            <a:ext uri="{FF2B5EF4-FFF2-40B4-BE49-F238E27FC236}">
              <a16:creationId xmlns:a16="http://schemas.microsoft.com/office/drawing/2014/main" xmlns="" id="{00000000-0008-0000-2500-000095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50" name="AutoShape 354">
          <a:extLst>
            <a:ext uri="{FF2B5EF4-FFF2-40B4-BE49-F238E27FC236}">
              <a16:creationId xmlns:a16="http://schemas.microsoft.com/office/drawing/2014/main" xmlns="" id="{00000000-0008-0000-2500-000096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51" name="AutoShape 355">
          <a:extLst>
            <a:ext uri="{FF2B5EF4-FFF2-40B4-BE49-F238E27FC236}">
              <a16:creationId xmlns:a16="http://schemas.microsoft.com/office/drawing/2014/main" xmlns="" id="{00000000-0008-0000-2500-000097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52" name="AutoShape 356">
          <a:extLst>
            <a:ext uri="{FF2B5EF4-FFF2-40B4-BE49-F238E27FC236}">
              <a16:creationId xmlns:a16="http://schemas.microsoft.com/office/drawing/2014/main" xmlns="" id="{00000000-0008-0000-2500-000098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53" name="AutoShape 357">
          <a:extLst>
            <a:ext uri="{FF2B5EF4-FFF2-40B4-BE49-F238E27FC236}">
              <a16:creationId xmlns:a16="http://schemas.microsoft.com/office/drawing/2014/main" xmlns="" id="{00000000-0008-0000-2500-000099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54" name="AutoShape 358">
          <a:extLst>
            <a:ext uri="{FF2B5EF4-FFF2-40B4-BE49-F238E27FC236}">
              <a16:creationId xmlns:a16="http://schemas.microsoft.com/office/drawing/2014/main" xmlns="" id="{00000000-0008-0000-2500-00009A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55" name="AutoShape 359">
          <a:extLst>
            <a:ext uri="{FF2B5EF4-FFF2-40B4-BE49-F238E27FC236}">
              <a16:creationId xmlns:a16="http://schemas.microsoft.com/office/drawing/2014/main" xmlns="" id="{00000000-0008-0000-2500-00009B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56" name="AutoShape 360">
          <a:extLst>
            <a:ext uri="{FF2B5EF4-FFF2-40B4-BE49-F238E27FC236}">
              <a16:creationId xmlns:a16="http://schemas.microsoft.com/office/drawing/2014/main" xmlns="" id="{00000000-0008-0000-2500-00009C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157" name="AutoShape 104">
          <a:extLst>
            <a:ext uri="{FF2B5EF4-FFF2-40B4-BE49-F238E27FC236}">
              <a16:creationId xmlns:a16="http://schemas.microsoft.com/office/drawing/2014/main" xmlns="" id="{00000000-0008-0000-2500-00009D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158" name="AutoShape 105">
          <a:extLst>
            <a:ext uri="{FF2B5EF4-FFF2-40B4-BE49-F238E27FC236}">
              <a16:creationId xmlns:a16="http://schemas.microsoft.com/office/drawing/2014/main" xmlns="" id="{00000000-0008-0000-2500-00009E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159" name="AutoShape 106">
          <a:extLst>
            <a:ext uri="{FF2B5EF4-FFF2-40B4-BE49-F238E27FC236}">
              <a16:creationId xmlns:a16="http://schemas.microsoft.com/office/drawing/2014/main" xmlns="" id="{00000000-0008-0000-2500-00009F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160" name="AutoShape 107">
          <a:extLst>
            <a:ext uri="{FF2B5EF4-FFF2-40B4-BE49-F238E27FC236}">
              <a16:creationId xmlns:a16="http://schemas.microsoft.com/office/drawing/2014/main" xmlns="" id="{00000000-0008-0000-2500-0000A0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161" name="AutoShape 108">
          <a:extLst>
            <a:ext uri="{FF2B5EF4-FFF2-40B4-BE49-F238E27FC236}">
              <a16:creationId xmlns:a16="http://schemas.microsoft.com/office/drawing/2014/main" xmlns="" id="{00000000-0008-0000-2500-0000A1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162" name="AutoShape 109">
          <a:extLst>
            <a:ext uri="{FF2B5EF4-FFF2-40B4-BE49-F238E27FC236}">
              <a16:creationId xmlns:a16="http://schemas.microsoft.com/office/drawing/2014/main" xmlns="" id="{00000000-0008-0000-2500-0000A2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63" name="AutoShape 353">
          <a:extLst>
            <a:ext uri="{FF2B5EF4-FFF2-40B4-BE49-F238E27FC236}">
              <a16:creationId xmlns:a16="http://schemas.microsoft.com/office/drawing/2014/main" xmlns="" id="{00000000-0008-0000-2500-0000A3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64" name="AutoShape 354">
          <a:extLst>
            <a:ext uri="{FF2B5EF4-FFF2-40B4-BE49-F238E27FC236}">
              <a16:creationId xmlns:a16="http://schemas.microsoft.com/office/drawing/2014/main" xmlns="" id="{00000000-0008-0000-2500-0000A4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65" name="AutoShape 355">
          <a:extLst>
            <a:ext uri="{FF2B5EF4-FFF2-40B4-BE49-F238E27FC236}">
              <a16:creationId xmlns:a16="http://schemas.microsoft.com/office/drawing/2014/main" xmlns="" id="{00000000-0008-0000-2500-0000A5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66" name="AutoShape 356">
          <a:extLst>
            <a:ext uri="{FF2B5EF4-FFF2-40B4-BE49-F238E27FC236}">
              <a16:creationId xmlns:a16="http://schemas.microsoft.com/office/drawing/2014/main" xmlns="" id="{00000000-0008-0000-2500-0000A6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67" name="AutoShape 357">
          <a:extLst>
            <a:ext uri="{FF2B5EF4-FFF2-40B4-BE49-F238E27FC236}">
              <a16:creationId xmlns:a16="http://schemas.microsoft.com/office/drawing/2014/main" xmlns="" id="{00000000-0008-0000-2500-0000A7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68" name="AutoShape 358">
          <a:extLst>
            <a:ext uri="{FF2B5EF4-FFF2-40B4-BE49-F238E27FC236}">
              <a16:creationId xmlns:a16="http://schemas.microsoft.com/office/drawing/2014/main" xmlns="" id="{00000000-0008-0000-2500-0000A8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69" name="AutoShape 359">
          <a:extLst>
            <a:ext uri="{FF2B5EF4-FFF2-40B4-BE49-F238E27FC236}">
              <a16:creationId xmlns:a16="http://schemas.microsoft.com/office/drawing/2014/main" xmlns="" id="{00000000-0008-0000-2500-0000A9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70" name="AutoShape 360">
          <a:extLst>
            <a:ext uri="{FF2B5EF4-FFF2-40B4-BE49-F238E27FC236}">
              <a16:creationId xmlns:a16="http://schemas.microsoft.com/office/drawing/2014/main" xmlns="" id="{00000000-0008-0000-2500-0000AA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171" name="AutoShape 104">
          <a:extLst>
            <a:ext uri="{FF2B5EF4-FFF2-40B4-BE49-F238E27FC236}">
              <a16:creationId xmlns:a16="http://schemas.microsoft.com/office/drawing/2014/main" xmlns="" id="{00000000-0008-0000-2500-0000AB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172" name="AutoShape 105">
          <a:extLst>
            <a:ext uri="{FF2B5EF4-FFF2-40B4-BE49-F238E27FC236}">
              <a16:creationId xmlns:a16="http://schemas.microsoft.com/office/drawing/2014/main" xmlns="" id="{00000000-0008-0000-2500-0000AC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173" name="AutoShape 106">
          <a:extLst>
            <a:ext uri="{FF2B5EF4-FFF2-40B4-BE49-F238E27FC236}">
              <a16:creationId xmlns:a16="http://schemas.microsoft.com/office/drawing/2014/main" xmlns="" id="{00000000-0008-0000-2500-0000AD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174" name="AutoShape 107">
          <a:extLst>
            <a:ext uri="{FF2B5EF4-FFF2-40B4-BE49-F238E27FC236}">
              <a16:creationId xmlns:a16="http://schemas.microsoft.com/office/drawing/2014/main" xmlns="" id="{00000000-0008-0000-2500-0000AE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175" name="AutoShape 108">
          <a:extLst>
            <a:ext uri="{FF2B5EF4-FFF2-40B4-BE49-F238E27FC236}">
              <a16:creationId xmlns:a16="http://schemas.microsoft.com/office/drawing/2014/main" xmlns="" id="{00000000-0008-0000-2500-0000AF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176" name="AutoShape 109">
          <a:extLst>
            <a:ext uri="{FF2B5EF4-FFF2-40B4-BE49-F238E27FC236}">
              <a16:creationId xmlns:a16="http://schemas.microsoft.com/office/drawing/2014/main" xmlns="" id="{00000000-0008-0000-2500-0000B0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77" name="AutoShape 353">
          <a:extLst>
            <a:ext uri="{FF2B5EF4-FFF2-40B4-BE49-F238E27FC236}">
              <a16:creationId xmlns:a16="http://schemas.microsoft.com/office/drawing/2014/main" xmlns="" id="{00000000-0008-0000-2500-0000B1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78" name="AutoShape 354">
          <a:extLst>
            <a:ext uri="{FF2B5EF4-FFF2-40B4-BE49-F238E27FC236}">
              <a16:creationId xmlns:a16="http://schemas.microsoft.com/office/drawing/2014/main" xmlns="" id="{00000000-0008-0000-2500-0000B2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79" name="AutoShape 355">
          <a:extLst>
            <a:ext uri="{FF2B5EF4-FFF2-40B4-BE49-F238E27FC236}">
              <a16:creationId xmlns:a16="http://schemas.microsoft.com/office/drawing/2014/main" xmlns="" id="{00000000-0008-0000-2500-0000B3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80" name="AutoShape 356">
          <a:extLst>
            <a:ext uri="{FF2B5EF4-FFF2-40B4-BE49-F238E27FC236}">
              <a16:creationId xmlns:a16="http://schemas.microsoft.com/office/drawing/2014/main" xmlns="" id="{00000000-0008-0000-2500-0000B4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81" name="AutoShape 357">
          <a:extLst>
            <a:ext uri="{FF2B5EF4-FFF2-40B4-BE49-F238E27FC236}">
              <a16:creationId xmlns:a16="http://schemas.microsoft.com/office/drawing/2014/main" xmlns="" id="{00000000-0008-0000-2500-0000B5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82" name="AutoShape 358">
          <a:extLst>
            <a:ext uri="{FF2B5EF4-FFF2-40B4-BE49-F238E27FC236}">
              <a16:creationId xmlns:a16="http://schemas.microsoft.com/office/drawing/2014/main" xmlns="" id="{00000000-0008-0000-2500-0000B6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83" name="AutoShape 359">
          <a:extLst>
            <a:ext uri="{FF2B5EF4-FFF2-40B4-BE49-F238E27FC236}">
              <a16:creationId xmlns:a16="http://schemas.microsoft.com/office/drawing/2014/main" xmlns="" id="{00000000-0008-0000-2500-0000B7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84" name="AutoShape 360">
          <a:extLst>
            <a:ext uri="{FF2B5EF4-FFF2-40B4-BE49-F238E27FC236}">
              <a16:creationId xmlns:a16="http://schemas.microsoft.com/office/drawing/2014/main" xmlns="" id="{00000000-0008-0000-2500-0000B8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185" name="AutoShape 104">
          <a:extLst>
            <a:ext uri="{FF2B5EF4-FFF2-40B4-BE49-F238E27FC236}">
              <a16:creationId xmlns:a16="http://schemas.microsoft.com/office/drawing/2014/main" xmlns="" id="{00000000-0008-0000-2500-0000B9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186" name="AutoShape 105">
          <a:extLst>
            <a:ext uri="{FF2B5EF4-FFF2-40B4-BE49-F238E27FC236}">
              <a16:creationId xmlns:a16="http://schemas.microsoft.com/office/drawing/2014/main" xmlns="" id="{00000000-0008-0000-2500-0000BA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187" name="AutoShape 106">
          <a:extLst>
            <a:ext uri="{FF2B5EF4-FFF2-40B4-BE49-F238E27FC236}">
              <a16:creationId xmlns:a16="http://schemas.microsoft.com/office/drawing/2014/main" xmlns="" id="{00000000-0008-0000-2500-0000BB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188" name="AutoShape 107">
          <a:extLst>
            <a:ext uri="{FF2B5EF4-FFF2-40B4-BE49-F238E27FC236}">
              <a16:creationId xmlns:a16="http://schemas.microsoft.com/office/drawing/2014/main" xmlns="" id="{00000000-0008-0000-2500-0000BC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189" name="AutoShape 108">
          <a:extLst>
            <a:ext uri="{FF2B5EF4-FFF2-40B4-BE49-F238E27FC236}">
              <a16:creationId xmlns:a16="http://schemas.microsoft.com/office/drawing/2014/main" xmlns="" id="{00000000-0008-0000-2500-0000BD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190" name="AutoShape 109">
          <a:extLst>
            <a:ext uri="{FF2B5EF4-FFF2-40B4-BE49-F238E27FC236}">
              <a16:creationId xmlns:a16="http://schemas.microsoft.com/office/drawing/2014/main" xmlns="" id="{00000000-0008-0000-2500-0000BE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91" name="AutoShape 353">
          <a:extLst>
            <a:ext uri="{FF2B5EF4-FFF2-40B4-BE49-F238E27FC236}">
              <a16:creationId xmlns:a16="http://schemas.microsoft.com/office/drawing/2014/main" xmlns="" id="{00000000-0008-0000-2500-0000BF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92" name="AutoShape 354">
          <a:extLst>
            <a:ext uri="{FF2B5EF4-FFF2-40B4-BE49-F238E27FC236}">
              <a16:creationId xmlns:a16="http://schemas.microsoft.com/office/drawing/2014/main" xmlns="" id="{00000000-0008-0000-2500-0000C0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93" name="AutoShape 355">
          <a:extLst>
            <a:ext uri="{FF2B5EF4-FFF2-40B4-BE49-F238E27FC236}">
              <a16:creationId xmlns:a16="http://schemas.microsoft.com/office/drawing/2014/main" xmlns="" id="{00000000-0008-0000-2500-0000C1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94" name="AutoShape 356">
          <a:extLst>
            <a:ext uri="{FF2B5EF4-FFF2-40B4-BE49-F238E27FC236}">
              <a16:creationId xmlns:a16="http://schemas.microsoft.com/office/drawing/2014/main" xmlns="" id="{00000000-0008-0000-2500-0000C2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95" name="AutoShape 357">
          <a:extLst>
            <a:ext uri="{FF2B5EF4-FFF2-40B4-BE49-F238E27FC236}">
              <a16:creationId xmlns:a16="http://schemas.microsoft.com/office/drawing/2014/main" xmlns="" id="{00000000-0008-0000-2500-0000C3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96" name="AutoShape 358">
          <a:extLst>
            <a:ext uri="{FF2B5EF4-FFF2-40B4-BE49-F238E27FC236}">
              <a16:creationId xmlns:a16="http://schemas.microsoft.com/office/drawing/2014/main" xmlns="" id="{00000000-0008-0000-2500-0000C4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97" name="AutoShape 359">
          <a:extLst>
            <a:ext uri="{FF2B5EF4-FFF2-40B4-BE49-F238E27FC236}">
              <a16:creationId xmlns:a16="http://schemas.microsoft.com/office/drawing/2014/main" xmlns="" id="{00000000-0008-0000-2500-0000C5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198" name="AutoShape 360">
          <a:extLst>
            <a:ext uri="{FF2B5EF4-FFF2-40B4-BE49-F238E27FC236}">
              <a16:creationId xmlns:a16="http://schemas.microsoft.com/office/drawing/2014/main" xmlns="" id="{00000000-0008-0000-2500-0000C6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199" name="AutoShape 104">
          <a:extLst>
            <a:ext uri="{FF2B5EF4-FFF2-40B4-BE49-F238E27FC236}">
              <a16:creationId xmlns:a16="http://schemas.microsoft.com/office/drawing/2014/main" xmlns="" id="{00000000-0008-0000-2500-0000C7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200" name="AutoShape 105">
          <a:extLst>
            <a:ext uri="{FF2B5EF4-FFF2-40B4-BE49-F238E27FC236}">
              <a16:creationId xmlns:a16="http://schemas.microsoft.com/office/drawing/2014/main" xmlns="" id="{00000000-0008-0000-2500-0000C8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201" name="AutoShape 106">
          <a:extLst>
            <a:ext uri="{FF2B5EF4-FFF2-40B4-BE49-F238E27FC236}">
              <a16:creationId xmlns:a16="http://schemas.microsoft.com/office/drawing/2014/main" xmlns="" id="{00000000-0008-0000-2500-0000C9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202" name="AutoShape 107">
          <a:extLst>
            <a:ext uri="{FF2B5EF4-FFF2-40B4-BE49-F238E27FC236}">
              <a16:creationId xmlns:a16="http://schemas.microsoft.com/office/drawing/2014/main" xmlns="" id="{00000000-0008-0000-2500-0000CA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203" name="AutoShape 108">
          <a:extLst>
            <a:ext uri="{FF2B5EF4-FFF2-40B4-BE49-F238E27FC236}">
              <a16:creationId xmlns:a16="http://schemas.microsoft.com/office/drawing/2014/main" xmlns="" id="{00000000-0008-0000-2500-0000CB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204" name="AutoShape 109">
          <a:extLst>
            <a:ext uri="{FF2B5EF4-FFF2-40B4-BE49-F238E27FC236}">
              <a16:creationId xmlns:a16="http://schemas.microsoft.com/office/drawing/2014/main" xmlns="" id="{00000000-0008-0000-2500-0000CC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205" name="AutoShape 353">
          <a:extLst>
            <a:ext uri="{FF2B5EF4-FFF2-40B4-BE49-F238E27FC236}">
              <a16:creationId xmlns:a16="http://schemas.microsoft.com/office/drawing/2014/main" xmlns="" id="{00000000-0008-0000-2500-0000CD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206" name="AutoShape 354">
          <a:extLst>
            <a:ext uri="{FF2B5EF4-FFF2-40B4-BE49-F238E27FC236}">
              <a16:creationId xmlns:a16="http://schemas.microsoft.com/office/drawing/2014/main" xmlns="" id="{00000000-0008-0000-2500-0000CE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207" name="AutoShape 355">
          <a:extLst>
            <a:ext uri="{FF2B5EF4-FFF2-40B4-BE49-F238E27FC236}">
              <a16:creationId xmlns:a16="http://schemas.microsoft.com/office/drawing/2014/main" xmlns="" id="{00000000-0008-0000-2500-0000CF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208" name="AutoShape 356">
          <a:extLst>
            <a:ext uri="{FF2B5EF4-FFF2-40B4-BE49-F238E27FC236}">
              <a16:creationId xmlns:a16="http://schemas.microsoft.com/office/drawing/2014/main" xmlns="" id="{00000000-0008-0000-2500-0000D0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209" name="AutoShape 357">
          <a:extLst>
            <a:ext uri="{FF2B5EF4-FFF2-40B4-BE49-F238E27FC236}">
              <a16:creationId xmlns:a16="http://schemas.microsoft.com/office/drawing/2014/main" xmlns="" id="{00000000-0008-0000-2500-0000D1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210" name="AutoShape 358">
          <a:extLst>
            <a:ext uri="{FF2B5EF4-FFF2-40B4-BE49-F238E27FC236}">
              <a16:creationId xmlns:a16="http://schemas.microsoft.com/office/drawing/2014/main" xmlns="" id="{00000000-0008-0000-2500-0000D2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211" name="AutoShape 359">
          <a:extLst>
            <a:ext uri="{FF2B5EF4-FFF2-40B4-BE49-F238E27FC236}">
              <a16:creationId xmlns:a16="http://schemas.microsoft.com/office/drawing/2014/main" xmlns="" id="{00000000-0008-0000-2500-0000D3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212" name="AutoShape 360">
          <a:extLst>
            <a:ext uri="{FF2B5EF4-FFF2-40B4-BE49-F238E27FC236}">
              <a16:creationId xmlns:a16="http://schemas.microsoft.com/office/drawing/2014/main" xmlns="" id="{00000000-0008-0000-2500-0000D4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213" name="AutoShape 104">
          <a:extLst>
            <a:ext uri="{FF2B5EF4-FFF2-40B4-BE49-F238E27FC236}">
              <a16:creationId xmlns:a16="http://schemas.microsoft.com/office/drawing/2014/main" xmlns="" id="{00000000-0008-0000-2500-0000D5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214" name="AutoShape 105">
          <a:extLst>
            <a:ext uri="{FF2B5EF4-FFF2-40B4-BE49-F238E27FC236}">
              <a16:creationId xmlns:a16="http://schemas.microsoft.com/office/drawing/2014/main" xmlns="" id="{00000000-0008-0000-2500-0000D6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215" name="AutoShape 106">
          <a:extLst>
            <a:ext uri="{FF2B5EF4-FFF2-40B4-BE49-F238E27FC236}">
              <a16:creationId xmlns:a16="http://schemas.microsoft.com/office/drawing/2014/main" xmlns="" id="{00000000-0008-0000-2500-0000D7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216" name="AutoShape 107">
          <a:extLst>
            <a:ext uri="{FF2B5EF4-FFF2-40B4-BE49-F238E27FC236}">
              <a16:creationId xmlns:a16="http://schemas.microsoft.com/office/drawing/2014/main" xmlns="" id="{00000000-0008-0000-2500-0000D8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217" name="AutoShape 108">
          <a:extLst>
            <a:ext uri="{FF2B5EF4-FFF2-40B4-BE49-F238E27FC236}">
              <a16:creationId xmlns:a16="http://schemas.microsoft.com/office/drawing/2014/main" xmlns="" id="{00000000-0008-0000-2500-0000D9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218" name="AutoShape 109">
          <a:extLst>
            <a:ext uri="{FF2B5EF4-FFF2-40B4-BE49-F238E27FC236}">
              <a16:creationId xmlns:a16="http://schemas.microsoft.com/office/drawing/2014/main" xmlns="" id="{00000000-0008-0000-2500-0000DA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219" name="AutoShape 353">
          <a:extLst>
            <a:ext uri="{FF2B5EF4-FFF2-40B4-BE49-F238E27FC236}">
              <a16:creationId xmlns:a16="http://schemas.microsoft.com/office/drawing/2014/main" xmlns="" id="{00000000-0008-0000-2500-0000DB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220" name="AutoShape 354">
          <a:extLst>
            <a:ext uri="{FF2B5EF4-FFF2-40B4-BE49-F238E27FC236}">
              <a16:creationId xmlns:a16="http://schemas.microsoft.com/office/drawing/2014/main" xmlns="" id="{00000000-0008-0000-2500-0000DC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221" name="AutoShape 355">
          <a:extLst>
            <a:ext uri="{FF2B5EF4-FFF2-40B4-BE49-F238E27FC236}">
              <a16:creationId xmlns:a16="http://schemas.microsoft.com/office/drawing/2014/main" xmlns="" id="{00000000-0008-0000-2500-0000DD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222" name="AutoShape 356">
          <a:extLst>
            <a:ext uri="{FF2B5EF4-FFF2-40B4-BE49-F238E27FC236}">
              <a16:creationId xmlns:a16="http://schemas.microsoft.com/office/drawing/2014/main" xmlns="" id="{00000000-0008-0000-2500-0000DE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223" name="AutoShape 357">
          <a:extLst>
            <a:ext uri="{FF2B5EF4-FFF2-40B4-BE49-F238E27FC236}">
              <a16:creationId xmlns:a16="http://schemas.microsoft.com/office/drawing/2014/main" xmlns="" id="{00000000-0008-0000-2500-0000DF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224" name="AutoShape 358">
          <a:extLst>
            <a:ext uri="{FF2B5EF4-FFF2-40B4-BE49-F238E27FC236}">
              <a16:creationId xmlns:a16="http://schemas.microsoft.com/office/drawing/2014/main" xmlns="" id="{00000000-0008-0000-2500-0000E0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225" name="AutoShape 359">
          <a:extLst>
            <a:ext uri="{FF2B5EF4-FFF2-40B4-BE49-F238E27FC236}">
              <a16:creationId xmlns:a16="http://schemas.microsoft.com/office/drawing/2014/main" xmlns="" id="{00000000-0008-0000-2500-0000E1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226" name="AutoShape 360">
          <a:extLst>
            <a:ext uri="{FF2B5EF4-FFF2-40B4-BE49-F238E27FC236}">
              <a16:creationId xmlns:a16="http://schemas.microsoft.com/office/drawing/2014/main" xmlns="" id="{00000000-0008-0000-2500-0000E2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227" name="AutoShape 104">
          <a:extLst>
            <a:ext uri="{FF2B5EF4-FFF2-40B4-BE49-F238E27FC236}">
              <a16:creationId xmlns:a16="http://schemas.microsoft.com/office/drawing/2014/main" xmlns="" id="{00000000-0008-0000-2500-0000E3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228" name="AutoShape 105">
          <a:extLst>
            <a:ext uri="{FF2B5EF4-FFF2-40B4-BE49-F238E27FC236}">
              <a16:creationId xmlns:a16="http://schemas.microsoft.com/office/drawing/2014/main" xmlns="" id="{00000000-0008-0000-2500-0000E4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229" name="AutoShape 106">
          <a:extLst>
            <a:ext uri="{FF2B5EF4-FFF2-40B4-BE49-F238E27FC236}">
              <a16:creationId xmlns:a16="http://schemas.microsoft.com/office/drawing/2014/main" xmlns="" id="{00000000-0008-0000-2500-0000E5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230" name="AutoShape 107">
          <a:extLst>
            <a:ext uri="{FF2B5EF4-FFF2-40B4-BE49-F238E27FC236}">
              <a16:creationId xmlns:a16="http://schemas.microsoft.com/office/drawing/2014/main" xmlns="" id="{00000000-0008-0000-2500-0000E6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231" name="AutoShape 108">
          <a:extLst>
            <a:ext uri="{FF2B5EF4-FFF2-40B4-BE49-F238E27FC236}">
              <a16:creationId xmlns:a16="http://schemas.microsoft.com/office/drawing/2014/main" xmlns="" id="{00000000-0008-0000-2500-0000E7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232" name="AutoShape 109">
          <a:extLst>
            <a:ext uri="{FF2B5EF4-FFF2-40B4-BE49-F238E27FC236}">
              <a16:creationId xmlns:a16="http://schemas.microsoft.com/office/drawing/2014/main" xmlns="" id="{00000000-0008-0000-2500-0000E8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233" name="AutoShape 353">
          <a:extLst>
            <a:ext uri="{FF2B5EF4-FFF2-40B4-BE49-F238E27FC236}">
              <a16:creationId xmlns:a16="http://schemas.microsoft.com/office/drawing/2014/main" xmlns="" id="{00000000-0008-0000-2500-0000E9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234" name="AutoShape 354">
          <a:extLst>
            <a:ext uri="{FF2B5EF4-FFF2-40B4-BE49-F238E27FC236}">
              <a16:creationId xmlns:a16="http://schemas.microsoft.com/office/drawing/2014/main" xmlns="" id="{00000000-0008-0000-2500-0000EA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235" name="AutoShape 355">
          <a:extLst>
            <a:ext uri="{FF2B5EF4-FFF2-40B4-BE49-F238E27FC236}">
              <a16:creationId xmlns:a16="http://schemas.microsoft.com/office/drawing/2014/main" xmlns="" id="{00000000-0008-0000-2500-0000EB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236" name="AutoShape 356">
          <a:extLst>
            <a:ext uri="{FF2B5EF4-FFF2-40B4-BE49-F238E27FC236}">
              <a16:creationId xmlns:a16="http://schemas.microsoft.com/office/drawing/2014/main" xmlns="" id="{00000000-0008-0000-2500-0000EC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237" name="AutoShape 357">
          <a:extLst>
            <a:ext uri="{FF2B5EF4-FFF2-40B4-BE49-F238E27FC236}">
              <a16:creationId xmlns:a16="http://schemas.microsoft.com/office/drawing/2014/main" xmlns="" id="{00000000-0008-0000-2500-0000ED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238" name="AutoShape 358">
          <a:extLst>
            <a:ext uri="{FF2B5EF4-FFF2-40B4-BE49-F238E27FC236}">
              <a16:creationId xmlns:a16="http://schemas.microsoft.com/office/drawing/2014/main" xmlns="" id="{00000000-0008-0000-2500-0000EE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239" name="AutoShape 359">
          <a:extLst>
            <a:ext uri="{FF2B5EF4-FFF2-40B4-BE49-F238E27FC236}">
              <a16:creationId xmlns:a16="http://schemas.microsoft.com/office/drawing/2014/main" xmlns="" id="{00000000-0008-0000-2500-0000EF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240" name="AutoShape 360">
          <a:extLst>
            <a:ext uri="{FF2B5EF4-FFF2-40B4-BE49-F238E27FC236}">
              <a16:creationId xmlns:a16="http://schemas.microsoft.com/office/drawing/2014/main" xmlns="" id="{00000000-0008-0000-2500-0000F0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241" name="AutoShape 104">
          <a:extLst>
            <a:ext uri="{FF2B5EF4-FFF2-40B4-BE49-F238E27FC236}">
              <a16:creationId xmlns:a16="http://schemas.microsoft.com/office/drawing/2014/main" xmlns="" id="{00000000-0008-0000-2500-0000F1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242" name="AutoShape 105">
          <a:extLst>
            <a:ext uri="{FF2B5EF4-FFF2-40B4-BE49-F238E27FC236}">
              <a16:creationId xmlns:a16="http://schemas.microsoft.com/office/drawing/2014/main" xmlns="" id="{00000000-0008-0000-2500-0000F2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243" name="AutoShape 106">
          <a:extLst>
            <a:ext uri="{FF2B5EF4-FFF2-40B4-BE49-F238E27FC236}">
              <a16:creationId xmlns:a16="http://schemas.microsoft.com/office/drawing/2014/main" xmlns="" id="{00000000-0008-0000-2500-0000F3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244" name="AutoShape 107">
          <a:extLst>
            <a:ext uri="{FF2B5EF4-FFF2-40B4-BE49-F238E27FC236}">
              <a16:creationId xmlns:a16="http://schemas.microsoft.com/office/drawing/2014/main" xmlns="" id="{00000000-0008-0000-2500-0000F4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245" name="AutoShape 108">
          <a:extLst>
            <a:ext uri="{FF2B5EF4-FFF2-40B4-BE49-F238E27FC236}">
              <a16:creationId xmlns:a16="http://schemas.microsoft.com/office/drawing/2014/main" xmlns="" id="{00000000-0008-0000-2500-0000F5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246" name="AutoShape 109">
          <a:extLst>
            <a:ext uri="{FF2B5EF4-FFF2-40B4-BE49-F238E27FC236}">
              <a16:creationId xmlns:a16="http://schemas.microsoft.com/office/drawing/2014/main" xmlns="" id="{00000000-0008-0000-2500-0000F6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247" name="AutoShape 353">
          <a:extLst>
            <a:ext uri="{FF2B5EF4-FFF2-40B4-BE49-F238E27FC236}">
              <a16:creationId xmlns:a16="http://schemas.microsoft.com/office/drawing/2014/main" xmlns="" id="{00000000-0008-0000-2500-0000F7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248" name="AutoShape 354">
          <a:extLst>
            <a:ext uri="{FF2B5EF4-FFF2-40B4-BE49-F238E27FC236}">
              <a16:creationId xmlns:a16="http://schemas.microsoft.com/office/drawing/2014/main" xmlns="" id="{00000000-0008-0000-2500-0000F8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249" name="AutoShape 355">
          <a:extLst>
            <a:ext uri="{FF2B5EF4-FFF2-40B4-BE49-F238E27FC236}">
              <a16:creationId xmlns:a16="http://schemas.microsoft.com/office/drawing/2014/main" xmlns="" id="{00000000-0008-0000-2500-0000F9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250" name="AutoShape 356">
          <a:extLst>
            <a:ext uri="{FF2B5EF4-FFF2-40B4-BE49-F238E27FC236}">
              <a16:creationId xmlns:a16="http://schemas.microsoft.com/office/drawing/2014/main" xmlns="" id="{00000000-0008-0000-2500-0000FA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251" name="AutoShape 357">
          <a:extLst>
            <a:ext uri="{FF2B5EF4-FFF2-40B4-BE49-F238E27FC236}">
              <a16:creationId xmlns:a16="http://schemas.microsoft.com/office/drawing/2014/main" xmlns="" id="{00000000-0008-0000-2500-0000FB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252" name="AutoShape 358">
          <a:extLst>
            <a:ext uri="{FF2B5EF4-FFF2-40B4-BE49-F238E27FC236}">
              <a16:creationId xmlns:a16="http://schemas.microsoft.com/office/drawing/2014/main" xmlns="" id="{00000000-0008-0000-2500-0000FC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253" name="AutoShape 359">
          <a:extLst>
            <a:ext uri="{FF2B5EF4-FFF2-40B4-BE49-F238E27FC236}">
              <a16:creationId xmlns:a16="http://schemas.microsoft.com/office/drawing/2014/main" xmlns="" id="{00000000-0008-0000-2500-0000FD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254" name="AutoShape 360">
          <a:extLst>
            <a:ext uri="{FF2B5EF4-FFF2-40B4-BE49-F238E27FC236}">
              <a16:creationId xmlns:a16="http://schemas.microsoft.com/office/drawing/2014/main" xmlns="" id="{00000000-0008-0000-2500-0000FE00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255" name="AutoShape 104">
          <a:extLst>
            <a:ext uri="{FF2B5EF4-FFF2-40B4-BE49-F238E27FC236}">
              <a16:creationId xmlns:a16="http://schemas.microsoft.com/office/drawing/2014/main" xmlns="" id="{00000000-0008-0000-2500-0000FF00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256" name="AutoShape 105">
          <a:extLst>
            <a:ext uri="{FF2B5EF4-FFF2-40B4-BE49-F238E27FC236}">
              <a16:creationId xmlns:a16="http://schemas.microsoft.com/office/drawing/2014/main" xmlns="" id="{00000000-0008-0000-2500-00000001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257" name="AutoShape 106">
          <a:extLst>
            <a:ext uri="{FF2B5EF4-FFF2-40B4-BE49-F238E27FC236}">
              <a16:creationId xmlns:a16="http://schemas.microsoft.com/office/drawing/2014/main" xmlns="" id="{00000000-0008-0000-2500-00000101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258" name="AutoShape 107">
          <a:extLst>
            <a:ext uri="{FF2B5EF4-FFF2-40B4-BE49-F238E27FC236}">
              <a16:creationId xmlns:a16="http://schemas.microsoft.com/office/drawing/2014/main" xmlns="" id="{00000000-0008-0000-2500-00000201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259" name="AutoShape 108">
          <a:extLst>
            <a:ext uri="{FF2B5EF4-FFF2-40B4-BE49-F238E27FC236}">
              <a16:creationId xmlns:a16="http://schemas.microsoft.com/office/drawing/2014/main" xmlns="" id="{00000000-0008-0000-2500-00000301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260" name="AutoShape 109">
          <a:extLst>
            <a:ext uri="{FF2B5EF4-FFF2-40B4-BE49-F238E27FC236}">
              <a16:creationId xmlns:a16="http://schemas.microsoft.com/office/drawing/2014/main" xmlns="" id="{00000000-0008-0000-2500-00000401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261" name="AutoShape 353">
          <a:extLst>
            <a:ext uri="{FF2B5EF4-FFF2-40B4-BE49-F238E27FC236}">
              <a16:creationId xmlns:a16="http://schemas.microsoft.com/office/drawing/2014/main" xmlns="" id="{00000000-0008-0000-2500-00000501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262" name="AutoShape 354">
          <a:extLst>
            <a:ext uri="{FF2B5EF4-FFF2-40B4-BE49-F238E27FC236}">
              <a16:creationId xmlns:a16="http://schemas.microsoft.com/office/drawing/2014/main" xmlns="" id="{00000000-0008-0000-2500-00000601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263" name="AutoShape 355">
          <a:extLst>
            <a:ext uri="{FF2B5EF4-FFF2-40B4-BE49-F238E27FC236}">
              <a16:creationId xmlns:a16="http://schemas.microsoft.com/office/drawing/2014/main" xmlns="" id="{00000000-0008-0000-2500-00000701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264" name="AutoShape 356">
          <a:extLst>
            <a:ext uri="{FF2B5EF4-FFF2-40B4-BE49-F238E27FC236}">
              <a16:creationId xmlns:a16="http://schemas.microsoft.com/office/drawing/2014/main" xmlns="" id="{00000000-0008-0000-2500-00000801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265" name="AutoShape 357">
          <a:extLst>
            <a:ext uri="{FF2B5EF4-FFF2-40B4-BE49-F238E27FC236}">
              <a16:creationId xmlns:a16="http://schemas.microsoft.com/office/drawing/2014/main" xmlns="" id="{00000000-0008-0000-2500-00000901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266" name="AutoShape 358">
          <a:extLst>
            <a:ext uri="{FF2B5EF4-FFF2-40B4-BE49-F238E27FC236}">
              <a16:creationId xmlns:a16="http://schemas.microsoft.com/office/drawing/2014/main" xmlns="" id="{00000000-0008-0000-2500-00000A01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267" name="AutoShape 359">
          <a:extLst>
            <a:ext uri="{FF2B5EF4-FFF2-40B4-BE49-F238E27FC236}">
              <a16:creationId xmlns:a16="http://schemas.microsoft.com/office/drawing/2014/main" xmlns="" id="{00000000-0008-0000-2500-00000B01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268" name="AutoShape 360">
          <a:extLst>
            <a:ext uri="{FF2B5EF4-FFF2-40B4-BE49-F238E27FC236}">
              <a16:creationId xmlns:a16="http://schemas.microsoft.com/office/drawing/2014/main" xmlns="" id="{00000000-0008-0000-2500-00000C01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269" name="AutoShape 104">
          <a:extLst>
            <a:ext uri="{FF2B5EF4-FFF2-40B4-BE49-F238E27FC236}">
              <a16:creationId xmlns:a16="http://schemas.microsoft.com/office/drawing/2014/main" xmlns="" id="{00000000-0008-0000-2500-00000D01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270" name="AutoShape 105">
          <a:extLst>
            <a:ext uri="{FF2B5EF4-FFF2-40B4-BE49-F238E27FC236}">
              <a16:creationId xmlns:a16="http://schemas.microsoft.com/office/drawing/2014/main" xmlns="" id="{00000000-0008-0000-2500-00000E01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271" name="AutoShape 106">
          <a:extLst>
            <a:ext uri="{FF2B5EF4-FFF2-40B4-BE49-F238E27FC236}">
              <a16:creationId xmlns:a16="http://schemas.microsoft.com/office/drawing/2014/main" xmlns="" id="{00000000-0008-0000-2500-00000F01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272" name="AutoShape 107">
          <a:extLst>
            <a:ext uri="{FF2B5EF4-FFF2-40B4-BE49-F238E27FC236}">
              <a16:creationId xmlns:a16="http://schemas.microsoft.com/office/drawing/2014/main" xmlns="" id="{00000000-0008-0000-2500-00001001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273" name="AutoShape 108">
          <a:extLst>
            <a:ext uri="{FF2B5EF4-FFF2-40B4-BE49-F238E27FC236}">
              <a16:creationId xmlns:a16="http://schemas.microsoft.com/office/drawing/2014/main" xmlns="" id="{00000000-0008-0000-2500-00001101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314325</xdr:rowOff>
    </xdr:to>
    <xdr:sp macro="" textlink="">
      <xdr:nvSpPr>
        <xdr:cNvPr id="274" name="AutoShape 109">
          <a:extLst>
            <a:ext uri="{FF2B5EF4-FFF2-40B4-BE49-F238E27FC236}">
              <a16:creationId xmlns:a16="http://schemas.microsoft.com/office/drawing/2014/main" xmlns="" id="{00000000-0008-0000-2500-000012010000}"/>
            </a:ext>
          </a:extLst>
        </xdr:cNvPr>
        <xdr:cNvSpPr>
          <a:spLocks noChangeArrowheads="1"/>
        </xdr:cNvSpPr>
      </xdr:nvSpPr>
      <xdr:spPr bwMode="auto">
        <a:xfrm>
          <a:off x="2800350" y="3057525"/>
          <a:ext cx="28575"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275" name="AutoShape 353">
          <a:extLst>
            <a:ext uri="{FF2B5EF4-FFF2-40B4-BE49-F238E27FC236}">
              <a16:creationId xmlns:a16="http://schemas.microsoft.com/office/drawing/2014/main" xmlns="" id="{00000000-0008-0000-2500-00001301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276" name="AutoShape 354">
          <a:extLst>
            <a:ext uri="{FF2B5EF4-FFF2-40B4-BE49-F238E27FC236}">
              <a16:creationId xmlns:a16="http://schemas.microsoft.com/office/drawing/2014/main" xmlns="" id="{00000000-0008-0000-2500-00001401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277" name="AutoShape 355">
          <a:extLst>
            <a:ext uri="{FF2B5EF4-FFF2-40B4-BE49-F238E27FC236}">
              <a16:creationId xmlns:a16="http://schemas.microsoft.com/office/drawing/2014/main" xmlns="" id="{00000000-0008-0000-2500-00001501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278" name="AutoShape 356">
          <a:extLst>
            <a:ext uri="{FF2B5EF4-FFF2-40B4-BE49-F238E27FC236}">
              <a16:creationId xmlns:a16="http://schemas.microsoft.com/office/drawing/2014/main" xmlns="" id="{00000000-0008-0000-2500-00001601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279" name="AutoShape 357">
          <a:extLst>
            <a:ext uri="{FF2B5EF4-FFF2-40B4-BE49-F238E27FC236}">
              <a16:creationId xmlns:a16="http://schemas.microsoft.com/office/drawing/2014/main" xmlns="" id="{00000000-0008-0000-2500-00001701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280" name="AutoShape 358">
          <a:extLst>
            <a:ext uri="{FF2B5EF4-FFF2-40B4-BE49-F238E27FC236}">
              <a16:creationId xmlns:a16="http://schemas.microsoft.com/office/drawing/2014/main" xmlns="" id="{00000000-0008-0000-2500-00001801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281" name="AutoShape 359">
          <a:extLst>
            <a:ext uri="{FF2B5EF4-FFF2-40B4-BE49-F238E27FC236}">
              <a16:creationId xmlns:a16="http://schemas.microsoft.com/office/drawing/2014/main" xmlns="" id="{00000000-0008-0000-2500-00001901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314325</xdr:rowOff>
    </xdr:to>
    <xdr:sp macro="" textlink="">
      <xdr:nvSpPr>
        <xdr:cNvPr id="282" name="AutoShape 360">
          <a:extLst>
            <a:ext uri="{FF2B5EF4-FFF2-40B4-BE49-F238E27FC236}">
              <a16:creationId xmlns:a16="http://schemas.microsoft.com/office/drawing/2014/main" xmlns="" id="{00000000-0008-0000-2500-00001A010000}"/>
            </a:ext>
          </a:extLst>
        </xdr:cNvPr>
        <xdr:cNvSpPr>
          <a:spLocks noChangeArrowheads="1"/>
        </xdr:cNvSpPr>
      </xdr:nvSpPr>
      <xdr:spPr bwMode="auto">
        <a:xfrm>
          <a:off x="2800350" y="3057525"/>
          <a:ext cx="38100" cy="133350"/>
        </a:xfrm>
        <a:prstGeom prst="rect">
          <a:avLst/>
        </a:prstGeom>
        <a:noFill/>
        <a:ln w="9525" cap="flat">
          <a:noFill/>
          <a:round/>
          <a:headEnd/>
          <a:tailEnd/>
        </a:ln>
        <a:effectLst/>
      </xdr:spPr>
    </xdr:sp>
    <xdr:clientData/>
  </xdr:twoCellAnchor>
  <xdr:twoCellAnchor>
    <xdr:from>
      <xdr:col>4</xdr:col>
      <xdr:colOff>390525</xdr:colOff>
      <xdr:row>15</xdr:row>
      <xdr:rowOff>180975</xdr:rowOff>
    </xdr:from>
    <xdr:to>
      <xdr:col>4</xdr:col>
      <xdr:colOff>581025</xdr:colOff>
      <xdr:row>15</xdr:row>
      <xdr:rowOff>361950</xdr:rowOff>
    </xdr:to>
    <xdr:sp macro="" textlink="">
      <xdr:nvSpPr>
        <xdr:cNvPr id="283" name="TextBox 2">
          <a:extLst>
            <a:ext uri="{FF2B5EF4-FFF2-40B4-BE49-F238E27FC236}">
              <a16:creationId xmlns:a16="http://schemas.microsoft.com/office/drawing/2014/main" xmlns="" id="{00000000-0008-0000-2500-00001B010000}"/>
            </a:ext>
          </a:extLst>
        </xdr:cNvPr>
        <xdr:cNvSpPr txBox="1">
          <a:spLocks noChangeArrowheads="1"/>
        </xdr:cNvSpPr>
      </xdr:nvSpPr>
      <xdr:spPr bwMode="auto">
        <a:xfrm>
          <a:off x="3505200" y="3057525"/>
          <a:ext cx="133350" cy="180975"/>
        </a:xfrm>
        <a:prstGeom prst="rect">
          <a:avLst/>
        </a:prstGeom>
        <a:noFill/>
        <a:ln w="9525" cap="flat">
          <a:noFill/>
          <a:round/>
          <a:headEnd/>
          <a:tailEnd/>
        </a:ln>
        <a:effectLst/>
      </xdr:spPr>
    </xdr:sp>
    <xdr:clientData/>
  </xdr:twoCellAnchor>
  <xdr:twoCellAnchor>
    <xdr:from>
      <xdr:col>4</xdr:col>
      <xdr:colOff>390525</xdr:colOff>
      <xdr:row>15</xdr:row>
      <xdr:rowOff>180975</xdr:rowOff>
    </xdr:from>
    <xdr:to>
      <xdr:col>4</xdr:col>
      <xdr:colOff>581025</xdr:colOff>
      <xdr:row>15</xdr:row>
      <xdr:rowOff>361950</xdr:rowOff>
    </xdr:to>
    <xdr:sp macro="" textlink="">
      <xdr:nvSpPr>
        <xdr:cNvPr id="284" name="TextBox 2">
          <a:extLst>
            <a:ext uri="{FF2B5EF4-FFF2-40B4-BE49-F238E27FC236}">
              <a16:creationId xmlns:a16="http://schemas.microsoft.com/office/drawing/2014/main" xmlns="" id="{00000000-0008-0000-2500-00001C010000}"/>
            </a:ext>
          </a:extLst>
        </xdr:cNvPr>
        <xdr:cNvSpPr txBox="1">
          <a:spLocks noChangeArrowheads="1"/>
        </xdr:cNvSpPr>
      </xdr:nvSpPr>
      <xdr:spPr bwMode="auto">
        <a:xfrm>
          <a:off x="3505200" y="3057525"/>
          <a:ext cx="133350" cy="180975"/>
        </a:xfrm>
        <a:prstGeom prst="rect">
          <a:avLst/>
        </a:prstGeom>
        <a:noFill/>
        <a:ln w="9525" cap="flat">
          <a:noFill/>
          <a:round/>
          <a:headEnd/>
          <a:tailEnd/>
        </a:ln>
        <a:effectLst/>
      </xdr:spPr>
    </xdr:sp>
    <xdr:clientData/>
  </xdr:twoCellAnchor>
  <xdr:twoCellAnchor>
    <xdr:from>
      <xdr:col>4</xdr:col>
      <xdr:colOff>390525</xdr:colOff>
      <xdr:row>15</xdr:row>
      <xdr:rowOff>180975</xdr:rowOff>
    </xdr:from>
    <xdr:to>
      <xdr:col>4</xdr:col>
      <xdr:colOff>581025</xdr:colOff>
      <xdr:row>15</xdr:row>
      <xdr:rowOff>361950</xdr:rowOff>
    </xdr:to>
    <xdr:sp macro="" textlink="">
      <xdr:nvSpPr>
        <xdr:cNvPr id="285" name="TextBox 2">
          <a:extLst>
            <a:ext uri="{FF2B5EF4-FFF2-40B4-BE49-F238E27FC236}">
              <a16:creationId xmlns:a16="http://schemas.microsoft.com/office/drawing/2014/main" xmlns="" id="{00000000-0008-0000-2500-00001D010000}"/>
            </a:ext>
          </a:extLst>
        </xdr:cNvPr>
        <xdr:cNvSpPr txBox="1">
          <a:spLocks noChangeArrowheads="1"/>
        </xdr:cNvSpPr>
      </xdr:nvSpPr>
      <xdr:spPr bwMode="auto">
        <a:xfrm>
          <a:off x="3505200" y="3057525"/>
          <a:ext cx="133350" cy="180975"/>
        </a:xfrm>
        <a:prstGeom prst="rect">
          <a:avLst/>
        </a:prstGeom>
        <a:noFill/>
        <a:ln w="9525" cap="flat">
          <a:noFill/>
          <a:round/>
          <a:headEnd/>
          <a:tailEnd/>
        </a:ln>
        <a:effectLst/>
      </xdr:spPr>
    </xdr:sp>
    <xdr:clientData/>
  </xdr:twoCellAnchor>
  <xdr:twoCellAnchor>
    <xdr:from>
      <xdr:col>4</xdr:col>
      <xdr:colOff>390525</xdr:colOff>
      <xdr:row>15</xdr:row>
      <xdr:rowOff>180975</xdr:rowOff>
    </xdr:from>
    <xdr:to>
      <xdr:col>4</xdr:col>
      <xdr:colOff>581025</xdr:colOff>
      <xdr:row>15</xdr:row>
      <xdr:rowOff>361950</xdr:rowOff>
    </xdr:to>
    <xdr:sp macro="" textlink="">
      <xdr:nvSpPr>
        <xdr:cNvPr id="286" name="TextBox 2">
          <a:extLst>
            <a:ext uri="{FF2B5EF4-FFF2-40B4-BE49-F238E27FC236}">
              <a16:creationId xmlns:a16="http://schemas.microsoft.com/office/drawing/2014/main" xmlns="" id="{00000000-0008-0000-2500-00001E010000}"/>
            </a:ext>
          </a:extLst>
        </xdr:cNvPr>
        <xdr:cNvSpPr txBox="1">
          <a:spLocks noChangeArrowheads="1"/>
        </xdr:cNvSpPr>
      </xdr:nvSpPr>
      <xdr:spPr bwMode="auto">
        <a:xfrm>
          <a:off x="3505200" y="3057525"/>
          <a:ext cx="133350" cy="180975"/>
        </a:xfrm>
        <a:prstGeom prst="rect">
          <a:avLst/>
        </a:prstGeom>
        <a:noFill/>
        <a:ln w="9525" cap="flat">
          <a:noFill/>
          <a:round/>
          <a:headEnd/>
          <a:tailEnd/>
        </a:ln>
        <a:effectLst/>
      </xdr:spPr>
    </xdr:sp>
    <xdr:clientData/>
  </xdr:twoCellAnchor>
  <xdr:twoCellAnchor>
    <xdr:from>
      <xdr:col>4</xdr:col>
      <xdr:colOff>390525</xdr:colOff>
      <xdr:row>15</xdr:row>
      <xdr:rowOff>180975</xdr:rowOff>
    </xdr:from>
    <xdr:to>
      <xdr:col>4</xdr:col>
      <xdr:colOff>581025</xdr:colOff>
      <xdr:row>15</xdr:row>
      <xdr:rowOff>361950</xdr:rowOff>
    </xdr:to>
    <xdr:sp macro="" textlink="">
      <xdr:nvSpPr>
        <xdr:cNvPr id="287" name="TextBox 2">
          <a:extLst>
            <a:ext uri="{FF2B5EF4-FFF2-40B4-BE49-F238E27FC236}">
              <a16:creationId xmlns:a16="http://schemas.microsoft.com/office/drawing/2014/main" xmlns="" id="{00000000-0008-0000-2500-00001F010000}"/>
            </a:ext>
          </a:extLst>
        </xdr:cNvPr>
        <xdr:cNvSpPr txBox="1">
          <a:spLocks noChangeArrowheads="1"/>
        </xdr:cNvSpPr>
      </xdr:nvSpPr>
      <xdr:spPr bwMode="auto">
        <a:xfrm>
          <a:off x="3505200" y="3057525"/>
          <a:ext cx="133350" cy="180975"/>
        </a:xfrm>
        <a:prstGeom prst="rect">
          <a:avLst/>
        </a:prstGeom>
        <a:noFill/>
        <a:ln w="9525" cap="flat">
          <a:noFill/>
          <a:round/>
          <a:headEnd/>
          <a:tailEnd/>
        </a:ln>
        <a:effectLst/>
      </xdr:spPr>
    </xdr:sp>
    <xdr:clientData/>
  </xdr:twoCellAnchor>
  <xdr:twoCellAnchor>
    <xdr:from>
      <xdr:col>4</xdr:col>
      <xdr:colOff>390525</xdr:colOff>
      <xdr:row>15</xdr:row>
      <xdr:rowOff>180975</xdr:rowOff>
    </xdr:from>
    <xdr:to>
      <xdr:col>4</xdr:col>
      <xdr:colOff>581025</xdr:colOff>
      <xdr:row>15</xdr:row>
      <xdr:rowOff>361950</xdr:rowOff>
    </xdr:to>
    <xdr:sp macro="" textlink="">
      <xdr:nvSpPr>
        <xdr:cNvPr id="288" name="TextBox 2">
          <a:extLst>
            <a:ext uri="{FF2B5EF4-FFF2-40B4-BE49-F238E27FC236}">
              <a16:creationId xmlns:a16="http://schemas.microsoft.com/office/drawing/2014/main" xmlns="" id="{00000000-0008-0000-2500-000020010000}"/>
            </a:ext>
          </a:extLst>
        </xdr:cNvPr>
        <xdr:cNvSpPr txBox="1">
          <a:spLocks noChangeArrowheads="1"/>
        </xdr:cNvSpPr>
      </xdr:nvSpPr>
      <xdr:spPr bwMode="auto">
        <a:xfrm>
          <a:off x="3505200" y="3057525"/>
          <a:ext cx="133350" cy="180975"/>
        </a:xfrm>
        <a:prstGeom prst="rect">
          <a:avLst/>
        </a:prstGeom>
        <a:noFill/>
        <a:ln w="9525" cap="flat">
          <a:noFill/>
          <a:round/>
          <a:headEnd/>
          <a:tailEnd/>
        </a:ln>
        <a:effectLst/>
      </xdr:spPr>
    </xdr:sp>
    <xdr:clientData/>
  </xdr:twoCellAnchor>
  <xdr:twoCellAnchor>
    <xdr:from>
      <xdr:col>4</xdr:col>
      <xdr:colOff>390525</xdr:colOff>
      <xdr:row>15</xdr:row>
      <xdr:rowOff>180975</xdr:rowOff>
    </xdr:from>
    <xdr:to>
      <xdr:col>4</xdr:col>
      <xdr:colOff>581025</xdr:colOff>
      <xdr:row>15</xdr:row>
      <xdr:rowOff>361950</xdr:rowOff>
    </xdr:to>
    <xdr:sp macro="" textlink="">
      <xdr:nvSpPr>
        <xdr:cNvPr id="289" name="TextBox 2">
          <a:extLst>
            <a:ext uri="{FF2B5EF4-FFF2-40B4-BE49-F238E27FC236}">
              <a16:creationId xmlns:a16="http://schemas.microsoft.com/office/drawing/2014/main" xmlns="" id="{00000000-0008-0000-2500-000021010000}"/>
            </a:ext>
          </a:extLst>
        </xdr:cNvPr>
        <xdr:cNvSpPr txBox="1">
          <a:spLocks noChangeArrowheads="1"/>
        </xdr:cNvSpPr>
      </xdr:nvSpPr>
      <xdr:spPr bwMode="auto">
        <a:xfrm>
          <a:off x="3505200" y="3057525"/>
          <a:ext cx="133350" cy="180975"/>
        </a:xfrm>
        <a:prstGeom prst="rect">
          <a:avLst/>
        </a:prstGeom>
        <a:noFill/>
        <a:ln w="9525" cap="flat">
          <a:noFill/>
          <a:round/>
          <a:headEnd/>
          <a:tailEnd/>
        </a:ln>
        <a:effectLst/>
      </xdr:spPr>
    </xdr:sp>
    <xdr:clientData/>
  </xdr:twoCellAnchor>
  <xdr:twoCellAnchor>
    <xdr:from>
      <xdr:col>4</xdr:col>
      <xdr:colOff>390525</xdr:colOff>
      <xdr:row>15</xdr:row>
      <xdr:rowOff>180975</xdr:rowOff>
    </xdr:from>
    <xdr:to>
      <xdr:col>4</xdr:col>
      <xdr:colOff>581025</xdr:colOff>
      <xdr:row>15</xdr:row>
      <xdr:rowOff>361950</xdr:rowOff>
    </xdr:to>
    <xdr:sp macro="" textlink="">
      <xdr:nvSpPr>
        <xdr:cNvPr id="290" name="TextBox 2">
          <a:extLst>
            <a:ext uri="{FF2B5EF4-FFF2-40B4-BE49-F238E27FC236}">
              <a16:creationId xmlns:a16="http://schemas.microsoft.com/office/drawing/2014/main" xmlns="" id="{00000000-0008-0000-2500-000022010000}"/>
            </a:ext>
          </a:extLst>
        </xdr:cNvPr>
        <xdr:cNvSpPr txBox="1">
          <a:spLocks noChangeArrowheads="1"/>
        </xdr:cNvSpPr>
      </xdr:nvSpPr>
      <xdr:spPr bwMode="auto">
        <a:xfrm>
          <a:off x="3505200" y="3057525"/>
          <a:ext cx="133350" cy="180975"/>
        </a:xfrm>
        <a:prstGeom prst="rect">
          <a:avLst/>
        </a:prstGeom>
        <a:noFill/>
        <a:ln w="9525" cap="flat">
          <a:noFill/>
          <a:round/>
          <a:headEnd/>
          <a:tailEnd/>
        </a:ln>
        <a:effectLst/>
      </xdr:spPr>
    </xdr:sp>
    <xdr:clientData/>
  </xdr:twoCellAnchor>
  <xdr:twoCellAnchor>
    <xdr:from>
      <xdr:col>4</xdr:col>
      <xdr:colOff>390525</xdr:colOff>
      <xdr:row>15</xdr:row>
      <xdr:rowOff>180975</xdr:rowOff>
    </xdr:from>
    <xdr:to>
      <xdr:col>4</xdr:col>
      <xdr:colOff>581025</xdr:colOff>
      <xdr:row>15</xdr:row>
      <xdr:rowOff>361950</xdr:rowOff>
    </xdr:to>
    <xdr:sp macro="" textlink="">
      <xdr:nvSpPr>
        <xdr:cNvPr id="291" name="TextBox 2">
          <a:extLst>
            <a:ext uri="{FF2B5EF4-FFF2-40B4-BE49-F238E27FC236}">
              <a16:creationId xmlns:a16="http://schemas.microsoft.com/office/drawing/2014/main" xmlns="" id="{00000000-0008-0000-2500-000023010000}"/>
            </a:ext>
          </a:extLst>
        </xdr:cNvPr>
        <xdr:cNvSpPr txBox="1">
          <a:spLocks noChangeArrowheads="1"/>
        </xdr:cNvSpPr>
      </xdr:nvSpPr>
      <xdr:spPr bwMode="auto">
        <a:xfrm>
          <a:off x="3505200" y="3057525"/>
          <a:ext cx="133350" cy="180975"/>
        </a:xfrm>
        <a:prstGeom prst="rect">
          <a:avLst/>
        </a:prstGeom>
        <a:noFill/>
        <a:ln w="9525" cap="flat">
          <a:noFill/>
          <a:round/>
          <a:headEnd/>
          <a:tailEnd/>
        </a:ln>
        <a:effectLst/>
      </xdr:spPr>
    </xdr:sp>
    <xdr:clientData/>
  </xdr:twoCellAnchor>
  <xdr:twoCellAnchor>
    <xdr:from>
      <xdr:col>4</xdr:col>
      <xdr:colOff>390525</xdr:colOff>
      <xdr:row>15</xdr:row>
      <xdr:rowOff>180975</xdr:rowOff>
    </xdr:from>
    <xdr:to>
      <xdr:col>4</xdr:col>
      <xdr:colOff>581025</xdr:colOff>
      <xdr:row>15</xdr:row>
      <xdr:rowOff>361950</xdr:rowOff>
    </xdr:to>
    <xdr:sp macro="" textlink="">
      <xdr:nvSpPr>
        <xdr:cNvPr id="292" name="TextBox 2">
          <a:extLst>
            <a:ext uri="{FF2B5EF4-FFF2-40B4-BE49-F238E27FC236}">
              <a16:creationId xmlns:a16="http://schemas.microsoft.com/office/drawing/2014/main" xmlns="" id="{00000000-0008-0000-2500-000024010000}"/>
            </a:ext>
          </a:extLst>
        </xdr:cNvPr>
        <xdr:cNvSpPr txBox="1">
          <a:spLocks noChangeArrowheads="1"/>
        </xdr:cNvSpPr>
      </xdr:nvSpPr>
      <xdr:spPr bwMode="auto">
        <a:xfrm>
          <a:off x="3505200" y="3057525"/>
          <a:ext cx="133350" cy="180975"/>
        </a:xfrm>
        <a:prstGeom prst="rect">
          <a:avLst/>
        </a:prstGeom>
        <a:noFill/>
        <a:ln w="9525" cap="flat">
          <a:noFill/>
          <a:round/>
          <a:headEnd/>
          <a:tailEnd/>
        </a:ln>
        <a:effectLst/>
      </xdr:spPr>
    </xdr:sp>
    <xdr:clientData/>
  </xdr:twoCellAnchor>
  <xdr:twoCellAnchor>
    <xdr:from>
      <xdr:col>4</xdr:col>
      <xdr:colOff>390525</xdr:colOff>
      <xdr:row>15</xdr:row>
      <xdr:rowOff>180975</xdr:rowOff>
    </xdr:from>
    <xdr:to>
      <xdr:col>4</xdr:col>
      <xdr:colOff>581025</xdr:colOff>
      <xdr:row>15</xdr:row>
      <xdr:rowOff>361950</xdr:rowOff>
    </xdr:to>
    <xdr:sp macro="" textlink="">
      <xdr:nvSpPr>
        <xdr:cNvPr id="293" name="TextBox 2">
          <a:extLst>
            <a:ext uri="{FF2B5EF4-FFF2-40B4-BE49-F238E27FC236}">
              <a16:creationId xmlns:a16="http://schemas.microsoft.com/office/drawing/2014/main" xmlns="" id="{00000000-0008-0000-2500-000025010000}"/>
            </a:ext>
          </a:extLst>
        </xdr:cNvPr>
        <xdr:cNvSpPr txBox="1">
          <a:spLocks noChangeArrowheads="1"/>
        </xdr:cNvSpPr>
      </xdr:nvSpPr>
      <xdr:spPr bwMode="auto">
        <a:xfrm>
          <a:off x="3505200" y="3057525"/>
          <a:ext cx="133350" cy="180975"/>
        </a:xfrm>
        <a:prstGeom prst="rect">
          <a:avLst/>
        </a:prstGeom>
        <a:noFill/>
        <a:ln w="9525" cap="flat">
          <a:noFill/>
          <a:round/>
          <a:headEnd/>
          <a:tailEnd/>
        </a:ln>
        <a:effectLst/>
      </xdr:spPr>
    </xdr:sp>
    <xdr:clientData/>
  </xdr:twoCellAnchor>
  <xdr:twoCellAnchor>
    <xdr:from>
      <xdr:col>4</xdr:col>
      <xdr:colOff>390525</xdr:colOff>
      <xdr:row>15</xdr:row>
      <xdr:rowOff>180975</xdr:rowOff>
    </xdr:from>
    <xdr:to>
      <xdr:col>4</xdr:col>
      <xdr:colOff>581025</xdr:colOff>
      <xdr:row>15</xdr:row>
      <xdr:rowOff>361950</xdr:rowOff>
    </xdr:to>
    <xdr:sp macro="" textlink="">
      <xdr:nvSpPr>
        <xdr:cNvPr id="294" name="TextBox 2">
          <a:extLst>
            <a:ext uri="{FF2B5EF4-FFF2-40B4-BE49-F238E27FC236}">
              <a16:creationId xmlns:a16="http://schemas.microsoft.com/office/drawing/2014/main" xmlns="" id="{00000000-0008-0000-2500-000026010000}"/>
            </a:ext>
          </a:extLst>
        </xdr:cNvPr>
        <xdr:cNvSpPr txBox="1">
          <a:spLocks noChangeArrowheads="1"/>
        </xdr:cNvSpPr>
      </xdr:nvSpPr>
      <xdr:spPr bwMode="auto">
        <a:xfrm>
          <a:off x="3505200" y="3057525"/>
          <a:ext cx="133350" cy="180975"/>
        </a:xfrm>
        <a:prstGeom prst="rect">
          <a:avLst/>
        </a:prstGeom>
        <a:noFill/>
        <a:ln w="9525" cap="flat">
          <a:noFill/>
          <a:round/>
          <a:headEnd/>
          <a:tailEnd/>
        </a:ln>
        <a:effectLst/>
      </xdr:spPr>
    </xdr:sp>
    <xdr:clientData/>
  </xdr:twoCellAnchor>
  <xdr:twoCellAnchor>
    <xdr:from>
      <xdr:col>4</xdr:col>
      <xdr:colOff>390525</xdr:colOff>
      <xdr:row>15</xdr:row>
      <xdr:rowOff>180975</xdr:rowOff>
    </xdr:from>
    <xdr:to>
      <xdr:col>4</xdr:col>
      <xdr:colOff>581025</xdr:colOff>
      <xdr:row>15</xdr:row>
      <xdr:rowOff>361950</xdr:rowOff>
    </xdr:to>
    <xdr:sp macro="" textlink="">
      <xdr:nvSpPr>
        <xdr:cNvPr id="295" name="TextBox 2">
          <a:extLst>
            <a:ext uri="{FF2B5EF4-FFF2-40B4-BE49-F238E27FC236}">
              <a16:creationId xmlns:a16="http://schemas.microsoft.com/office/drawing/2014/main" xmlns="" id="{00000000-0008-0000-2500-000027010000}"/>
            </a:ext>
          </a:extLst>
        </xdr:cNvPr>
        <xdr:cNvSpPr txBox="1">
          <a:spLocks noChangeArrowheads="1"/>
        </xdr:cNvSpPr>
      </xdr:nvSpPr>
      <xdr:spPr bwMode="auto">
        <a:xfrm>
          <a:off x="3505200" y="3057525"/>
          <a:ext cx="133350" cy="180975"/>
        </a:xfrm>
        <a:prstGeom prst="rect">
          <a:avLst/>
        </a:prstGeom>
        <a:noFill/>
        <a:ln w="9525" cap="flat">
          <a:noFill/>
          <a:round/>
          <a:headEnd/>
          <a:tailEnd/>
        </a:ln>
        <a:effectLst/>
      </xdr:spPr>
    </xdr:sp>
    <xdr:clientData/>
  </xdr:twoCellAnchor>
  <xdr:twoCellAnchor>
    <xdr:from>
      <xdr:col>4</xdr:col>
      <xdr:colOff>390525</xdr:colOff>
      <xdr:row>15</xdr:row>
      <xdr:rowOff>180975</xdr:rowOff>
    </xdr:from>
    <xdr:to>
      <xdr:col>4</xdr:col>
      <xdr:colOff>581025</xdr:colOff>
      <xdr:row>15</xdr:row>
      <xdr:rowOff>361950</xdr:rowOff>
    </xdr:to>
    <xdr:sp macro="" textlink="">
      <xdr:nvSpPr>
        <xdr:cNvPr id="296" name="TextBox 2">
          <a:extLst>
            <a:ext uri="{FF2B5EF4-FFF2-40B4-BE49-F238E27FC236}">
              <a16:creationId xmlns:a16="http://schemas.microsoft.com/office/drawing/2014/main" xmlns="" id="{00000000-0008-0000-2500-000028010000}"/>
            </a:ext>
          </a:extLst>
        </xdr:cNvPr>
        <xdr:cNvSpPr txBox="1">
          <a:spLocks noChangeArrowheads="1"/>
        </xdr:cNvSpPr>
      </xdr:nvSpPr>
      <xdr:spPr bwMode="auto">
        <a:xfrm>
          <a:off x="3505200" y="3057525"/>
          <a:ext cx="133350" cy="180975"/>
        </a:xfrm>
        <a:prstGeom prst="rect">
          <a:avLst/>
        </a:prstGeom>
        <a:noFill/>
        <a:ln w="9525" cap="flat">
          <a:noFill/>
          <a:round/>
          <a:headEnd/>
          <a:tailEnd/>
        </a:ln>
        <a:effectLst/>
      </xdr:spPr>
    </xdr:sp>
    <xdr:clientData/>
  </xdr:twoCellAnchor>
  <xdr:twoCellAnchor>
    <xdr:from>
      <xdr:col>4</xdr:col>
      <xdr:colOff>390525</xdr:colOff>
      <xdr:row>15</xdr:row>
      <xdr:rowOff>180975</xdr:rowOff>
    </xdr:from>
    <xdr:to>
      <xdr:col>4</xdr:col>
      <xdr:colOff>581025</xdr:colOff>
      <xdr:row>15</xdr:row>
      <xdr:rowOff>361950</xdr:rowOff>
    </xdr:to>
    <xdr:sp macro="" textlink="">
      <xdr:nvSpPr>
        <xdr:cNvPr id="297" name="TextBox 2">
          <a:extLst>
            <a:ext uri="{FF2B5EF4-FFF2-40B4-BE49-F238E27FC236}">
              <a16:creationId xmlns:a16="http://schemas.microsoft.com/office/drawing/2014/main" xmlns="" id="{00000000-0008-0000-2500-000029010000}"/>
            </a:ext>
          </a:extLst>
        </xdr:cNvPr>
        <xdr:cNvSpPr txBox="1">
          <a:spLocks noChangeArrowheads="1"/>
        </xdr:cNvSpPr>
      </xdr:nvSpPr>
      <xdr:spPr bwMode="auto">
        <a:xfrm>
          <a:off x="3505200" y="3057525"/>
          <a:ext cx="133350" cy="180975"/>
        </a:xfrm>
        <a:prstGeom prst="rect">
          <a:avLst/>
        </a:prstGeom>
        <a:noFill/>
        <a:ln w="9525" cap="flat">
          <a:noFill/>
          <a:round/>
          <a:headEnd/>
          <a:tailEnd/>
        </a:ln>
        <a:effectLst/>
      </xdr:spPr>
    </xdr:sp>
    <xdr:clientData/>
  </xdr:twoCellAnchor>
  <xdr:twoCellAnchor>
    <xdr:from>
      <xdr:col>4</xdr:col>
      <xdr:colOff>390525</xdr:colOff>
      <xdr:row>15</xdr:row>
      <xdr:rowOff>180975</xdr:rowOff>
    </xdr:from>
    <xdr:to>
      <xdr:col>4</xdr:col>
      <xdr:colOff>581025</xdr:colOff>
      <xdr:row>15</xdr:row>
      <xdr:rowOff>361950</xdr:rowOff>
    </xdr:to>
    <xdr:sp macro="" textlink="">
      <xdr:nvSpPr>
        <xdr:cNvPr id="298" name="TextBox 2">
          <a:extLst>
            <a:ext uri="{FF2B5EF4-FFF2-40B4-BE49-F238E27FC236}">
              <a16:creationId xmlns:a16="http://schemas.microsoft.com/office/drawing/2014/main" xmlns="" id="{00000000-0008-0000-2500-00002A010000}"/>
            </a:ext>
          </a:extLst>
        </xdr:cNvPr>
        <xdr:cNvSpPr txBox="1">
          <a:spLocks noChangeArrowheads="1"/>
        </xdr:cNvSpPr>
      </xdr:nvSpPr>
      <xdr:spPr bwMode="auto">
        <a:xfrm>
          <a:off x="3505200" y="3057525"/>
          <a:ext cx="133350" cy="180975"/>
        </a:xfrm>
        <a:prstGeom prst="rect">
          <a:avLst/>
        </a:prstGeom>
        <a:noFill/>
        <a:ln w="9525" cap="flat">
          <a:noFill/>
          <a:round/>
          <a:headEnd/>
          <a:tailEnd/>
        </a:ln>
        <a:effectLst/>
      </xdr:spPr>
    </xdr:sp>
    <xdr:clientData/>
  </xdr:twoCellAnchor>
  <xdr:twoCellAnchor>
    <xdr:from>
      <xdr:col>4</xdr:col>
      <xdr:colOff>390525</xdr:colOff>
      <xdr:row>15</xdr:row>
      <xdr:rowOff>180975</xdr:rowOff>
    </xdr:from>
    <xdr:to>
      <xdr:col>4</xdr:col>
      <xdr:colOff>581025</xdr:colOff>
      <xdr:row>15</xdr:row>
      <xdr:rowOff>361950</xdr:rowOff>
    </xdr:to>
    <xdr:sp macro="" textlink="">
      <xdr:nvSpPr>
        <xdr:cNvPr id="299" name="TextBox 2">
          <a:extLst>
            <a:ext uri="{FF2B5EF4-FFF2-40B4-BE49-F238E27FC236}">
              <a16:creationId xmlns:a16="http://schemas.microsoft.com/office/drawing/2014/main" xmlns="" id="{00000000-0008-0000-2500-00002B010000}"/>
            </a:ext>
          </a:extLst>
        </xdr:cNvPr>
        <xdr:cNvSpPr txBox="1">
          <a:spLocks noChangeArrowheads="1"/>
        </xdr:cNvSpPr>
      </xdr:nvSpPr>
      <xdr:spPr bwMode="auto">
        <a:xfrm>
          <a:off x="3505200" y="3057525"/>
          <a:ext cx="133350" cy="180975"/>
        </a:xfrm>
        <a:prstGeom prst="rect">
          <a:avLst/>
        </a:prstGeom>
        <a:noFill/>
        <a:ln w="9525" cap="flat">
          <a:noFill/>
          <a:round/>
          <a:headEnd/>
          <a:tailEnd/>
        </a:ln>
        <a:effectLst/>
      </xdr:spPr>
    </xdr:sp>
    <xdr:clientData/>
  </xdr:twoCellAnchor>
  <xdr:twoCellAnchor>
    <xdr:from>
      <xdr:col>4</xdr:col>
      <xdr:colOff>390525</xdr:colOff>
      <xdr:row>15</xdr:row>
      <xdr:rowOff>180975</xdr:rowOff>
    </xdr:from>
    <xdr:to>
      <xdr:col>4</xdr:col>
      <xdr:colOff>581025</xdr:colOff>
      <xdr:row>15</xdr:row>
      <xdr:rowOff>361950</xdr:rowOff>
    </xdr:to>
    <xdr:sp macro="" textlink="">
      <xdr:nvSpPr>
        <xdr:cNvPr id="300" name="TextBox 2">
          <a:extLst>
            <a:ext uri="{FF2B5EF4-FFF2-40B4-BE49-F238E27FC236}">
              <a16:creationId xmlns:a16="http://schemas.microsoft.com/office/drawing/2014/main" xmlns="" id="{00000000-0008-0000-2500-00002C010000}"/>
            </a:ext>
          </a:extLst>
        </xdr:cNvPr>
        <xdr:cNvSpPr txBox="1">
          <a:spLocks noChangeArrowheads="1"/>
        </xdr:cNvSpPr>
      </xdr:nvSpPr>
      <xdr:spPr bwMode="auto">
        <a:xfrm>
          <a:off x="3505200" y="3057525"/>
          <a:ext cx="133350" cy="180975"/>
        </a:xfrm>
        <a:prstGeom prst="rect">
          <a:avLst/>
        </a:prstGeom>
        <a:noFill/>
        <a:ln w="9525" cap="flat">
          <a:noFill/>
          <a:round/>
          <a:headEnd/>
          <a:tailEnd/>
        </a:ln>
        <a:effectLst/>
      </xdr:spPr>
    </xdr:sp>
    <xdr:clientData/>
  </xdr:twoCellAnchor>
  <xdr:twoCellAnchor>
    <xdr:from>
      <xdr:col>4</xdr:col>
      <xdr:colOff>390525</xdr:colOff>
      <xdr:row>15</xdr:row>
      <xdr:rowOff>180975</xdr:rowOff>
    </xdr:from>
    <xdr:to>
      <xdr:col>4</xdr:col>
      <xdr:colOff>581025</xdr:colOff>
      <xdr:row>15</xdr:row>
      <xdr:rowOff>361950</xdr:rowOff>
    </xdr:to>
    <xdr:sp macro="" textlink="">
      <xdr:nvSpPr>
        <xdr:cNvPr id="301" name="TextBox 2">
          <a:extLst>
            <a:ext uri="{FF2B5EF4-FFF2-40B4-BE49-F238E27FC236}">
              <a16:creationId xmlns:a16="http://schemas.microsoft.com/office/drawing/2014/main" xmlns="" id="{00000000-0008-0000-2500-00002D010000}"/>
            </a:ext>
          </a:extLst>
        </xdr:cNvPr>
        <xdr:cNvSpPr txBox="1">
          <a:spLocks noChangeArrowheads="1"/>
        </xdr:cNvSpPr>
      </xdr:nvSpPr>
      <xdr:spPr bwMode="auto">
        <a:xfrm>
          <a:off x="3505200" y="3057525"/>
          <a:ext cx="133350" cy="180975"/>
        </a:xfrm>
        <a:prstGeom prst="rect">
          <a:avLst/>
        </a:prstGeom>
        <a:noFill/>
        <a:ln w="9525" cap="flat">
          <a:noFill/>
          <a:round/>
          <a:headEnd/>
          <a:tailEnd/>
        </a:ln>
        <a:effectLst/>
      </xdr:spPr>
    </xdr:sp>
    <xdr:clientData/>
  </xdr:twoCellAnchor>
  <xdr:twoCellAnchor>
    <xdr:from>
      <xdr:col>4</xdr:col>
      <xdr:colOff>390525</xdr:colOff>
      <xdr:row>15</xdr:row>
      <xdr:rowOff>180975</xdr:rowOff>
    </xdr:from>
    <xdr:to>
      <xdr:col>4</xdr:col>
      <xdr:colOff>581025</xdr:colOff>
      <xdr:row>15</xdr:row>
      <xdr:rowOff>361950</xdr:rowOff>
    </xdr:to>
    <xdr:sp macro="" textlink="">
      <xdr:nvSpPr>
        <xdr:cNvPr id="302" name="TextBox 2">
          <a:extLst>
            <a:ext uri="{FF2B5EF4-FFF2-40B4-BE49-F238E27FC236}">
              <a16:creationId xmlns:a16="http://schemas.microsoft.com/office/drawing/2014/main" xmlns="" id="{00000000-0008-0000-2500-00002E010000}"/>
            </a:ext>
          </a:extLst>
        </xdr:cNvPr>
        <xdr:cNvSpPr txBox="1">
          <a:spLocks noChangeArrowheads="1"/>
        </xdr:cNvSpPr>
      </xdr:nvSpPr>
      <xdr:spPr bwMode="auto">
        <a:xfrm>
          <a:off x="3505200" y="3057525"/>
          <a:ext cx="133350" cy="180975"/>
        </a:xfrm>
        <a:prstGeom prst="rect">
          <a:avLst/>
        </a:prstGeom>
        <a:noFill/>
        <a:ln w="9525" cap="flat">
          <a:noFill/>
          <a:round/>
          <a:headEnd/>
          <a:tailEnd/>
        </a:ln>
        <a:effectLst/>
      </xdr:spPr>
    </xdr:sp>
    <xdr:clientData/>
  </xdr:twoCellAnchor>
  <xdr:twoCellAnchor>
    <xdr:from>
      <xdr:col>4</xdr:col>
      <xdr:colOff>390525</xdr:colOff>
      <xdr:row>15</xdr:row>
      <xdr:rowOff>180975</xdr:rowOff>
    </xdr:from>
    <xdr:to>
      <xdr:col>4</xdr:col>
      <xdr:colOff>581025</xdr:colOff>
      <xdr:row>15</xdr:row>
      <xdr:rowOff>361950</xdr:rowOff>
    </xdr:to>
    <xdr:sp macro="" textlink="">
      <xdr:nvSpPr>
        <xdr:cNvPr id="303" name="TextBox 2">
          <a:extLst>
            <a:ext uri="{FF2B5EF4-FFF2-40B4-BE49-F238E27FC236}">
              <a16:creationId xmlns:a16="http://schemas.microsoft.com/office/drawing/2014/main" xmlns="" id="{00000000-0008-0000-2500-00002F010000}"/>
            </a:ext>
          </a:extLst>
        </xdr:cNvPr>
        <xdr:cNvSpPr txBox="1">
          <a:spLocks noChangeArrowheads="1"/>
        </xdr:cNvSpPr>
      </xdr:nvSpPr>
      <xdr:spPr bwMode="auto">
        <a:xfrm>
          <a:off x="3505200" y="3057525"/>
          <a:ext cx="133350" cy="180975"/>
        </a:xfrm>
        <a:prstGeom prst="rect">
          <a:avLst/>
        </a:prstGeom>
        <a:noFill/>
        <a:ln w="9525" cap="flat">
          <a:noFill/>
          <a:round/>
          <a:headEnd/>
          <a:tailEnd/>
        </a:ln>
        <a:effectLst/>
      </xdr:spPr>
    </xdr:sp>
    <xdr:clientData/>
  </xdr:twoCellAnchor>
  <xdr:twoCellAnchor>
    <xdr:from>
      <xdr:col>4</xdr:col>
      <xdr:colOff>390525</xdr:colOff>
      <xdr:row>15</xdr:row>
      <xdr:rowOff>180975</xdr:rowOff>
    </xdr:from>
    <xdr:to>
      <xdr:col>4</xdr:col>
      <xdr:colOff>581025</xdr:colOff>
      <xdr:row>15</xdr:row>
      <xdr:rowOff>361950</xdr:rowOff>
    </xdr:to>
    <xdr:sp macro="" textlink="">
      <xdr:nvSpPr>
        <xdr:cNvPr id="304" name="TextBox 2">
          <a:extLst>
            <a:ext uri="{FF2B5EF4-FFF2-40B4-BE49-F238E27FC236}">
              <a16:creationId xmlns:a16="http://schemas.microsoft.com/office/drawing/2014/main" xmlns="" id="{00000000-0008-0000-2500-000030010000}"/>
            </a:ext>
          </a:extLst>
        </xdr:cNvPr>
        <xdr:cNvSpPr txBox="1">
          <a:spLocks noChangeArrowheads="1"/>
        </xdr:cNvSpPr>
      </xdr:nvSpPr>
      <xdr:spPr bwMode="auto">
        <a:xfrm>
          <a:off x="3505200" y="3057525"/>
          <a:ext cx="133350" cy="180975"/>
        </a:xfrm>
        <a:prstGeom prst="rect">
          <a:avLst/>
        </a:prstGeom>
        <a:noFill/>
        <a:ln w="9525" cap="flat">
          <a:noFill/>
          <a:round/>
          <a:headEnd/>
          <a:tailEnd/>
        </a:ln>
        <a:effectLst/>
      </xdr:spPr>
    </xdr:sp>
    <xdr:clientData/>
  </xdr:twoCellAnchor>
  <xdr:twoCellAnchor>
    <xdr:from>
      <xdr:col>4</xdr:col>
      <xdr:colOff>390525</xdr:colOff>
      <xdr:row>15</xdr:row>
      <xdr:rowOff>180975</xdr:rowOff>
    </xdr:from>
    <xdr:to>
      <xdr:col>4</xdr:col>
      <xdr:colOff>581025</xdr:colOff>
      <xdr:row>15</xdr:row>
      <xdr:rowOff>361950</xdr:rowOff>
    </xdr:to>
    <xdr:sp macro="" textlink="">
      <xdr:nvSpPr>
        <xdr:cNvPr id="305" name="TextBox 2">
          <a:extLst>
            <a:ext uri="{FF2B5EF4-FFF2-40B4-BE49-F238E27FC236}">
              <a16:creationId xmlns:a16="http://schemas.microsoft.com/office/drawing/2014/main" xmlns="" id="{00000000-0008-0000-2500-000031010000}"/>
            </a:ext>
          </a:extLst>
        </xdr:cNvPr>
        <xdr:cNvSpPr txBox="1">
          <a:spLocks noChangeArrowheads="1"/>
        </xdr:cNvSpPr>
      </xdr:nvSpPr>
      <xdr:spPr bwMode="auto">
        <a:xfrm>
          <a:off x="3505200" y="3057525"/>
          <a:ext cx="133350" cy="180975"/>
        </a:xfrm>
        <a:prstGeom prst="rect">
          <a:avLst/>
        </a:prstGeom>
        <a:noFill/>
        <a:ln w="9525" cap="flat">
          <a:noFill/>
          <a:round/>
          <a:headEnd/>
          <a:tailEnd/>
        </a:ln>
        <a:effectLst/>
      </xdr:spPr>
    </xdr:sp>
    <xdr:clientData/>
  </xdr:twoCellAnchor>
  <xdr:twoCellAnchor>
    <xdr:from>
      <xdr:col>4</xdr:col>
      <xdr:colOff>390525</xdr:colOff>
      <xdr:row>15</xdr:row>
      <xdr:rowOff>180975</xdr:rowOff>
    </xdr:from>
    <xdr:to>
      <xdr:col>4</xdr:col>
      <xdr:colOff>581025</xdr:colOff>
      <xdr:row>15</xdr:row>
      <xdr:rowOff>361950</xdr:rowOff>
    </xdr:to>
    <xdr:sp macro="" textlink="">
      <xdr:nvSpPr>
        <xdr:cNvPr id="306" name="TextBox 2">
          <a:extLst>
            <a:ext uri="{FF2B5EF4-FFF2-40B4-BE49-F238E27FC236}">
              <a16:creationId xmlns:a16="http://schemas.microsoft.com/office/drawing/2014/main" xmlns="" id="{00000000-0008-0000-2500-000032010000}"/>
            </a:ext>
          </a:extLst>
        </xdr:cNvPr>
        <xdr:cNvSpPr txBox="1">
          <a:spLocks noChangeArrowheads="1"/>
        </xdr:cNvSpPr>
      </xdr:nvSpPr>
      <xdr:spPr bwMode="auto">
        <a:xfrm>
          <a:off x="3505200" y="3057525"/>
          <a:ext cx="133350" cy="180975"/>
        </a:xfrm>
        <a:prstGeom prst="rect">
          <a:avLst/>
        </a:prstGeom>
        <a:noFill/>
        <a:ln w="9525" cap="flat">
          <a:noFill/>
          <a:round/>
          <a:headEnd/>
          <a:tailEnd/>
        </a:ln>
        <a:effectLst/>
      </xdr:spPr>
    </xdr:sp>
    <xdr:clientData/>
  </xdr:twoCellAnchor>
  <xdr:twoCellAnchor>
    <xdr:from>
      <xdr:col>4</xdr:col>
      <xdr:colOff>390525</xdr:colOff>
      <xdr:row>15</xdr:row>
      <xdr:rowOff>180975</xdr:rowOff>
    </xdr:from>
    <xdr:to>
      <xdr:col>4</xdr:col>
      <xdr:colOff>581025</xdr:colOff>
      <xdr:row>15</xdr:row>
      <xdr:rowOff>361950</xdr:rowOff>
    </xdr:to>
    <xdr:sp macro="" textlink="">
      <xdr:nvSpPr>
        <xdr:cNvPr id="307" name="TextBox 2">
          <a:extLst>
            <a:ext uri="{FF2B5EF4-FFF2-40B4-BE49-F238E27FC236}">
              <a16:creationId xmlns:a16="http://schemas.microsoft.com/office/drawing/2014/main" xmlns="" id="{00000000-0008-0000-2500-000033010000}"/>
            </a:ext>
          </a:extLst>
        </xdr:cNvPr>
        <xdr:cNvSpPr txBox="1">
          <a:spLocks noChangeArrowheads="1"/>
        </xdr:cNvSpPr>
      </xdr:nvSpPr>
      <xdr:spPr bwMode="auto">
        <a:xfrm>
          <a:off x="3505200" y="3057525"/>
          <a:ext cx="133350" cy="180975"/>
        </a:xfrm>
        <a:prstGeom prst="rect">
          <a:avLst/>
        </a:prstGeom>
        <a:noFill/>
        <a:ln w="9525" cap="flat">
          <a:noFill/>
          <a:round/>
          <a:headEnd/>
          <a:tailEnd/>
        </a:ln>
        <a:effectLst/>
      </xdr:spPr>
    </xdr:sp>
    <xdr:clientData/>
  </xdr:twoCellAnchor>
  <xdr:twoCellAnchor>
    <xdr:from>
      <xdr:col>4</xdr:col>
      <xdr:colOff>390525</xdr:colOff>
      <xdr:row>15</xdr:row>
      <xdr:rowOff>180975</xdr:rowOff>
    </xdr:from>
    <xdr:to>
      <xdr:col>4</xdr:col>
      <xdr:colOff>581025</xdr:colOff>
      <xdr:row>15</xdr:row>
      <xdr:rowOff>361950</xdr:rowOff>
    </xdr:to>
    <xdr:sp macro="" textlink="">
      <xdr:nvSpPr>
        <xdr:cNvPr id="308" name="TextBox 2">
          <a:extLst>
            <a:ext uri="{FF2B5EF4-FFF2-40B4-BE49-F238E27FC236}">
              <a16:creationId xmlns:a16="http://schemas.microsoft.com/office/drawing/2014/main" xmlns="" id="{00000000-0008-0000-2500-000034010000}"/>
            </a:ext>
          </a:extLst>
        </xdr:cNvPr>
        <xdr:cNvSpPr txBox="1">
          <a:spLocks noChangeArrowheads="1"/>
        </xdr:cNvSpPr>
      </xdr:nvSpPr>
      <xdr:spPr bwMode="auto">
        <a:xfrm>
          <a:off x="3505200" y="3057525"/>
          <a:ext cx="133350" cy="180975"/>
        </a:xfrm>
        <a:prstGeom prst="rect">
          <a:avLst/>
        </a:prstGeom>
        <a:noFill/>
        <a:ln w="9525" cap="flat">
          <a:noFill/>
          <a:round/>
          <a:headEnd/>
          <a:tailEnd/>
        </a:ln>
        <a:effectLst/>
      </xdr:spPr>
    </xdr:sp>
    <xdr:clientData/>
  </xdr:twoCellAnchor>
  <xdr:twoCellAnchor>
    <xdr:from>
      <xdr:col>4</xdr:col>
      <xdr:colOff>390525</xdr:colOff>
      <xdr:row>15</xdr:row>
      <xdr:rowOff>180975</xdr:rowOff>
    </xdr:from>
    <xdr:to>
      <xdr:col>4</xdr:col>
      <xdr:colOff>581025</xdr:colOff>
      <xdr:row>15</xdr:row>
      <xdr:rowOff>361950</xdr:rowOff>
    </xdr:to>
    <xdr:sp macro="" textlink="">
      <xdr:nvSpPr>
        <xdr:cNvPr id="309" name="TextBox 2">
          <a:extLst>
            <a:ext uri="{FF2B5EF4-FFF2-40B4-BE49-F238E27FC236}">
              <a16:creationId xmlns:a16="http://schemas.microsoft.com/office/drawing/2014/main" xmlns="" id="{00000000-0008-0000-2500-000035010000}"/>
            </a:ext>
          </a:extLst>
        </xdr:cNvPr>
        <xdr:cNvSpPr txBox="1">
          <a:spLocks noChangeArrowheads="1"/>
        </xdr:cNvSpPr>
      </xdr:nvSpPr>
      <xdr:spPr bwMode="auto">
        <a:xfrm>
          <a:off x="3505200" y="3057525"/>
          <a:ext cx="133350" cy="180975"/>
        </a:xfrm>
        <a:prstGeom prst="rect">
          <a:avLst/>
        </a:prstGeom>
        <a:noFill/>
        <a:ln w="9525" cap="flat">
          <a:noFill/>
          <a:round/>
          <a:headEnd/>
          <a:tailEnd/>
        </a:ln>
        <a:effectLst/>
      </xdr:spPr>
    </xdr:sp>
    <xdr:clientData/>
  </xdr:twoCellAnchor>
  <xdr:twoCellAnchor>
    <xdr:from>
      <xdr:col>4</xdr:col>
      <xdr:colOff>390525</xdr:colOff>
      <xdr:row>15</xdr:row>
      <xdr:rowOff>180975</xdr:rowOff>
    </xdr:from>
    <xdr:to>
      <xdr:col>4</xdr:col>
      <xdr:colOff>581025</xdr:colOff>
      <xdr:row>15</xdr:row>
      <xdr:rowOff>361950</xdr:rowOff>
    </xdr:to>
    <xdr:sp macro="" textlink="">
      <xdr:nvSpPr>
        <xdr:cNvPr id="310" name="TextBox 2">
          <a:extLst>
            <a:ext uri="{FF2B5EF4-FFF2-40B4-BE49-F238E27FC236}">
              <a16:creationId xmlns:a16="http://schemas.microsoft.com/office/drawing/2014/main" xmlns="" id="{00000000-0008-0000-2500-000036010000}"/>
            </a:ext>
          </a:extLst>
        </xdr:cNvPr>
        <xdr:cNvSpPr txBox="1">
          <a:spLocks noChangeArrowheads="1"/>
        </xdr:cNvSpPr>
      </xdr:nvSpPr>
      <xdr:spPr bwMode="auto">
        <a:xfrm>
          <a:off x="3505200" y="3057525"/>
          <a:ext cx="133350" cy="180975"/>
        </a:xfrm>
        <a:prstGeom prst="rect">
          <a:avLst/>
        </a:prstGeom>
        <a:noFill/>
        <a:ln w="9525" cap="flat">
          <a:noFill/>
          <a:round/>
          <a:headEnd/>
          <a:tailEnd/>
        </a:ln>
        <a:effectLst/>
      </xdr:spPr>
    </xdr:sp>
    <xdr:clientData/>
  </xdr:twoCellAnchor>
  <xdr:twoCellAnchor>
    <xdr:from>
      <xdr:col>4</xdr:col>
      <xdr:colOff>390525</xdr:colOff>
      <xdr:row>15</xdr:row>
      <xdr:rowOff>180975</xdr:rowOff>
    </xdr:from>
    <xdr:to>
      <xdr:col>4</xdr:col>
      <xdr:colOff>581025</xdr:colOff>
      <xdr:row>15</xdr:row>
      <xdr:rowOff>361950</xdr:rowOff>
    </xdr:to>
    <xdr:sp macro="" textlink="">
      <xdr:nvSpPr>
        <xdr:cNvPr id="311" name="TextBox 2">
          <a:extLst>
            <a:ext uri="{FF2B5EF4-FFF2-40B4-BE49-F238E27FC236}">
              <a16:creationId xmlns:a16="http://schemas.microsoft.com/office/drawing/2014/main" xmlns="" id="{00000000-0008-0000-2500-000037010000}"/>
            </a:ext>
          </a:extLst>
        </xdr:cNvPr>
        <xdr:cNvSpPr txBox="1">
          <a:spLocks noChangeArrowheads="1"/>
        </xdr:cNvSpPr>
      </xdr:nvSpPr>
      <xdr:spPr bwMode="auto">
        <a:xfrm>
          <a:off x="3505200" y="3057525"/>
          <a:ext cx="133350" cy="180975"/>
        </a:xfrm>
        <a:prstGeom prst="rect">
          <a:avLst/>
        </a:prstGeom>
        <a:noFill/>
        <a:ln w="9525" cap="flat">
          <a:noFill/>
          <a:round/>
          <a:headEnd/>
          <a:tailEnd/>
        </a:ln>
        <a:effectLst/>
      </xdr:spPr>
    </xdr:sp>
    <xdr:clientData/>
  </xdr:twoCellAnchor>
  <xdr:twoCellAnchor>
    <xdr:from>
      <xdr:col>4</xdr:col>
      <xdr:colOff>390525</xdr:colOff>
      <xdr:row>15</xdr:row>
      <xdr:rowOff>180975</xdr:rowOff>
    </xdr:from>
    <xdr:to>
      <xdr:col>4</xdr:col>
      <xdr:colOff>581025</xdr:colOff>
      <xdr:row>15</xdr:row>
      <xdr:rowOff>361950</xdr:rowOff>
    </xdr:to>
    <xdr:sp macro="" textlink="">
      <xdr:nvSpPr>
        <xdr:cNvPr id="312" name="TextBox 2">
          <a:extLst>
            <a:ext uri="{FF2B5EF4-FFF2-40B4-BE49-F238E27FC236}">
              <a16:creationId xmlns:a16="http://schemas.microsoft.com/office/drawing/2014/main" xmlns="" id="{00000000-0008-0000-2500-000038010000}"/>
            </a:ext>
          </a:extLst>
        </xdr:cNvPr>
        <xdr:cNvSpPr txBox="1">
          <a:spLocks noChangeArrowheads="1"/>
        </xdr:cNvSpPr>
      </xdr:nvSpPr>
      <xdr:spPr bwMode="auto">
        <a:xfrm>
          <a:off x="3505200" y="3057525"/>
          <a:ext cx="133350" cy="180975"/>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313" name="AutoShape 104">
          <a:extLst>
            <a:ext uri="{FF2B5EF4-FFF2-40B4-BE49-F238E27FC236}">
              <a16:creationId xmlns:a16="http://schemas.microsoft.com/office/drawing/2014/main" xmlns="" id="{00000000-0008-0000-2500-000039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314" name="AutoShape 105">
          <a:extLst>
            <a:ext uri="{FF2B5EF4-FFF2-40B4-BE49-F238E27FC236}">
              <a16:creationId xmlns:a16="http://schemas.microsoft.com/office/drawing/2014/main" xmlns="" id="{00000000-0008-0000-2500-00003A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315" name="AutoShape 106">
          <a:extLst>
            <a:ext uri="{FF2B5EF4-FFF2-40B4-BE49-F238E27FC236}">
              <a16:creationId xmlns:a16="http://schemas.microsoft.com/office/drawing/2014/main" xmlns="" id="{00000000-0008-0000-2500-00003B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316" name="AutoShape 107">
          <a:extLst>
            <a:ext uri="{FF2B5EF4-FFF2-40B4-BE49-F238E27FC236}">
              <a16:creationId xmlns:a16="http://schemas.microsoft.com/office/drawing/2014/main" xmlns="" id="{00000000-0008-0000-2500-00003C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317" name="AutoShape 108">
          <a:extLst>
            <a:ext uri="{FF2B5EF4-FFF2-40B4-BE49-F238E27FC236}">
              <a16:creationId xmlns:a16="http://schemas.microsoft.com/office/drawing/2014/main" xmlns="" id="{00000000-0008-0000-2500-00003D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318" name="AutoShape 109">
          <a:extLst>
            <a:ext uri="{FF2B5EF4-FFF2-40B4-BE49-F238E27FC236}">
              <a16:creationId xmlns:a16="http://schemas.microsoft.com/office/drawing/2014/main" xmlns="" id="{00000000-0008-0000-2500-00003E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319" name="AutoShape 353">
          <a:extLst>
            <a:ext uri="{FF2B5EF4-FFF2-40B4-BE49-F238E27FC236}">
              <a16:creationId xmlns:a16="http://schemas.microsoft.com/office/drawing/2014/main" xmlns="" id="{00000000-0008-0000-2500-00003F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320" name="AutoShape 354">
          <a:extLst>
            <a:ext uri="{FF2B5EF4-FFF2-40B4-BE49-F238E27FC236}">
              <a16:creationId xmlns:a16="http://schemas.microsoft.com/office/drawing/2014/main" xmlns="" id="{00000000-0008-0000-2500-000040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321" name="AutoShape 355">
          <a:extLst>
            <a:ext uri="{FF2B5EF4-FFF2-40B4-BE49-F238E27FC236}">
              <a16:creationId xmlns:a16="http://schemas.microsoft.com/office/drawing/2014/main" xmlns="" id="{00000000-0008-0000-2500-000041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322" name="AutoShape 356">
          <a:extLst>
            <a:ext uri="{FF2B5EF4-FFF2-40B4-BE49-F238E27FC236}">
              <a16:creationId xmlns:a16="http://schemas.microsoft.com/office/drawing/2014/main" xmlns="" id="{00000000-0008-0000-2500-000042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323" name="AutoShape 357">
          <a:extLst>
            <a:ext uri="{FF2B5EF4-FFF2-40B4-BE49-F238E27FC236}">
              <a16:creationId xmlns:a16="http://schemas.microsoft.com/office/drawing/2014/main" xmlns="" id="{00000000-0008-0000-2500-000043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324" name="AutoShape 358">
          <a:extLst>
            <a:ext uri="{FF2B5EF4-FFF2-40B4-BE49-F238E27FC236}">
              <a16:creationId xmlns:a16="http://schemas.microsoft.com/office/drawing/2014/main" xmlns="" id="{00000000-0008-0000-2500-000044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325" name="AutoShape 359">
          <a:extLst>
            <a:ext uri="{FF2B5EF4-FFF2-40B4-BE49-F238E27FC236}">
              <a16:creationId xmlns:a16="http://schemas.microsoft.com/office/drawing/2014/main" xmlns="" id="{00000000-0008-0000-2500-000045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326" name="AutoShape 360">
          <a:extLst>
            <a:ext uri="{FF2B5EF4-FFF2-40B4-BE49-F238E27FC236}">
              <a16:creationId xmlns:a16="http://schemas.microsoft.com/office/drawing/2014/main" xmlns="" id="{00000000-0008-0000-2500-000046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327" name="AutoShape 104">
          <a:extLst>
            <a:ext uri="{FF2B5EF4-FFF2-40B4-BE49-F238E27FC236}">
              <a16:creationId xmlns:a16="http://schemas.microsoft.com/office/drawing/2014/main" xmlns="" id="{00000000-0008-0000-2500-000047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328" name="AutoShape 105">
          <a:extLst>
            <a:ext uri="{FF2B5EF4-FFF2-40B4-BE49-F238E27FC236}">
              <a16:creationId xmlns:a16="http://schemas.microsoft.com/office/drawing/2014/main" xmlns="" id="{00000000-0008-0000-2500-000048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329" name="AutoShape 106">
          <a:extLst>
            <a:ext uri="{FF2B5EF4-FFF2-40B4-BE49-F238E27FC236}">
              <a16:creationId xmlns:a16="http://schemas.microsoft.com/office/drawing/2014/main" xmlns="" id="{00000000-0008-0000-2500-000049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330" name="AutoShape 107">
          <a:extLst>
            <a:ext uri="{FF2B5EF4-FFF2-40B4-BE49-F238E27FC236}">
              <a16:creationId xmlns:a16="http://schemas.microsoft.com/office/drawing/2014/main" xmlns="" id="{00000000-0008-0000-2500-00004A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331" name="AutoShape 108">
          <a:extLst>
            <a:ext uri="{FF2B5EF4-FFF2-40B4-BE49-F238E27FC236}">
              <a16:creationId xmlns:a16="http://schemas.microsoft.com/office/drawing/2014/main" xmlns="" id="{00000000-0008-0000-2500-00004B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332" name="AutoShape 109">
          <a:extLst>
            <a:ext uri="{FF2B5EF4-FFF2-40B4-BE49-F238E27FC236}">
              <a16:creationId xmlns:a16="http://schemas.microsoft.com/office/drawing/2014/main" xmlns="" id="{00000000-0008-0000-2500-00004C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333" name="AutoShape 353">
          <a:extLst>
            <a:ext uri="{FF2B5EF4-FFF2-40B4-BE49-F238E27FC236}">
              <a16:creationId xmlns:a16="http://schemas.microsoft.com/office/drawing/2014/main" xmlns="" id="{00000000-0008-0000-2500-00004D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334" name="AutoShape 354">
          <a:extLst>
            <a:ext uri="{FF2B5EF4-FFF2-40B4-BE49-F238E27FC236}">
              <a16:creationId xmlns:a16="http://schemas.microsoft.com/office/drawing/2014/main" xmlns="" id="{00000000-0008-0000-2500-00004E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335" name="AutoShape 355">
          <a:extLst>
            <a:ext uri="{FF2B5EF4-FFF2-40B4-BE49-F238E27FC236}">
              <a16:creationId xmlns:a16="http://schemas.microsoft.com/office/drawing/2014/main" xmlns="" id="{00000000-0008-0000-2500-00004F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336" name="AutoShape 356">
          <a:extLst>
            <a:ext uri="{FF2B5EF4-FFF2-40B4-BE49-F238E27FC236}">
              <a16:creationId xmlns:a16="http://schemas.microsoft.com/office/drawing/2014/main" xmlns="" id="{00000000-0008-0000-2500-000050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337" name="AutoShape 357">
          <a:extLst>
            <a:ext uri="{FF2B5EF4-FFF2-40B4-BE49-F238E27FC236}">
              <a16:creationId xmlns:a16="http://schemas.microsoft.com/office/drawing/2014/main" xmlns="" id="{00000000-0008-0000-2500-000051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338" name="AutoShape 358">
          <a:extLst>
            <a:ext uri="{FF2B5EF4-FFF2-40B4-BE49-F238E27FC236}">
              <a16:creationId xmlns:a16="http://schemas.microsoft.com/office/drawing/2014/main" xmlns="" id="{00000000-0008-0000-2500-000052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339" name="AutoShape 359">
          <a:extLst>
            <a:ext uri="{FF2B5EF4-FFF2-40B4-BE49-F238E27FC236}">
              <a16:creationId xmlns:a16="http://schemas.microsoft.com/office/drawing/2014/main" xmlns="" id="{00000000-0008-0000-2500-000053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340" name="AutoShape 360">
          <a:extLst>
            <a:ext uri="{FF2B5EF4-FFF2-40B4-BE49-F238E27FC236}">
              <a16:creationId xmlns:a16="http://schemas.microsoft.com/office/drawing/2014/main" xmlns="" id="{00000000-0008-0000-2500-000054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341" name="AutoShape 104">
          <a:extLst>
            <a:ext uri="{FF2B5EF4-FFF2-40B4-BE49-F238E27FC236}">
              <a16:creationId xmlns:a16="http://schemas.microsoft.com/office/drawing/2014/main" xmlns="" id="{00000000-0008-0000-2500-000055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342" name="AutoShape 105">
          <a:extLst>
            <a:ext uri="{FF2B5EF4-FFF2-40B4-BE49-F238E27FC236}">
              <a16:creationId xmlns:a16="http://schemas.microsoft.com/office/drawing/2014/main" xmlns="" id="{00000000-0008-0000-2500-000056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343" name="AutoShape 106">
          <a:extLst>
            <a:ext uri="{FF2B5EF4-FFF2-40B4-BE49-F238E27FC236}">
              <a16:creationId xmlns:a16="http://schemas.microsoft.com/office/drawing/2014/main" xmlns="" id="{00000000-0008-0000-2500-000057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344" name="AutoShape 107">
          <a:extLst>
            <a:ext uri="{FF2B5EF4-FFF2-40B4-BE49-F238E27FC236}">
              <a16:creationId xmlns:a16="http://schemas.microsoft.com/office/drawing/2014/main" xmlns="" id="{00000000-0008-0000-2500-000058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345" name="AutoShape 108">
          <a:extLst>
            <a:ext uri="{FF2B5EF4-FFF2-40B4-BE49-F238E27FC236}">
              <a16:creationId xmlns:a16="http://schemas.microsoft.com/office/drawing/2014/main" xmlns="" id="{00000000-0008-0000-2500-000059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346" name="AutoShape 109">
          <a:extLst>
            <a:ext uri="{FF2B5EF4-FFF2-40B4-BE49-F238E27FC236}">
              <a16:creationId xmlns:a16="http://schemas.microsoft.com/office/drawing/2014/main" xmlns="" id="{00000000-0008-0000-2500-00005A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347" name="AutoShape 353">
          <a:extLst>
            <a:ext uri="{FF2B5EF4-FFF2-40B4-BE49-F238E27FC236}">
              <a16:creationId xmlns:a16="http://schemas.microsoft.com/office/drawing/2014/main" xmlns="" id="{00000000-0008-0000-2500-00005B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348" name="AutoShape 354">
          <a:extLst>
            <a:ext uri="{FF2B5EF4-FFF2-40B4-BE49-F238E27FC236}">
              <a16:creationId xmlns:a16="http://schemas.microsoft.com/office/drawing/2014/main" xmlns="" id="{00000000-0008-0000-2500-00005C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349" name="AutoShape 355">
          <a:extLst>
            <a:ext uri="{FF2B5EF4-FFF2-40B4-BE49-F238E27FC236}">
              <a16:creationId xmlns:a16="http://schemas.microsoft.com/office/drawing/2014/main" xmlns="" id="{00000000-0008-0000-2500-00005D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350" name="AutoShape 356">
          <a:extLst>
            <a:ext uri="{FF2B5EF4-FFF2-40B4-BE49-F238E27FC236}">
              <a16:creationId xmlns:a16="http://schemas.microsoft.com/office/drawing/2014/main" xmlns="" id="{00000000-0008-0000-2500-00005E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351" name="AutoShape 357">
          <a:extLst>
            <a:ext uri="{FF2B5EF4-FFF2-40B4-BE49-F238E27FC236}">
              <a16:creationId xmlns:a16="http://schemas.microsoft.com/office/drawing/2014/main" xmlns="" id="{00000000-0008-0000-2500-00005F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352" name="AutoShape 358">
          <a:extLst>
            <a:ext uri="{FF2B5EF4-FFF2-40B4-BE49-F238E27FC236}">
              <a16:creationId xmlns:a16="http://schemas.microsoft.com/office/drawing/2014/main" xmlns="" id="{00000000-0008-0000-2500-000060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353" name="AutoShape 359">
          <a:extLst>
            <a:ext uri="{FF2B5EF4-FFF2-40B4-BE49-F238E27FC236}">
              <a16:creationId xmlns:a16="http://schemas.microsoft.com/office/drawing/2014/main" xmlns="" id="{00000000-0008-0000-2500-000061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354" name="AutoShape 360">
          <a:extLst>
            <a:ext uri="{FF2B5EF4-FFF2-40B4-BE49-F238E27FC236}">
              <a16:creationId xmlns:a16="http://schemas.microsoft.com/office/drawing/2014/main" xmlns="" id="{00000000-0008-0000-2500-000062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355" name="AutoShape 104">
          <a:extLst>
            <a:ext uri="{FF2B5EF4-FFF2-40B4-BE49-F238E27FC236}">
              <a16:creationId xmlns:a16="http://schemas.microsoft.com/office/drawing/2014/main" xmlns="" id="{00000000-0008-0000-2500-000063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356" name="AutoShape 105">
          <a:extLst>
            <a:ext uri="{FF2B5EF4-FFF2-40B4-BE49-F238E27FC236}">
              <a16:creationId xmlns:a16="http://schemas.microsoft.com/office/drawing/2014/main" xmlns="" id="{00000000-0008-0000-2500-000064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357" name="AutoShape 106">
          <a:extLst>
            <a:ext uri="{FF2B5EF4-FFF2-40B4-BE49-F238E27FC236}">
              <a16:creationId xmlns:a16="http://schemas.microsoft.com/office/drawing/2014/main" xmlns="" id="{00000000-0008-0000-2500-000065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358" name="AutoShape 107">
          <a:extLst>
            <a:ext uri="{FF2B5EF4-FFF2-40B4-BE49-F238E27FC236}">
              <a16:creationId xmlns:a16="http://schemas.microsoft.com/office/drawing/2014/main" xmlns="" id="{00000000-0008-0000-2500-000066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359" name="AutoShape 108">
          <a:extLst>
            <a:ext uri="{FF2B5EF4-FFF2-40B4-BE49-F238E27FC236}">
              <a16:creationId xmlns:a16="http://schemas.microsoft.com/office/drawing/2014/main" xmlns="" id="{00000000-0008-0000-2500-000067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360" name="AutoShape 109">
          <a:extLst>
            <a:ext uri="{FF2B5EF4-FFF2-40B4-BE49-F238E27FC236}">
              <a16:creationId xmlns:a16="http://schemas.microsoft.com/office/drawing/2014/main" xmlns="" id="{00000000-0008-0000-2500-000068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361" name="AutoShape 353">
          <a:extLst>
            <a:ext uri="{FF2B5EF4-FFF2-40B4-BE49-F238E27FC236}">
              <a16:creationId xmlns:a16="http://schemas.microsoft.com/office/drawing/2014/main" xmlns="" id="{00000000-0008-0000-2500-000069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362" name="AutoShape 354">
          <a:extLst>
            <a:ext uri="{FF2B5EF4-FFF2-40B4-BE49-F238E27FC236}">
              <a16:creationId xmlns:a16="http://schemas.microsoft.com/office/drawing/2014/main" xmlns="" id="{00000000-0008-0000-2500-00006A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363" name="AutoShape 355">
          <a:extLst>
            <a:ext uri="{FF2B5EF4-FFF2-40B4-BE49-F238E27FC236}">
              <a16:creationId xmlns:a16="http://schemas.microsoft.com/office/drawing/2014/main" xmlns="" id="{00000000-0008-0000-2500-00006B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364" name="AutoShape 356">
          <a:extLst>
            <a:ext uri="{FF2B5EF4-FFF2-40B4-BE49-F238E27FC236}">
              <a16:creationId xmlns:a16="http://schemas.microsoft.com/office/drawing/2014/main" xmlns="" id="{00000000-0008-0000-2500-00006C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365" name="AutoShape 357">
          <a:extLst>
            <a:ext uri="{FF2B5EF4-FFF2-40B4-BE49-F238E27FC236}">
              <a16:creationId xmlns:a16="http://schemas.microsoft.com/office/drawing/2014/main" xmlns="" id="{00000000-0008-0000-2500-00006D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366" name="AutoShape 358">
          <a:extLst>
            <a:ext uri="{FF2B5EF4-FFF2-40B4-BE49-F238E27FC236}">
              <a16:creationId xmlns:a16="http://schemas.microsoft.com/office/drawing/2014/main" xmlns="" id="{00000000-0008-0000-2500-00006E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367" name="AutoShape 359">
          <a:extLst>
            <a:ext uri="{FF2B5EF4-FFF2-40B4-BE49-F238E27FC236}">
              <a16:creationId xmlns:a16="http://schemas.microsoft.com/office/drawing/2014/main" xmlns="" id="{00000000-0008-0000-2500-00006F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368" name="AutoShape 360">
          <a:extLst>
            <a:ext uri="{FF2B5EF4-FFF2-40B4-BE49-F238E27FC236}">
              <a16:creationId xmlns:a16="http://schemas.microsoft.com/office/drawing/2014/main" xmlns="" id="{00000000-0008-0000-2500-000070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369" name="AutoShape 104">
          <a:extLst>
            <a:ext uri="{FF2B5EF4-FFF2-40B4-BE49-F238E27FC236}">
              <a16:creationId xmlns:a16="http://schemas.microsoft.com/office/drawing/2014/main" xmlns="" id="{00000000-0008-0000-2500-000071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370" name="AutoShape 105">
          <a:extLst>
            <a:ext uri="{FF2B5EF4-FFF2-40B4-BE49-F238E27FC236}">
              <a16:creationId xmlns:a16="http://schemas.microsoft.com/office/drawing/2014/main" xmlns="" id="{00000000-0008-0000-2500-000072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371" name="AutoShape 106">
          <a:extLst>
            <a:ext uri="{FF2B5EF4-FFF2-40B4-BE49-F238E27FC236}">
              <a16:creationId xmlns:a16="http://schemas.microsoft.com/office/drawing/2014/main" xmlns="" id="{00000000-0008-0000-2500-000073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372" name="AutoShape 107">
          <a:extLst>
            <a:ext uri="{FF2B5EF4-FFF2-40B4-BE49-F238E27FC236}">
              <a16:creationId xmlns:a16="http://schemas.microsoft.com/office/drawing/2014/main" xmlns="" id="{00000000-0008-0000-2500-000074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373" name="AutoShape 108">
          <a:extLst>
            <a:ext uri="{FF2B5EF4-FFF2-40B4-BE49-F238E27FC236}">
              <a16:creationId xmlns:a16="http://schemas.microsoft.com/office/drawing/2014/main" xmlns="" id="{00000000-0008-0000-2500-000075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374" name="AutoShape 109">
          <a:extLst>
            <a:ext uri="{FF2B5EF4-FFF2-40B4-BE49-F238E27FC236}">
              <a16:creationId xmlns:a16="http://schemas.microsoft.com/office/drawing/2014/main" xmlns="" id="{00000000-0008-0000-2500-000076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375" name="AutoShape 353">
          <a:extLst>
            <a:ext uri="{FF2B5EF4-FFF2-40B4-BE49-F238E27FC236}">
              <a16:creationId xmlns:a16="http://schemas.microsoft.com/office/drawing/2014/main" xmlns="" id="{00000000-0008-0000-2500-000077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376" name="AutoShape 354">
          <a:extLst>
            <a:ext uri="{FF2B5EF4-FFF2-40B4-BE49-F238E27FC236}">
              <a16:creationId xmlns:a16="http://schemas.microsoft.com/office/drawing/2014/main" xmlns="" id="{00000000-0008-0000-2500-000078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377" name="AutoShape 355">
          <a:extLst>
            <a:ext uri="{FF2B5EF4-FFF2-40B4-BE49-F238E27FC236}">
              <a16:creationId xmlns:a16="http://schemas.microsoft.com/office/drawing/2014/main" xmlns="" id="{00000000-0008-0000-2500-000079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378" name="AutoShape 356">
          <a:extLst>
            <a:ext uri="{FF2B5EF4-FFF2-40B4-BE49-F238E27FC236}">
              <a16:creationId xmlns:a16="http://schemas.microsoft.com/office/drawing/2014/main" xmlns="" id="{00000000-0008-0000-2500-00007A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379" name="AutoShape 357">
          <a:extLst>
            <a:ext uri="{FF2B5EF4-FFF2-40B4-BE49-F238E27FC236}">
              <a16:creationId xmlns:a16="http://schemas.microsoft.com/office/drawing/2014/main" xmlns="" id="{00000000-0008-0000-2500-00007B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380" name="AutoShape 358">
          <a:extLst>
            <a:ext uri="{FF2B5EF4-FFF2-40B4-BE49-F238E27FC236}">
              <a16:creationId xmlns:a16="http://schemas.microsoft.com/office/drawing/2014/main" xmlns="" id="{00000000-0008-0000-2500-00007C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381" name="AutoShape 359">
          <a:extLst>
            <a:ext uri="{FF2B5EF4-FFF2-40B4-BE49-F238E27FC236}">
              <a16:creationId xmlns:a16="http://schemas.microsoft.com/office/drawing/2014/main" xmlns="" id="{00000000-0008-0000-2500-00007D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382" name="AutoShape 360">
          <a:extLst>
            <a:ext uri="{FF2B5EF4-FFF2-40B4-BE49-F238E27FC236}">
              <a16:creationId xmlns:a16="http://schemas.microsoft.com/office/drawing/2014/main" xmlns="" id="{00000000-0008-0000-2500-00007E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383" name="AutoShape 104">
          <a:extLst>
            <a:ext uri="{FF2B5EF4-FFF2-40B4-BE49-F238E27FC236}">
              <a16:creationId xmlns:a16="http://schemas.microsoft.com/office/drawing/2014/main" xmlns="" id="{00000000-0008-0000-2500-00007F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384" name="AutoShape 105">
          <a:extLst>
            <a:ext uri="{FF2B5EF4-FFF2-40B4-BE49-F238E27FC236}">
              <a16:creationId xmlns:a16="http://schemas.microsoft.com/office/drawing/2014/main" xmlns="" id="{00000000-0008-0000-2500-000080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385" name="AutoShape 106">
          <a:extLst>
            <a:ext uri="{FF2B5EF4-FFF2-40B4-BE49-F238E27FC236}">
              <a16:creationId xmlns:a16="http://schemas.microsoft.com/office/drawing/2014/main" xmlns="" id="{00000000-0008-0000-2500-000081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386" name="AutoShape 107">
          <a:extLst>
            <a:ext uri="{FF2B5EF4-FFF2-40B4-BE49-F238E27FC236}">
              <a16:creationId xmlns:a16="http://schemas.microsoft.com/office/drawing/2014/main" xmlns="" id="{00000000-0008-0000-2500-000082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387" name="AutoShape 108">
          <a:extLst>
            <a:ext uri="{FF2B5EF4-FFF2-40B4-BE49-F238E27FC236}">
              <a16:creationId xmlns:a16="http://schemas.microsoft.com/office/drawing/2014/main" xmlns="" id="{00000000-0008-0000-2500-000083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388" name="AutoShape 109">
          <a:extLst>
            <a:ext uri="{FF2B5EF4-FFF2-40B4-BE49-F238E27FC236}">
              <a16:creationId xmlns:a16="http://schemas.microsoft.com/office/drawing/2014/main" xmlns="" id="{00000000-0008-0000-2500-000084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389" name="AutoShape 353">
          <a:extLst>
            <a:ext uri="{FF2B5EF4-FFF2-40B4-BE49-F238E27FC236}">
              <a16:creationId xmlns:a16="http://schemas.microsoft.com/office/drawing/2014/main" xmlns="" id="{00000000-0008-0000-2500-000085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390" name="AutoShape 354">
          <a:extLst>
            <a:ext uri="{FF2B5EF4-FFF2-40B4-BE49-F238E27FC236}">
              <a16:creationId xmlns:a16="http://schemas.microsoft.com/office/drawing/2014/main" xmlns="" id="{00000000-0008-0000-2500-000086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391" name="AutoShape 355">
          <a:extLst>
            <a:ext uri="{FF2B5EF4-FFF2-40B4-BE49-F238E27FC236}">
              <a16:creationId xmlns:a16="http://schemas.microsoft.com/office/drawing/2014/main" xmlns="" id="{00000000-0008-0000-2500-000087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392" name="AutoShape 356">
          <a:extLst>
            <a:ext uri="{FF2B5EF4-FFF2-40B4-BE49-F238E27FC236}">
              <a16:creationId xmlns:a16="http://schemas.microsoft.com/office/drawing/2014/main" xmlns="" id="{00000000-0008-0000-2500-000088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393" name="AutoShape 357">
          <a:extLst>
            <a:ext uri="{FF2B5EF4-FFF2-40B4-BE49-F238E27FC236}">
              <a16:creationId xmlns:a16="http://schemas.microsoft.com/office/drawing/2014/main" xmlns="" id="{00000000-0008-0000-2500-000089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394" name="AutoShape 358">
          <a:extLst>
            <a:ext uri="{FF2B5EF4-FFF2-40B4-BE49-F238E27FC236}">
              <a16:creationId xmlns:a16="http://schemas.microsoft.com/office/drawing/2014/main" xmlns="" id="{00000000-0008-0000-2500-00008A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395" name="AutoShape 359">
          <a:extLst>
            <a:ext uri="{FF2B5EF4-FFF2-40B4-BE49-F238E27FC236}">
              <a16:creationId xmlns:a16="http://schemas.microsoft.com/office/drawing/2014/main" xmlns="" id="{00000000-0008-0000-2500-00008B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396" name="AutoShape 360">
          <a:extLst>
            <a:ext uri="{FF2B5EF4-FFF2-40B4-BE49-F238E27FC236}">
              <a16:creationId xmlns:a16="http://schemas.microsoft.com/office/drawing/2014/main" xmlns="" id="{00000000-0008-0000-2500-00008C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397" name="AutoShape 104">
          <a:extLst>
            <a:ext uri="{FF2B5EF4-FFF2-40B4-BE49-F238E27FC236}">
              <a16:creationId xmlns:a16="http://schemas.microsoft.com/office/drawing/2014/main" xmlns="" id="{00000000-0008-0000-2500-00008D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398" name="AutoShape 105">
          <a:extLst>
            <a:ext uri="{FF2B5EF4-FFF2-40B4-BE49-F238E27FC236}">
              <a16:creationId xmlns:a16="http://schemas.microsoft.com/office/drawing/2014/main" xmlns="" id="{00000000-0008-0000-2500-00008E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399" name="AutoShape 106">
          <a:extLst>
            <a:ext uri="{FF2B5EF4-FFF2-40B4-BE49-F238E27FC236}">
              <a16:creationId xmlns:a16="http://schemas.microsoft.com/office/drawing/2014/main" xmlns="" id="{00000000-0008-0000-2500-00008F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400" name="AutoShape 107">
          <a:extLst>
            <a:ext uri="{FF2B5EF4-FFF2-40B4-BE49-F238E27FC236}">
              <a16:creationId xmlns:a16="http://schemas.microsoft.com/office/drawing/2014/main" xmlns="" id="{00000000-0008-0000-2500-000090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401" name="AutoShape 108">
          <a:extLst>
            <a:ext uri="{FF2B5EF4-FFF2-40B4-BE49-F238E27FC236}">
              <a16:creationId xmlns:a16="http://schemas.microsoft.com/office/drawing/2014/main" xmlns="" id="{00000000-0008-0000-2500-000091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402" name="AutoShape 109">
          <a:extLst>
            <a:ext uri="{FF2B5EF4-FFF2-40B4-BE49-F238E27FC236}">
              <a16:creationId xmlns:a16="http://schemas.microsoft.com/office/drawing/2014/main" xmlns="" id="{00000000-0008-0000-2500-000092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03" name="AutoShape 353">
          <a:extLst>
            <a:ext uri="{FF2B5EF4-FFF2-40B4-BE49-F238E27FC236}">
              <a16:creationId xmlns:a16="http://schemas.microsoft.com/office/drawing/2014/main" xmlns="" id="{00000000-0008-0000-2500-000093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04" name="AutoShape 354">
          <a:extLst>
            <a:ext uri="{FF2B5EF4-FFF2-40B4-BE49-F238E27FC236}">
              <a16:creationId xmlns:a16="http://schemas.microsoft.com/office/drawing/2014/main" xmlns="" id="{00000000-0008-0000-2500-000094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05" name="AutoShape 355">
          <a:extLst>
            <a:ext uri="{FF2B5EF4-FFF2-40B4-BE49-F238E27FC236}">
              <a16:creationId xmlns:a16="http://schemas.microsoft.com/office/drawing/2014/main" xmlns="" id="{00000000-0008-0000-2500-000095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06" name="AutoShape 356">
          <a:extLst>
            <a:ext uri="{FF2B5EF4-FFF2-40B4-BE49-F238E27FC236}">
              <a16:creationId xmlns:a16="http://schemas.microsoft.com/office/drawing/2014/main" xmlns="" id="{00000000-0008-0000-2500-000096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07" name="AutoShape 357">
          <a:extLst>
            <a:ext uri="{FF2B5EF4-FFF2-40B4-BE49-F238E27FC236}">
              <a16:creationId xmlns:a16="http://schemas.microsoft.com/office/drawing/2014/main" xmlns="" id="{00000000-0008-0000-2500-000097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08" name="AutoShape 358">
          <a:extLst>
            <a:ext uri="{FF2B5EF4-FFF2-40B4-BE49-F238E27FC236}">
              <a16:creationId xmlns:a16="http://schemas.microsoft.com/office/drawing/2014/main" xmlns="" id="{00000000-0008-0000-2500-000098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09" name="AutoShape 359">
          <a:extLst>
            <a:ext uri="{FF2B5EF4-FFF2-40B4-BE49-F238E27FC236}">
              <a16:creationId xmlns:a16="http://schemas.microsoft.com/office/drawing/2014/main" xmlns="" id="{00000000-0008-0000-2500-000099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10" name="AutoShape 360">
          <a:extLst>
            <a:ext uri="{FF2B5EF4-FFF2-40B4-BE49-F238E27FC236}">
              <a16:creationId xmlns:a16="http://schemas.microsoft.com/office/drawing/2014/main" xmlns="" id="{00000000-0008-0000-2500-00009A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411" name="AutoShape 104">
          <a:extLst>
            <a:ext uri="{FF2B5EF4-FFF2-40B4-BE49-F238E27FC236}">
              <a16:creationId xmlns:a16="http://schemas.microsoft.com/office/drawing/2014/main" xmlns="" id="{00000000-0008-0000-2500-00009B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412" name="AutoShape 105">
          <a:extLst>
            <a:ext uri="{FF2B5EF4-FFF2-40B4-BE49-F238E27FC236}">
              <a16:creationId xmlns:a16="http://schemas.microsoft.com/office/drawing/2014/main" xmlns="" id="{00000000-0008-0000-2500-00009C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413" name="AutoShape 106">
          <a:extLst>
            <a:ext uri="{FF2B5EF4-FFF2-40B4-BE49-F238E27FC236}">
              <a16:creationId xmlns:a16="http://schemas.microsoft.com/office/drawing/2014/main" xmlns="" id="{00000000-0008-0000-2500-00009D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414" name="AutoShape 107">
          <a:extLst>
            <a:ext uri="{FF2B5EF4-FFF2-40B4-BE49-F238E27FC236}">
              <a16:creationId xmlns:a16="http://schemas.microsoft.com/office/drawing/2014/main" xmlns="" id="{00000000-0008-0000-2500-00009E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415" name="AutoShape 108">
          <a:extLst>
            <a:ext uri="{FF2B5EF4-FFF2-40B4-BE49-F238E27FC236}">
              <a16:creationId xmlns:a16="http://schemas.microsoft.com/office/drawing/2014/main" xmlns="" id="{00000000-0008-0000-2500-00009F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416" name="AutoShape 109">
          <a:extLst>
            <a:ext uri="{FF2B5EF4-FFF2-40B4-BE49-F238E27FC236}">
              <a16:creationId xmlns:a16="http://schemas.microsoft.com/office/drawing/2014/main" xmlns="" id="{00000000-0008-0000-2500-0000A0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17" name="AutoShape 353">
          <a:extLst>
            <a:ext uri="{FF2B5EF4-FFF2-40B4-BE49-F238E27FC236}">
              <a16:creationId xmlns:a16="http://schemas.microsoft.com/office/drawing/2014/main" xmlns="" id="{00000000-0008-0000-2500-0000A1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18" name="AutoShape 354">
          <a:extLst>
            <a:ext uri="{FF2B5EF4-FFF2-40B4-BE49-F238E27FC236}">
              <a16:creationId xmlns:a16="http://schemas.microsoft.com/office/drawing/2014/main" xmlns="" id="{00000000-0008-0000-2500-0000A2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19" name="AutoShape 355">
          <a:extLst>
            <a:ext uri="{FF2B5EF4-FFF2-40B4-BE49-F238E27FC236}">
              <a16:creationId xmlns:a16="http://schemas.microsoft.com/office/drawing/2014/main" xmlns="" id="{00000000-0008-0000-2500-0000A3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20" name="AutoShape 356">
          <a:extLst>
            <a:ext uri="{FF2B5EF4-FFF2-40B4-BE49-F238E27FC236}">
              <a16:creationId xmlns:a16="http://schemas.microsoft.com/office/drawing/2014/main" xmlns="" id="{00000000-0008-0000-2500-0000A4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21" name="AutoShape 357">
          <a:extLst>
            <a:ext uri="{FF2B5EF4-FFF2-40B4-BE49-F238E27FC236}">
              <a16:creationId xmlns:a16="http://schemas.microsoft.com/office/drawing/2014/main" xmlns="" id="{00000000-0008-0000-2500-0000A5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22" name="AutoShape 358">
          <a:extLst>
            <a:ext uri="{FF2B5EF4-FFF2-40B4-BE49-F238E27FC236}">
              <a16:creationId xmlns:a16="http://schemas.microsoft.com/office/drawing/2014/main" xmlns="" id="{00000000-0008-0000-2500-0000A6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23" name="AutoShape 359">
          <a:extLst>
            <a:ext uri="{FF2B5EF4-FFF2-40B4-BE49-F238E27FC236}">
              <a16:creationId xmlns:a16="http://schemas.microsoft.com/office/drawing/2014/main" xmlns="" id="{00000000-0008-0000-2500-0000A7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24" name="AutoShape 360">
          <a:extLst>
            <a:ext uri="{FF2B5EF4-FFF2-40B4-BE49-F238E27FC236}">
              <a16:creationId xmlns:a16="http://schemas.microsoft.com/office/drawing/2014/main" xmlns="" id="{00000000-0008-0000-2500-0000A8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425" name="AutoShape 104">
          <a:extLst>
            <a:ext uri="{FF2B5EF4-FFF2-40B4-BE49-F238E27FC236}">
              <a16:creationId xmlns:a16="http://schemas.microsoft.com/office/drawing/2014/main" xmlns="" id="{00000000-0008-0000-2500-0000A9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426" name="AutoShape 105">
          <a:extLst>
            <a:ext uri="{FF2B5EF4-FFF2-40B4-BE49-F238E27FC236}">
              <a16:creationId xmlns:a16="http://schemas.microsoft.com/office/drawing/2014/main" xmlns="" id="{00000000-0008-0000-2500-0000AA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427" name="AutoShape 106">
          <a:extLst>
            <a:ext uri="{FF2B5EF4-FFF2-40B4-BE49-F238E27FC236}">
              <a16:creationId xmlns:a16="http://schemas.microsoft.com/office/drawing/2014/main" xmlns="" id="{00000000-0008-0000-2500-0000AB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428" name="AutoShape 107">
          <a:extLst>
            <a:ext uri="{FF2B5EF4-FFF2-40B4-BE49-F238E27FC236}">
              <a16:creationId xmlns:a16="http://schemas.microsoft.com/office/drawing/2014/main" xmlns="" id="{00000000-0008-0000-2500-0000AC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429" name="AutoShape 108">
          <a:extLst>
            <a:ext uri="{FF2B5EF4-FFF2-40B4-BE49-F238E27FC236}">
              <a16:creationId xmlns:a16="http://schemas.microsoft.com/office/drawing/2014/main" xmlns="" id="{00000000-0008-0000-2500-0000AD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430" name="AutoShape 109">
          <a:extLst>
            <a:ext uri="{FF2B5EF4-FFF2-40B4-BE49-F238E27FC236}">
              <a16:creationId xmlns:a16="http://schemas.microsoft.com/office/drawing/2014/main" xmlns="" id="{00000000-0008-0000-2500-0000AE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31" name="AutoShape 353">
          <a:extLst>
            <a:ext uri="{FF2B5EF4-FFF2-40B4-BE49-F238E27FC236}">
              <a16:creationId xmlns:a16="http://schemas.microsoft.com/office/drawing/2014/main" xmlns="" id="{00000000-0008-0000-2500-0000AF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32" name="AutoShape 354">
          <a:extLst>
            <a:ext uri="{FF2B5EF4-FFF2-40B4-BE49-F238E27FC236}">
              <a16:creationId xmlns:a16="http://schemas.microsoft.com/office/drawing/2014/main" xmlns="" id="{00000000-0008-0000-2500-0000B0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33" name="AutoShape 355">
          <a:extLst>
            <a:ext uri="{FF2B5EF4-FFF2-40B4-BE49-F238E27FC236}">
              <a16:creationId xmlns:a16="http://schemas.microsoft.com/office/drawing/2014/main" xmlns="" id="{00000000-0008-0000-2500-0000B1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34" name="AutoShape 356">
          <a:extLst>
            <a:ext uri="{FF2B5EF4-FFF2-40B4-BE49-F238E27FC236}">
              <a16:creationId xmlns:a16="http://schemas.microsoft.com/office/drawing/2014/main" xmlns="" id="{00000000-0008-0000-2500-0000B2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35" name="AutoShape 357">
          <a:extLst>
            <a:ext uri="{FF2B5EF4-FFF2-40B4-BE49-F238E27FC236}">
              <a16:creationId xmlns:a16="http://schemas.microsoft.com/office/drawing/2014/main" xmlns="" id="{00000000-0008-0000-2500-0000B3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36" name="AutoShape 358">
          <a:extLst>
            <a:ext uri="{FF2B5EF4-FFF2-40B4-BE49-F238E27FC236}">
              <a16:creationId xmlns:a16="http://schemas.microsoft.com/office/drawing/2014/main" xmlns="" id="{00000000-0008-0000-2500-0000B4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37" name="AutoShape 359">
          <a:extLst>
            <a:ext uri="{FF2B5EF4-FFF2-40B4-BE49-F238E27FC236}">
              <a16:creationId xmlns:a16="http://schemas.microsoft.com/office/drawing/2014/main" xmlns="" id="{00000000-0008-0000-2500-0000B5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38" name="AutoShape 360">
          <a:extLst>
            <a:ext uri="{FF2B5EF4-FFF2-40B4-BE49-F238E27FC236}">
              <a16:creationId xmlns:a16="http://schemas.microsoft.com/office/drawing/2014/main" xmlns="" id="{00000000-0008-0000-2500-0000B6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439" name="AutoShape 104">
          <a:extLst>
            <a:ext uri="{FF2B5EF4-FFF2-40B4-BE49-F238E27FC236}">
              <a16:creationId xmlns:a16="http://schemas.microsoft.com/office/drawing/2014/main" xmlns="" id="{00000000-0008-0000-2500-0000B7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440" name="AutoShape 105">
          <a:extLst>
            <a:ext uri="{FF2B5EF4-FFF2-40B4-BE49-F238E27FC236}">
              <a16:creationId xmlns:a16="http://schemas.microsoft.com/office/drawing/2014/main" xmlns="" id="{00000000-0008-0000-2500-0000B8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441" name="AutoShape 106">
          <a:extLst>
            <a:ext uri="{FF2B5EF4-FFF2-40B4-BE49-F238E27FC236}">
              <a16:creationId xmlns:a16="http://schemas.microsoft.com/office/drawing/2014/main" xmlns="" id="{00000000-0008-0000-2500-0000B9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442" name="AutoShape 107">
          <a:extLst>
            <a:ext uri="{FF2B5EF4-FFF2-40B4-BE49-F238E27FC236}">
              <a16:creationId xmlns:a16="http://schemas.microsoft.com/office/drawing/2014/main" xmlns="" id="{00000000-0008-0000-2500-0000BA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443" name="AutoShape 108">
          <a:extLst>
            <a:ext uri="{FF2B5EF4-FFF2-40B4-BE49-F238E27FC236}">
              <a16:creationId xmlns:a16="http://schemas.microsoft.com/office/drawing/2014/main" xmlns="" id="{00000000-0008-0000-2500-0000BB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444" name="AutoShape 109">
          <a:extLst>
            <a:ext uri="{FF2B5EF4-FFF2-40B4-BE49-F238E27FC236}">
              <a16:creationId xmlns:a16="http://schemas.microsoft.com/office/drawing/2014/main" xmlns="" id="{00000000-0008-0000-2500-0000BC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45" name="AutoShape 353">
          <a:extLst>
            <a:ext uri="{FF2B5EF4-FFF2-40B4-BE49-F238E27FC236}">
              <a16:creationId xmlns:a16="http://schemas.microsoft.com/office/drawing/2014/main" xmlns="" id="{00000000-0008-0000-2500-0000BD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46" name="AutoShape 354">
          <a:extLst>
            <a:ext uri="{FF2B5EF4-FFF2-40B4-BE49-F238E27FC236}">
              <a16:creationId xmlns:a16="http://schemas.microsoft.com/office/drawing/2014/main" xmlns="" id="{00000000-0008-0000-2500-0000BE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47" name="AutoShape 355">
          <a:extLst>
            <a:ext uri="{FF2B5EF4-FFF2-40B4-BE49-F238E27FC236}">
              <a16:creationId xmlns:a16="http://schemas.microsoft.com/office/drawing/2014/main" xmlns="" id="{00000000-0008-0000-2500-0000BF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48" name="AutoShape 356">
          <a:extLst>
            <a:ext uri="{FF2B5EF4-FFF2-40B4-BE49-F238E27FC236}">
              <a16:creationId xmlns:a16="http://schemas.microsoft.com/office/drawing/2014/main" xmlns="" id="{00000000-0008-0000-2500-0000C0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49" name="AutoShape 357">
          <a:extLst>
            <a:ext uri="{FF2B5EF4-FFF2-40B4-BE49-F238E27FC236}">
              <a16:creationId xmlns:a16="http://schemas.microsoft.com/office/drawing/2014/main" xmlns="" id="{00000000-0008-0000-2500-0000C1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50" name="AutoShape 358">
          <a:extLst>
            <a:ext uri="{FF2B5EF4-FFF2-40B4-BE49-F238E27FC236}">
              <a16:creationId xmlns:a16="http://schemas.microsoft.com/office/drawing/2014/main" xmlns="" id="{00000000-0008-0000-2500-0000C2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51" name="AutoShape 359">
          <a:extLst>
            <a:ext uri="{FF2B5EF4-FFF2-40B4-BE49-F238E27FC236}">
              <a16:creationId xmlns:a16="http://schemas.microsoft.com/office/drawing/2014/main" xmlns="" id="{00000000-0008-0000-2500-0000C3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52" name="AutoShape 360">
          <a:extLst>
            <a:ext uri="{FF2B5EF4-FFF2-40B4-BE49-F238E27FC236}">
              <a16:creationId xmlns:a16="http://schemas.microsoft.com/office/drawing/2014/main" xmlns="" id="{00000000-0008-0000-2500-0000C4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453" name="AutoShape 104">
          <a:extLst>
            <a:ext uri="{FF2B5EF4-FFF2-40B4-BE49-F238E27FC236}">
              <a16:creationId xmlns:a16="http://schemas.microsoft.com/office/drawing/2014/main" xmlns="" id="{00000000-0008-0000-2500-0000C5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454" name="AutoShape 105">
          <a:extLst>
            <a:ext uri="{FF2B5EF4-FFF2-40B4-BE49-F238E27FC236}">
              <a16:creationId xmlns:a16="http://schemas.microsoft.com/office/drawing/2014/main" xmlns="" id="{00000000-0008-0000-2500-0000C6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455" name="AutoShape 106">
          <a:extLst>
            <a:ext uri="{FF2B5EF4-FFF2-40B4-BE49-F238E27FC236}">
              <a16:creationId xmlns:a16="http://schemas.microsoft.com/office/drawing/2014/main" xmlns="" id="{00000000-0008-0000-2500-0000C7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456" name="AutoShape 107">
          <a:extLst>
            <a:ext uri="{FF2B5EF4-FFF2-40B4-BE49-F238E27FC236}">
              <a16:creationId xmlns:a16="http://schemas.microsoft.com/office/drawing/2014/main" xmlns="" id="{00000000-0008-0000-2500-0000C8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457" name="AutoShape 108">
          <a:extLst>
            <a:ext uri="{FF2B5EF4-FFF2-40B4-BE49-F238E27FC236}">
              <a16:creationId xmlns:a16="http://schemas.microsoft.com/office/drawing/2014/main" xmlns="" id="{00000000-0008-0000-2500-0000C9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458" name="AutoShape 109">
          <a:extLst>
            <a:ext uri="{FF2B5EF4-FFF2-40B4-BE49-F238E27FC236}">
              <a16:creationId xmlns:a16="http://schemas.microsoft.com/office/drawing/2014/main" xmlns="" id="{00000000-0008-0000-2500-0000CA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59" name="AutoShape 353">
          <a:extLst>
            <a:ext uri="{FF2B5EF4-FFF2-40B4-BE49-F238E27FC236}">
              <a16:creationId xmlns:a16="http://schemas.microsoft.com/office/drawing/2014/main" xmlns="" id="{00000000-0008-0000-2500-0000CB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60" name="AutoShape 354">
          <a:extLst>
            <a:ext uri="{FF2B5EF4-FFF2-40B4-BE49-F238E27FC236}">
              <a16:creationId xmlns:a16="http://schemas.microsoft.com/office/drawing/2014/main" xmlns="" id="{00000000-0008-0000-2500-0000CC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61" name="AutoShape 355">
          <a:extLst>
            <a:ext uri="{FF2B5EF4-FFF2-40B4-BE49-F238E27FC236}">
              <a16:creationId xmlns:a16="http://schemas.microsoft.com/office/drawing/2014/main" xmlns="" id="{00000000-0008-0000-2500-0000CD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62" name="AutoShape 356">
          <a:extLst>
            <a:ext uri="{FF2B5EF4-FFF2-40B4-BE49-F238E27FC236}">
              <a16:creationId xmlns:a16="http://schemas.microsoft.com/office/drawing/2014/main" xmlns="" id="{00000000-0008-0000-2500-0000CE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63" name="AutoShape 357">
          <a:extLst>
            <a:ext uri="{FF2B5EF4-FFF2-40B4-BE49-F238E27FC236}">
              <a16:creationId xmlns:a16="http://schemas.microsoft.com/office/drawing/2014/main" xmlns="" id="{00000000-0008-0000-2500-0000CF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64" name="AutoShape 358">
          <a:extLst>
            <a:ext uri="{FF2B5EF4-FFF2-40B4-BE49-F238E27FC236}">
              <a16:creationId xmlns:a16="http://schemas.microsoft.com/office/drawing/2014/main" xmlns="" id="{00000000-0008-0000-2500-0000D0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65" name="AutoShape 359">
          <a:extLst>
            <a:ext uri="{FF2B5EF4-FFF2-40B4-BE49-F238E27FC236}">
              <a16:creationId xmlns:a16="http://schemas.microsoft.com/office/drawing/2014/main" xmlns="" id="{00000000-0008-0000-2500-0000D1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66" name="AutoShape 360">
          <a:extLst>
            <a:ext uri="{FF2B5EF4-FFF2-40B4-BE49-F238E27FC236}">
              <a16:creationId xmlns:a16="http://schemas.microsoft.com/office/drawing/2014/main" xmlns="" id="{00000000-0008-0000-2500-0000D2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467" name="AutoShape 104">
          <a:extLst>
            <a:ext uri="{FF2B5EF4-FFF2-40B4-BE49-F238E27FC236}">
              <a16:creationId xmlns:a16="http://schemas.microsoft.com/office/drawing/2014/main" xmlns="" id="{00000000-0008-0000-2500-0000D3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468" name="AutoShape 105">
          <a:extLst>
            <a:ext uri="{FF2B5EF4-FFF2-40B4-BE49-F238E27FC236}">
              <a16:creationId xmlns:a16="http://schemas.microsoft.com/office/drawing/2014/main" xmlns="" id="{00000000-0008-0000-2500-0000D4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469" name="AutoShape 106">
          <a:extLst>
            <a:ext uri="{FF2B5EF4-FFF2-40B4-BE49-F238E27FC236}">
              <a16:creationId xmlns:a16="http://schemas.microsoft.com/office/drawing/2014/main" xmlns="" id="{00000000-0008-0000-2500-0000D5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470" name="AutoShape 107">
          <a:extLst>
            <a:ext uri="{FF2B5EF4-FFF2-40B4-BE49-F238E27FC236}">
              <a16:creationId xmlns:a16="http://schemas.microsoft.com/office/drawing/2014/main" xmlns="" id="{00000000-0008-0000-2500-0000D6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471" name="AutoShape 108">
          <a:extLst>
            <a:ext uri="{FF2B5EF4-FFF2-40B4-BE49-F238E27FC236}">
              <a16:creationId xmlns:a16="http://schemas.microsoft.com/office/drawing/2014/main" xmlns="" id="{00000000-0008-0000-2500-0000D7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472" name="AutoShape 109">
          <a:extLst>
            <a:ext uri="{FF2B5EF4-FFF2-40B4-BE49-F238E27FC236}">
              <a16:creationId xmlns:a16="http://schemas.microsoft.com/office/drawing/2014/main" xmlns="" id="{00000000-0008-0000-2500-0000D8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73" name="AutoShape 353">
          <a:extLst>
            <a:ext uri="{FF2B5EF4-FFF2-40B4-BE49-F238E27FC236}">
              <a16:creationId xmlns:a16="http://schemas.microsoft.com/office/drawing/2014/main" xmlns="" id="{00000000-0008-0000-2500-0000D9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74" name="AutoShape 354">
          <a:extLst>
            <a:ext uri="{FF2B5EF4-FFF2-40B4-BE49-F238E27FC236}">
              <a16:creationId xmlns:a16="http://schemas.microsoft.com/office/drawing/2014/main" xmlns="" id="{00000000-0008-0000-2500-0000DA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75" name="AutoShape 355">
          <a:extLst>
            <a:ext uri="{FF2B5EF4-FFF2-40B4-BE49-F238E27FC236}">
              <a16:creationId xmlns:a16="http://schemas.microsoft.com/office/drawing/2014/main" xmlns="" id="{00000000-0008-0000-2500-0000DB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76" name="AutoShape 356">
          <a:extLst>
            <a:ext uri="{FF2B5EF4-FFF2-40B4-BE49-F238E27FC236}">
              <a16:creationId xmlns:a16="http://schemas.microsoft.com/office/drawing/2014/main" xmlns="" id="{00000000-0008-0000-2500-0000DC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77" name="AutoShape 357">
          <a:extLst>
            <a:ext uri="{FF2B5EF4-FFF2-40B4-BE49-F238E27FC236}">
              <a16:creationId xmlns:a16="http://schemas.microsoft.com/office/drawing/2014/main" xmlns="" id="{00000000-0008-0000-2500-0000DD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78" name="AutoShape 358">
          <a:extLst>
            <a:ext uri="{FF2B5EF4-FFF2-40B4-BE49-F238E27FC236}">
              <a16:creationId xmlns:a16="http://schemas.microsoft.com/office/drawing/2014/main" xmlns="" id="{00000000-0008-0000-2500-0000DE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79" name="AutoShape 359">
          <a:extLst>
            <a:ext uri="{FF2B5EF4-FFF2-40B4-BE49-F238E27FC236}">
              <a16:creationId xmlns:a16="http://schemas.microsoft.com/office/drawing/2014/main" xmlns="" id="{00000000-0008-0000-2500-0000DF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80" name="AutoShape 360">
          <a:extLst>
            <a:ext uri="{FF2B5EF4-FFF2-40B4-BE49-F238E27FC236}">
              <a16:creationId xmlns:a16="http://schemas.microsoft.com/office/drawing/2014/main" xmlns="" id="{00000000-0008-0000-2500-0000E0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481" name="AutoShape 104">
          <a:extLst>
            <a:ext uri="{FF2B5EF4-FFF2-40B4-BE49-F238E27FC236}">
              <a16:creationId xmlns:a16="http://schemas.microsoft.com/office/drawing/2014/main" xmlns="" id="{00000000-0008-0000-2500-0000E1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482" name="AutoShape 105">
          <a:extLst>
            <a:ext uri="{FF2B5EF4-FFF2-40B4-BE49-F238E27FC236}">
              <a16:creationId xmlns:a16="http://schemas.microsoft.com/office/drawing/2014/main" xmlns="" id="{00000000-0008-0000-2500-0000E2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483" name="AutoShape 106">
          <a:extLst>
            <a:ext uri="{FF2B5EF4-FFF2-40B4-BE49-F238E27FC236}">
              <a16:creationId xmlns:a16="http://schemas.microsoft.com/office/drawing/2014/main" xmlns="" id="{00000000-0008-0000-2500-0000E3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484" name="AutoShape 107">
          <a:extLst>
            <a:ext uri="{FF2B5EF4-FFF2-40B4-BE49-F238E27FC236}">
              <a16:creationId xmlns:a16="http://schemas.microsoft.com/office/drawing/2014/main" xmlns="" id="{00000000-0008-0000-2500-0000E4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485" name="AutoShape 108">
          <a:extLst>
            <a:ext uri="{FF2B5EF4-FFF2-40B4-BE49-F238E27FC236}">
              <a16:creationId xmlns:a16="http://schemas.microsoft.com/office/drawing/2014/main" xmlns="" id="{00000000-0008-0000-2500-0000E5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486" name="AutoShape 109">
          <a:extLst>
            <a:ext uri="{FF2B5EF4-FFF2-40B4-BE49-F238E27FC236}">
              <a16:creationId xmlns:a16="http://schemas.microsoft.com/office/drawing/2014/main" xmlns="" id="{00000000-0008-0000-2500-0000E6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87" name="AutoShape 353">
          <a:extLst>
            <a:ext uri="{FF2B5EF4-FFF2-40B4-BE49-F238E27FC236}">
              <a16:creationId xmlns:a16="http://schemas.microsoft.com/office/drawing/2014/main" xmlns="" id="{00000000-0008-0000-2500-0000E7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88" name="AutoShape 354">
          <a:extLst>
            <a:ext uri="{FF2B5EF4-FFF2-40B4-BE49-F238E27FC236}">
              <a16:creationId xmlns:a16="http://schemas.microsoft.com/office/drawing/2014/main" xmlns="" id="{00000000-0008-0000-2500-0000E8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89" name="AutoShape 355">
          <a:extLst>
            <a:ext uri="{FF2B5EF4-FFF2-40B4-BE49-F238E27FC236}">
              <a16:creationId xmlns:a16="http://schemas.microsoft.com/office/drawing/2014/main" xmlns="" id="{00000000-0008-0000-2500-0000E9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90" name="AutoShape 356">
          <a:extLst>
            <a:ext uri="{FF2B5EF4-FFF2-40B4-BE49-F238E27FC236}">
              <a16:creationId xmlns:a16="http://schemas.microsoft.com/office/drawing/2014/main" xmlns="" id="{00000000-0008-0000-2500-0000EA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91" name="AutoShape 357">
          <a:extLst>
            <a:ext uri="{FF2B5EF4-FFF2-40B4-BE49-F238E27FC236}">
              <a16:creationId xmlns:a16="http://schemas.microsoft.com/office/drawing/2014/main" xmlns="" id="{00000000-0008-0000-2500-0000EB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92" name="AutoShape 358">
          <a:extLst>
            <a:ext uri="{FF2B5EF4-FFF2-40B4-BE49-F238E27FC236}">
              <a16:creationId xmlns:a16="http://schemas.microsoft.com/office/drawing/2014/main" xmlns="" id="{00000000-0008-0000-2500-0000EC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93" name="AutoShape 359">
          <a:extLst>
            <a:ext uri="{FF2B5EF4-FFF2-40B4-BE49-F238E27FC236}">
              <a16:creationId xmlns:a16="http://schemas.microsoft.com/office/drawing/2014/main" xmlns="" id="{00000000-0008-0000-2500-0000ED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494" name="AutoShape 360">
          <a:extLst>
            <a:ext uri="{FF2B5EF4-FFF2-40B4-BE49-F238E27FC236}">
              <a16:creationId xmlns:a16="http://schemas.microsoft.com/office/drawing/2014/main" xmlns="" id="{00000000-0008-0000-2500-0000EE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495" name="AutoShape 104">
          <a:extLst>
            <a:ext uri="{FF2B5EF4-FFF2-40B4-BE49-F238E27FC236}">
              <a16:creationId xmlns:a16="http://schemas.microsoft.com/office/drawing/2014/main" xmlns="" id="{00000000-0008-0000-2500-0000EF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496" name="AutoShape 105">
          <a:extLst>
            <a:ext uri="{FF2B5EF4-FFF2-40B4-BE49-F238E27FC236}">
              <a16:creationId xmlns:a16="http://schemas.microsoft.com/office/drawing/2014/main" xmlns="" id="{00000000-0008-0000-2500-0000F0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497" name="AutoShape 106">
          <a:extLst>
            <a:ext uri="{FF2B5EF4-FFF2-40B4-BE49-F238E27FC236}">
              <a16:creationId xmlns:a16="http://schemas.microsoft.com/office/drawing/2014/main" xmlns="" id="{00000000-0008-0000-2500-0000F1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498" name="AutoShape 107">
          <a:extLst>
            <a:ext uri="{FF2B5EF4-FFF2-40B4-BE49-F238E27FC236}">
              <a16:creationId xmlns:a16="http://schemas.microsoft.com/office/drawing/2014/main" xmlns="" id="{00000000-0008-0000-2500-0000F2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499" name="AutoShape 108">
          <a:extLst>
            <a:ext uri="{FF2B5EF4-FFF2-40B4-BE49-F238E27FC236}">
              <a16:creationId xmlns:a16="http://schemas.microsoft.com/office/drawing/2014/main" xmlns="" id="{00000000-0008-0000-2500-0000F3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500" name="AutoShape 109">
          <a:extLst>
            <a:ext uri="{FF2B5EF4-FFF2-40B4-BE49-F238E27FC236}">
              <a16:creationId xmlns:a16="http://schemas.microsoft.com/office/drawing/2014/main" xmlns="" id="{00000000-0008-0000-2500-0000F4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01" name="AutoShape 353">
          <a:extLst>
            <a:ext uri="{FF2B5EF4-FFF2-40B4-BE49-F238E27FC236}">
              <a16:creationId xmlns:a16="http://schemas.microsoft.com/office/drawing/2014/main" xmlns="" id="{00000000-0008-0000-2500-0000F5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02" name="AutoShape 354">
          <a:extLst>
            <a:ext uri="{FF2B5EF4-FFF2-40B4-BE49-F238E27FC236}">
              <a16:creationId xmlns:a16="http://schemas.microsoft.com/office/drawing/2014/main" xmlns="" id="{00000000-0008-0000-2500-0000F6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03" name="AutoShape 355">
          <a:extLst>
            <a:ext uri="{FF2B5EF4-FFF2-40B4-BE49-F238E27FC236}">
              <a16:creationId xmlns:a16="http://schemas.microsoft.com/office/drawing/2014/main" xmlns="" id="{00000000-0008-0000-2500-0000F7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04" name="AutoShape 356">
          <a:extLst>
            <a:ext uri="{FF2B5EF4-FFF2-40B4-BE49-F238E27FC236}">
              <a16:creationId xmlns:a16="http://schemas.microsoft.com/office/drawing/2014/main" xmlns="" id="{00000000-0008-0000-2500-0000F8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05" name="AutoShape 357">
          <a:extLst>
            <a:ext uri="{FF2B5EF4-FFF2-40B4-BE49-F238E27FC236}">
              <a16:creationId xmlns:a16="http://schemas.microsoft.com/office/drawing/2014/main" xmlns="" id="{00000000-0008-0000-2500-0000F9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06" name="AutoShape 358">
          <a:extLst>
            <a:ext uri="{FF2B5EF4-FFF2-40B4-BE49-F238E27FC236}">
              <a16:creationId xmlns:a16="http://schemas.microsoft.com/office/drawing/2014/main" xmlns="" id="{00000000-0008-0000-2500-0000FA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07" name="AutoShape 359">
          <a:extLst>
            <a:ext uri="{FF2B5EF4-FFF2-40B4-BE49-F238E27FC236}">
              <a16:creationId xmlns:a16="http://schemas.microsoft.com/office/drawing/2014/main" xmlns="" id="{00000000-0008-0000-2500-0000FB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08" name="AutoShape 360">
          <a:extLst>
            <a:ext uri="{FF2B5EF4-FFF2-40B4-BE49-F238E27FC236}">
              <a16:creationId xmlns:a16="http://schemas.microsoft.com/office/drawing/2014/main" xmlns="" id="{00000000-0008-0000-2500-0000FC01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509" name="AutoShape 104">
          <a:extLst>
            <a:ext uri="{FF2B5EF4-FFF2-40B4-BE49-F238E27FC236}">
              <a16:creationId xmlns:a16="http://schemas.microsoft.com/office/drawing/2014/main" xmlns="" id="{00000000-0008-0000-2500-0000FD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510" name="AutoShape 105">
          <a:extLst>
            <a:ext uri="{FF2B5EF4-FFF2-40B4-BE49-F238E27FC236}">
              <a16:creationId xmlns:a16="http://schemas.microsoft.com/office/drawing/2014/main" xmlns="" id="{00000000-0008-0000-2500-0000FE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511" name="AutoShape 106">
          <a:extLst>
            <a:ext uri="{FF2B5EF4-FFF2-40B4-BE49-F238E27FC236}">
              <a16:creationId xmlns:a16="http://schemas.microsoft.com/office/drawing/2014/main" xmlns="" id="{00000000-0008-0000-2500-0000FF01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512" name="AutoShape 107">
          <a:extLst>
            <a:ext uri="{FF2B5EF4-FFF2-40B4-BE49-F238E27FC236}">
              <a16:creationId xmlns:a16="http://schemas.microsoft.com/office/drawing/2014/main" xmlns="" id="{00000000-0008-0000-2500-00000002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513" name="AutoShape 108">
          <a:extLst>
            <a:ext uri="{FF2B5EF4-FFF2-40B4-BE49-F238E27FC236}">
              <a16:creationId xmlns:a16="http://schemas.microsoft.com/office/drawing/2014/main" xmlns="" id="{00000000-0008-0000-2500-00000102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514" name="AutoShape 109">
          <a:extLst>
            <a:ext uri="{FF2B5EF4-FFF2-40B4-BE49-F238E27FC236}">
              <a16:creationId xmlns:a16="http://schemas.microsoft.com/office/drawing/2014/main" xmlns="" id="{00000000-0008-0000-2500-00000202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15" name="AutoShape 353">
          <a:extLst>
            <a:ext uri="{FF2B5EF4-FFF2-40B4-BE49-F238E27FC236}">
              <a16:creationId xmlns:a16="http://schemas.microsoft.com/office/drawing/2014/main" xmlns="" id="{00000000-0008-0000-2500-00000302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16" name="AutoShape 354">
          <a:extLst>
            <a:ext uri="{FF2B5EF4-FFF2-40B4-BE49-F238E27FC236}">
              <a16:creationId xmlns:a16="http://schemas.microsoft.com/office/drawing/2014/main" xmlns="" id="{00000000-0008-0000-2500-00000402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17" name="AutoShape 355">
          <a:extLst>
            <a:ext uri="{FF2B5EF4-FFF2-40B4-BE49-F238E27FC236}">
              <a16:creationId xmlns:a16="http://schemas.microsoft.com/office/drawing/2014/main" xmlns="" id="{00000000-0008-0000-2500-00000502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18" name="AutoShape 356">
          <a:extLst>
            <a:ext uri="{FF2B5EF4-FFF2-40B4-BE49-F238E27FC236}">
              <a16:creationId xmlns:a16="http://schemas.microsoft.com/office/drawing/2014/main" xmlns="" id="{00000000-0008-0000-2500-00000602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19" name="AutoShape 357">
          <a:extLst>
            <a:ext uri="{FF2B5EF4-FFF2-40B4-BE49-F238E27FC236}">
              <a16:creationId xmlns:a16="http://schemas.microsoft.com/office/drawing/2014/main" xmlns="" id="{00000000-0008-0000-2500-00000702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20" name="AutoShape 358">
          <a:extLst>
            <a:ext uri="{FF2B5EF4-FFF2-40B4-BE49-F238E27FC236}">
              <a16:creationId xmlns:a16="http://schemas.microsoft.com/office/drawing/2014/main" xmlns="" id="{00000000-0008-0000-2500-00000802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21" name="AutoShape 359">
          <a:extLst>
            <a:ext uri="{FF2B5EF4-FFF2-40B4-BE49-F238E27FC236}">
              <a16:creationId xmlns:a16="http://schemas.microsoft.com/office/drawing/2014/main" xmlns="" id="{00000000-0008-0000-2500-00000902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22" name="AutoShape 360">
          <a:extLst>
            <a:ext uri="{FF2B5EF4-FFF2-40B4-BE49-F238E27FC236}">
              <a16:creationId xmlns:a16="http://schemas.microsoft.com/office/drawing/2014/main" xmlns="" id="{00000000-0008-0000-2500-00000A02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523" name="AutoShape 104">
          <a:extLst>
            <a:ext uri="{FF2B5EF4-FFF2-40B4-BE49-F238E27FC236}">
              <a16:creationId xmlns:a16="http://schemas.microsoft.com/office/drawing/2014/main" xmlns="" id="{00000000-0008-0000-2500-00000B02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524" name="AutoShape 105">
          <a:extLst>
            <a:ext uri="{FF2B5EF4-FFF2-40B4-BE49-F238E27FC236}">
              <a16:creationId xmlns:a16="http://schemas.microsoft.com/office/drawing/2014/main" xmlns="" id="{00000000-0008-0000-2500-00000C02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525" name="AutoShape 106">
          <a:extLst>
            <a:ext uri="{FF2B5EF4-FFF2-40B4-BE49-F238E27FC236}">
              <a16:creationId xmlns:a16="http://schemas.microsoft.com/office/drawing/2014/main" xmlns="" id="{00000000-0008-0000-2500-00000D02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526" name="AutoShape 107">
          <a:extLst>
            <a:ext uri="{FF2B5EF4-FFF2-40B4-BE49-F238E27FC236}">
              <a16:creationId xmlns:a16="http://schemas.microsoft.com/office/drawing/2014/main" xmlns="" id="{00000000-0008-0000-2500-00000E02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527" name="AutoShape 108">
          <a:extLst>
            <a:ext uri="{FF2B5EF4-FFF2-40B4-BE49-F238E27FC236}">
              <a16:creationId xmlns:a16="http://schemas.microsoft.com/office/drawing/2014/main" xmlns="" id="{00000000-0008-0000-2500-00000F02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528" name="AutoShape 109">
          <a:extLst>
            <a:ext uri="{FF2B5EF4-FFF2-40B4-BE49-F238E27FC236}">
              <a16:creationId xmlns:a16="http://schemas.microsoft.com/office/drawing/2014/main" xmlns="" id="{00000000-0008-0000-2500-00001002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29" name="AutoShape 353">
          <a:extLst>
            <a:ext uri="{FF2B5EF4-FFF2-40B4-BE49-F238E27FC236}">
              <a16:creationId xmlns:a16="http://schemas.microsoft.com/office/drawing/2014/main" xmlns="" id="{00000000-0008-0000-2500-00001102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30" name="AutoShape 354">
          <a:extLst>
            <a:ext uri="{FF2B5EF4-FFF2-40B4-BE49-F238E27FC236}">
              <a16:creationId xmlns:a16="http://schemas.microsoft.com/office/drawing/2014/main" xmlns="" id="{00000000-0008-0000-2500-00001202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31" name="AutoShape 355">
          <a:extLst>
            <a:ext uri="{FF2B5EF4-FFF2-40B4-BE49-F238E27FC236}">
              <a16:creationId xmlns:a16="http://schemas.microsoft.com/office/drawing/2014/main" xmlns="" id="{00000000-0008-0000-2500-00001302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32" name="AutoShape 356">
          <a:extLst>
            <a:ext uri="{FF2B5EF4-FFF2-40B4-BE49-F238E27FC236}">
              <a16:creationId xmlns:a16="http://schemas.microsoft.com/office/drawing/2014/main" xmlns="" id="{00000000-0008-0000-2500-00001402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33" name="AutoShape 357">
          <a:extLst>
            <a:ext uri="{FF2B5EF4-FFF2-40B4-BE49-F238E27FC236}">
              <a16:creationId xmlns:a16="http://schemas.microsoft.com/office/drawing/2014/main" xmlns="" id="{00000000-0008-0000-2500-00001502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34" name="AutoShape 358">
          <a:extLst>
            <a:ext uri="{FF2B5EF4-FFF2-40B4-BE49-F238E27FC236}">
              <a16:creationId xmlns:a16="http://schemas.microsoft.com/office/drawing/2014/main" xmlns="" id="{00000000-0008-0000-2500-00001602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35" name="AutoShape 359">
          <a:extLst>
            <a:ext uri="{FF2B5EF4-FFF2-40B4-BE49-F238E27FC236}">
              <a16:creationId xmlns:a16="http://schemas.microsoft.com/office/drawing/2014/main" xmlns="" id="{00000000-0008-0000-2500-00001702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36" name="AutoShape 360">
          <a:extLst>
            <a:ext uri="{FF2B5EF4-FFF2-40B4-BE49-F238E27FC236}">
              <a16:creationId xmlns:a16="http://schemas.microsoft.com/office/drawing/2014/main" xmlns="" id="{00000000-0008-0000-2500-00001802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537" name="AutoShape 104">
          <a:extLst>
            <a:ext uri="{FF2B5EF4-FFF2-40B4-BE49-F238E27FC236}">
              <a16:creationId xmlns:a16="http://schemas.microsoft.com/office/drawing/2014/main" xmlns="" id="{00000000-0008-0000-2500-00001902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538" name="AutoShape 105">
          <a:extLst>
            <a:ext uri="{FF2B5EF4-FFF2-40B4-BE49-F238E27FC236}">
              <a16:creationId xmlns:a16="http://schemas.microsoft.com/office/drawing/2014/main" xmlns="" id="{00000000-0008-0000-2500-00001A02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539" name="AutoShape 106">
          <a:extLst>
            <a:ext uri="{FF2B5EF4-FFF2-40B4-BE49-F238E27FC236}">
              <a16:creationId xmlns:a16="http://schemas.microsoft.com/office/drawing/2014/main" xmlns="" id="{00000000-0008-0000-2500-00001B02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540" name="AutoShape 107">
          <a:extLst>
            <a:ext uri="{FF2B5EF4-FFF2-40B4-BE49-F238E27FC236}">
              <a16:creationId xmlns:a16="http://schemas.microsoft.com/office/drawing/2014/main" xmlns="" id="{00000000-0008-0000-2500-00001C02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541" name="AutoShape 108">
          <a:extLst>
            <a:ext uri="{FF2B5EF4-FFF2-40B4-BE49-F238E27FC236}">
              <a16:creationId xmlns:a16="http://schemas.microsoft.com/office/drawing/2014/main" xmlns="" id="{00000000-0008-0000-2500-00001D02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542" name="AutoShape 109">
          <a:extLst>
            <a:ext uri="{FF2B5EF4-FFF2-40B4-BE49-F238E27FC236}">
              <a16:creationId xmlns:a16="http://schemas.microsoft.com/office/drawing/2014/main" xmlns="" id="{00000000-0008-0000-2500-00001E02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43" name="AutoShape 353">
          <a:extLst>
            <a:ext uri="{FF2B5EF4-FFF2-40B4-BE49-F238E27FC236}">
              <a16:creationId xmlns:a16="http://schemas.microsoft.com/office/drawing/2014/main" xmlns="" id="{00000000-0008-0000-2500-00001F02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44" name="AutoShape 354">
          <a:extLst>
            <a:ext uri="{FF2B5EF4-FFF2-40B4-BE49-F238E27FC236}">
              <a16:creationId xmlns:a16="http://schemas.microsoft.com/office/drawing/2014/main" xmlns="" id="{00000000-0008-0000-2500-00002002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45" name="AutoShape 355">
          <a:extLst>
            <a:ext uri="{FF2B5EF4-FFF2-40B4-BE49-F238E27FC236}">
              <a16:creationId xmlns:a16="http://schemas.microsoft.com/office/drawing/2014/main" xmlns="" id="{00000000-0008-0000-2500-00002102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46" name="AutoShape 356">
          <a:extLst>
            <a:ext uri="{FF2B5EF4-FFF2-40B4-BE49-F238E27FC236}">
              <a16:creationId xmlns:a16="http://schemas.microsoft.com/office/drawing/2014/main" xmlns="" id="{00000000-0008-0000-2500-00002202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47" name="AutoShape 357">
          <a:extLst>
            <a:ext uri="{FF2B5EF4-FFF2-40B4-BE49-F238E27FC236}">
              <a16:creationId xmlns:a16="http://schemas.microsoft.com/office/drawing/2014/main" xmlns="" id="{00000000-0008-0000-2500-00002302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48" name="AutoShape 358">
          <a:extLst>
            <a:ext uri="{FF2B5EF4-FFF2-40B4-BE49-F238E27FC236}">
              <a16:creationId xmlns:a16="http://schemas.microsoft.com/office/drawing/2014/main" xmlns="" id="{00000000-0008-0000-2500-00002402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49" name="AutoShape 359">
          <a:extLst>
            <a:ext uri="{FF2B5EF4-FFF2-40B4-BE49-F238E27FC236}">
              <a16:creationId xmlns:a16="http://schemas.microsoft.com/office/drawing/2014/main" xmlns="" id="{00000000-0008-0000-2500-00002502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50" name="AutoShape 360">
          <a:extLst>
            <a:ext uri="{FF2B5EF4-FFF2-40B4-BE49-F238E27FC236}">
              <a16:creationId xmlns:a16="http://schemas.microsoft.com/office/drawing/2014/main" xmlns="" id="{00000000-0008-0000-2500-00002602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551" name="AutoShape 104">
          <a:extLst>
            <a:ext uri="{FF2B5EF4-FFF2-40B4-BE49-F238E27FC236}">
              <a16:creationId xmlns:a16="http://schemas.microsoft.com/office/drawing/2014/main" xmlns="" id="{00000000-0008-0000-2500-00002702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552" name="AutoShape 105">
          <a:extLst>
            <a:ext uri="{FF2B5EF4-FFF2-40B4-BE49-F238E27FC236}">
              <a16:creationId xmlns:a16="http://schemas.microsoft.com/office/drawing/2014/main" xmlns="" id="{00000000-0008-0000-2500-00002802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553" name="AutoShape 106">
          <a:extLst>
            <a:ext uri="{FF2B5EF4-FFF2-40B4-BE49-F238E27FC236}">
              <a16:creationId xmlns:a16="http://schemas.microsoft.com/office/drawing/2014/main" xmlns="" id="{00000000-0008-0000-2500-00002902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554" name="AutoShape 107">
          <a:extLst>
            <a:ext uri="{FF2B5EF4-FFF2-40B4-BE49-F238E27FC236}">
              <a16:creationId xmlns:a16="http://schemas.microsoft.com/office/drawing/2014/main" xmlns="" id="{00000000-0008-0000-2500-00002A02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555" name="AutoShape 108">
          <a:extLst>
            <a:ext uri="{FF2B5EF4-FFF2-40B4-BE49-F238E27FC236}">
              <a16:creationId xmlns:a16="http://schemas.microsoft.com/office/drawing/2014/main" xmlns="" id="{00000000-0008-0000-2500-00002B02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556" name="AutoShape 109">
          <a:extLst>
            <a:ext uri="{FF2B5EF4-FFF2-40B4-BE49-F238E27FC236}">
              <a16:creationId xmlns:a16="http://schemas.microsoft.com/office/drawing/2014/main" xmlns="" id="{00000000-0008-0000-2500-00002C02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57" name="AutoShape 353">
          <a:extLst>
            <a:ext uri="{FF2B5EF4-FFF2-40B4-BE49-F238E27FC236}">
              <a16:creationId xmlns:a16="http://schemas.microsoft.com/office/drawing/2014/main" xmlns="" id="{00000000-0008-0000-2500-00002D02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58" name="AutoShape 354">
          <a:extLst>
            <a:ext uri="{FF2B5EF4-FFF2-40B4-BE49-F238E27FC236}">
              <a16:creationId xmlns:a16="http://schemas.microsoft.com/office/drawing/2014/main" xmlns="" id="{00000000-0008-0000-2500-00002E02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59" name="AutoShape 355">
          <a:extLst>
            <a:ext uri="{FF2B5EF4-FFF2-40B4-BE49-F238E27FC236}">
              <a16:creationId xmlns:a16="http://schemas.microsoft.com/office/drawing/2014/main" xmlns="" id="{00000000-0008-0000-2500-00002F02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60" name="AutoShape 356">
          <a:extLst>
            <a:ext uri="{FF2B5EF4-FFF2-40B4-BE49-F238E27FC236}">
              <a16:creationId xmlns:a16="http://schemas.microsoft.com/office/drawing/2014/main" xmlns="" id="{00000000-0008-0000-2500-00003002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61" name="AutoShape 357">
          <a:extLst>
            <a:ext uri="{FF2B5EF4-FFF2-40B4-BE49-F238E27FC236}">
              <a16:creationId xmlns:a16="http://schemas.microsoft.com/office/drawing/2014/main" xmlns="" id="{00000000-0008-0000-2500-00003102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62" name="AutoShape 358">
          <a:extLst>
            <a:ext uri="{FF2B5EF4-FFF2-40B4-BE49-F238E27FC236}">
              <a16:creationId xmlns:a16="http://schemas.microsoft.com/office/drawing/2014/main" xmlns="" id="{00000000-0008-0000-2500-00003202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63" name="AutoShape 359">
          <a:extLst>
            <a:ext uri="{FF2B5EF4-FFF2-40B4-BE49-F238E27FC236}">
              <a16:creationId xmlns:a16="http://schemas.microsoft.com/office/drawing/2014/main" xmlns="" id="{00000000-0008-0000-2500-00003302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64" name="AutoShape 360">
          <a:extLst>
            <a:ext uri="{FF2B5EF4-FFF2-40B4-BE49-F238E27FC236}">
              <a16:creationId xmlns:a16="http://schemas.microsoft.com/office/drawing/2014/main" xmlns="" id="{00000000-0008-0000-2500-00003402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565" name="AutoShape 104">
          <a:extLst>
            <a:ext uri="{FF2B5EF4-FFF2-40B4-BE49-F238E27FC236}">
              <a16:creationId xmlns:a16="http://schemas.microsoft.com/office/drawing/2014/main" xmlns="" id="{00000000-0008-0000-2500-00003502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566" name="AutoShape 105">
          <a:extLst>
            <a:ext uri="{FF2B5EF4-FFF2-40B4-BE49-F238E27FC236}">
              <a16:creationId xmlns:a16="http://schemas.microsoft.com/office/drawing/2014/main" xmlns="" id="{00000000-0008-0000-2500-00003602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567" name="AutoShape 106">
          <a:extLst>
            <a:ext uri="{FF2B5EF4-FFF2-40B4-BE49-F238E27FC236}">
              <a16:creationId xmlns:a16="http://schemas.microsoft.com/office/drawing/2014/main" xmlns="" id="{00000000-0008-0000-2500-00003702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568" name="AutoShape 107">
          <a:extLst>
            <a:ext uri="{FF2B5EF4-FFF2-40B4-BE49-F238E27FC236}">
              <a16:creationId xmlns:a16="http://schemas.microsoft.com/office/drawing/2014/main" xmlns="" id="{00000000-0008-0000-2500-00003802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569" name="AutoShape 108">
          <a:extLst>
            <a:ext uri="{FF2B5EF4-FFF2-40B4-BE49-F238E27FC236}">
              <a16:creationId xmlns:a16="http://schemas.microsoft.com/office/drawing/2014/main" xmlns="" id="{00000000-0008-0000-2500-00003902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570" name="AutoShape 109">
          <a:extLst>
            <a:ext uri="{FF2B5EF4-FFF2-40B4-BE49-F238E27FC236}">
              <a16:creationId xmlns:a16="http://schemas.microsoft.com/office/drawing/2014/main" xmlns="" id="{00000000-0008-0000-2500-00003A02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71" name="AutoShape 353">
          <a:extLst>
            <a:ext uri="{FF2B5EF4-FFF2-40B4-BE49-F238E27FC236}">
              <a16:creationId xmlns:a16="http://schemas.microsoft.com/office/drawing/2014/main" xmlns="" id="{00000000-0008-0000-2500-00003B02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72" name="AutoShape 354">
          <a:extLst>
            <a:ext uri="{FF2B5EF4-FFF2-40B4-BE49-F238E27FC236}">
              <a16:creationId xmlns:a16="http://schemas.microsoft.com/office/drawing/2014/main" xmlns="" id="{00000000-0008-0000-2500-00003C02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73" name="AutoShape 355">
          <a:extLst>
            <a:ext uri="{FF2B5EF4-FFF2-40B4-BE49-F238E27FC236}">
              <a16:creationId xmlns:a16="http://schemas.microsoft.com/office/drawing/2014/main" xmlns="" id="{00000000-0008-0000-2500-00003D02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74" name="AutoShape 356">
          <a:extLst>
            <a:ext uri="{FF2B5EF4-FFF2-40B4-BE49-F238E27FC236}">
              <a16:creationId xmlns:a16="http://schemas.microsoft.com/office/drawing/2014/main" xmlns="" id="{00000000-0008-0000-2500-00003E02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75" name="AutoShape 357">
          <a:extLst>
            <a:ext uri="{FF2B5EF4-FFF2-40B4-BE49-F238E27FC236}">
              <a16:creationId xmlns:a16="http://schemas.microsoft.com/office/drawing/2014/main" xmlns="" id="{00000000-0008-0000-2500-00003F02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76" name="AutoShape 358">
          <a:extLst>
            <a:ext uri="{FF2B5EF4-FFF2-40B4-BE49-F238E27FC236}">
              <a16:creationId xmlns:a16="http://schemas.microsoft.com/office/drawing/2014/main" xmlns="" id="{00000000-0008-0000-2500-00004002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77" name="AutoShape 359">
          <a:extLst>
            <a:ext uri="{FF2B5EF4-FFF2-40B4-BE49-F238E27FC236}">
              <a16:creationId xmlns:a16="http://schemas.microsoft.com/office/drawing/2014/main" xmlns="" id="{00000000-0008-0000-2500-00004102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78" name="AutoShape 360">
          <a:extLst>
            <a:ext uri="{FF2B5EF4-FFF2-40B4-BE49-F238E27FC236}">
              <a16:creationId xmlns:a16="http://schemas.microsoft.com/office/drawing/2014/main" xmlns="" id="{00000000-0008-0000-2500-00004202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579" name="AutoShape 104">
          <a:extLst>
            <a:ext uri="{FF2B5EF4-FFF2-40B4-BE49-F238E27FC236}">
              <a16:creationId xmlns:a16="http://schemas.microsoft.com/office/drawing/2014/main" xmlns="" id="{00000000-0008-0000-2500-00004302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580" name="AutoShape 105">
          <a:extLst>
            <a:ext uri="{FF2B5EF4-FFF2-40B4-BE49-F238E27FC236}">
              <a16:creationId xmlns:a16="http://schemas.microsoft.com/office/drawing/2014/main" xmlns="" id="{00000000-0008-0000-2500-00004402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581" name="AutoShape 106">
          <a:extLst>
            <a:ext uri="{FF2B5EF4-FFF2-40B4-BE49-F238E27FC236}">
              <a16:creationId xmlns:a16="http://schemas.microsoft.com/office/drawing/2014/main" xmlns="" id="{00000000-0008-0000-2500-00004502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582" name="AutoShape 107">
          <a:extLst>
            <a:ext uri="{FF2B5EF4-FFF2-40B4-BE49-F238E27FC236}">
              <a16:creationId xmlns:a16="http://schemas.microsoft.com/office/drawing/2014/main" xmlns="" id="{00000000-0008-0000-2500-00004602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583" name="AutoShape 108">
          <a:extLst>
            <a:ext uri="{FF2B5EF4-FFF2-40B4-BE49-F238E27FC236}">
              <a16:creationId xmlns:a16="http://schemas.microsoft.com/office/drawing/2014/main" xmlns="" id="{00000000-0008-0000-2500-00004702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333375</xdr:rowOff>
    </xdr:to>
    <xdr:sp macro="" textlink="">
      <xdr:nvSpPr>
        <xdr:cNvPr id="584" name="AutoShape 109">
          <a:extLst>
            <a:ext uri="{FF2B5EF4-FFF2-40B4-BE49-F238E27FC236}">
              <a16:creationId xmlns:a16="http://schemas.microsoft.com/office/drawing/2014/main" xmlns="" id="{00000000-0008-0000-2500-000048020000}"/>
            </a:ext>
          </a:extLst>
        </xdr:cNvPr>
        <xdr:cNvSpPr>
          <a:spLocks noChangeArrowheads="1"/>
        </xdr:cNvSpPr>
      </xdr:nvSpPr>
      <xdr:spPr bwMode="auto">
        <a:xfrm>
          <a:off x="2800350" y="3057525"/>
          <a:ext cx="28575"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85" name="AutoShape 353">
          <a:extLst>
            <a:ext uri="{FF2B5EF4-FFF2-40B4-BE49-F238E27FC236}">
              <a16:creationId xmlns:a16="http://schemas.microsoft.com/office/drawing/2014/main" xmlns="" id="{00000000-0008-0000-2500-00004902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86" name="AutoShape 354">
          <a:extLst>
            <a:ext uri="{FF2B5EF4-FFF2-40B4-BE49-F238E27FC236}">
              <a16:creationId xmlns:a16="http://schemas.microsoft.com/office/drawing/2014/main" xmlns="" id="{00000000-0008-0000-2500-00004A02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87" name="AutoShape 355">
          <a:extLst>
            <a:ext uri="{FF2B5EF4-FFF2-40B4-BE49-F238E27FC236}">
              <a16:creationId xmlns:a16="http://schemas.microsoft.com/office/drawing/2014/main" xmlns="" id="{00000000-0008-0000-2500-00004B02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88" name="AutoShape 356">
          <a:extLst>
            <a:ext uri="{FF2B5EF4-FFF2-40B4-BE49-F238E27FC236}">
              <a16:creationId xmlns:a16="http://schemas.microsoft.com/office/drawing/2014/main" xmlns="" id="{00000000-0008-0000-2500-00004C02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89" name="AutoShape 357">
          <a:extLst>
            <a:ext uri="{FF2B5EF4-FFF2-40B4-BE49-F238E27FC236}">
              <a16:creationId xmlns:a16="http://schemas.microsoft.com/office/drawing/2014/main" xmlns="" id="{00000000-0008-0000-2500-00004D02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90" name="AutoShape 358">
          <a:extLst>
            <a:ext uri="{FF2B5EF4-FFF2-40B4-BE49-F238E27FC236}">
              <a16:creationId xmlns:a16="http://schemas.microsoft.com/office/drawing/2014/main" xmlns="" id="{00000000-0008-0000-2500-00004E02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91" name="AutoShape 359">
          <a:extLst>
            <a:ext uri="{FF2B5EF4-FFF2-40B4-BE49-F238E27FC236}">
              <a16:creationId xmlns:a16="http://schemas.microsoft.com/office/drawing/2014/main" xmlns="" id="{00000000-0008-0000-2500-00004F02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333375</xdr:rowOff>
    </xdr:to>
    <xdr:sp macro="" textlink="">
      <xdr:nvSpPr>
        <xdr:cNvPr id="592" name="AutoShape 360">
          <a:extLst>
            <a:ext uri="{FF2B5EF4-FFF2-40B4-BE49-F238E27FC236}">
              <a16:creationId xmlns:a16="http://schemas.microsoft.com/office/drawing/2014/main" xmlns="" id="{00000000-0008-0000-2500-000050020000}"/>
            </a:ext>
          </a:extLst>
        </xdr:cNvPr>
        <xdr:cNvSpPr>
          <a:spLocks noChangeArrowheads="1"/>
        </xdr:cNvSpPr>
      </xdr:nvSpPr>
      <xdr:spPr bwMode="auto">
        <a:xfrm>
          <a:off x="2800350" y="3057525"/>
          <a:ext cx="38100" cy="1524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593" name="AutoShape 104">
          <a:extLst>
            <a:ext uri="{FF2B5EF4-FFF2-40B4-BE49-F238E27FC236}">
              <a16:creationId xmlns:a16="http://schemas.microsoft.com/office/drawing/2014/main" xmlns="" id="{00000000-0008-0000-2500-000051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594" name="AutoShape 105">
          <a:extLst>
            <a:ext uri="{FF2B5EF4-FFF2-40B4-BE49-F238E27FC236}">
              <a16:creationId xmlns:a16="http://schemas.microsoft.com/office/drawing/2014/main" xmlns="" id="{00000000-0008-0000-2500-000052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595" name="AutoShape 106">
          <a:extLst>
            <a:ext uri="{FF2B5EF4-FFF2-40B4-BE49-F238E27FC236}">
              <a16:creationId xmlns:a16="http://schemas.microsoft.com/office/drawing/2014/main" xmlns="" id="{00000000-0008-0000-2500-000053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596" name="AutoShape 107">
          <a:extLst>
            <a:ext uri="{FF2B5EF4-FFF2-40B4-BE49-F238E27FC236}">
              <a16:creationId xmlns:a16="http://schemas.microsoft.com/office/drawing/2014/main" xmlns="" id="{00000000-0008-0000-2500-000054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597" name="AutoShape 108">
          <a:extLst>
            <a:ext uri="{FF2B5EF4-FFF2-40B4-BE49-F238E27FC236}">
              <a16:creationId xmlns:a16="http://schemas.microsoft.com/office/drawing/2014/main" xmlns="" id="{00000000-0008-0000-2500-000055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598" name="AutoShape 109">
          <a:extLst>
            <a:ext uri="{FF2B5EF4-FFF2-40B4-BE49-F238E27FC236}">
              <a16:creationId xmlns:a16="http://schemas.microsoft.com/office/drawing/2014/main" xmlns="" id="{00000000-0008-0000-2500-000056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599" name="AutoShape 353">
          <a:extLst>
            <a:ext uri="{FF2B5EF4-FFF2-40B4-BE49-F238E27FC236}">
              <a16:creationId xmlns:a16="http://schemas.microsoft.com/office/drawing/2014/main" xmlns="" id="{00000000-0008-0000-2500-000057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00" name="AutoShape 354">
          <a:extLst>
            <a:ext uri="{FF2B5EF4-FFF2-40B4-BE49-F238E27FC236}">
              <a16:creationId xmlns:a16="http://schemas.microsoft.com/office/drawing/2014/main" xmlns="" id="{00000000-0008-0000-2500-000058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01" name="AutoShape 355">
          <a:extLst>
            <a:ext uri="{FF2B5EF4-FFF2-40B4-BE49-F238E27FC236}">
              <a16:creationId xmlns:a16="http://schemas.microsoft.com/office/drawing/2014/main" xmlns="" id="{00000000-0008-0000-2500-000059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02" name="AutoShape 356">
          <a:extLst>
            <a:ext uri="{FF2B5EF4-FFF2-40B4-BE49-F238E27FC236}">
              <a16:creationId xmlns:a16="http://schemas.microsoft.com/office/drawing/2014/main" xmlns="" id="{00000000-0008-0000-2500-00005A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03" name="AutoShape 357">
          <a:extLst>
            <a:ext uri="{FF2B5EF4-FFF2-40B4-BE49-F238E27FC236}">
              <a16:creationId xmlns:a16="http://schemas.microsoft.com/office/drawing/2014/main" xmlns="" id="{00000000-0008-0000-2500-00005B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04" name="AutoShape 358">
          <a:extLst>
            <a:ext uri="{FF2B5EF4-FFF2-40B4-BE49-F238E27FC236}">
              <a16:creationId xmlns:a16="http://schemas.microsoft.com/office/drawing/2014/main" xmlns="" id="{00000000-0008-0000-2500-00005C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05" name="AutoShape 359">
          <a:extLst>
            <a:ext uri="{FF2B5EF4-FFF2-40B4-BE49-F238E27FC236}">
              <a16:creationId xmlns:a16="http://schemas.microsoft.com/office/drawing/2014/main" xmlns="" id="{00000000-0008-0000-2500-00005D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06" name="AutoShape 360">
          <a:extLst>
            <a:ext uri="{FF2B5EF4-FFF2-40B4-BE49-F238E27FC236}">
              <a16:creationId xmlns:a16="http://schemas.microsoft.com/office/drawing/2014/main" xmlns="" id="{00000000-0008-0000-2500-00005E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607" name="AutoShape 104">
          <a:extLst>
            <a:ext uri="{FF2B5EF4-FFF2-40B4-BE49-F238E27FC236}">
              <a16:creationId xmlns:a16="http://schemas.microsoft.com/office/drawing/2014/main" xmlns="" id="{00000000-0008-0000-2500-00005F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608" name="AutoShape 105">
          <a:extLst>
            <a:ext uri="{FF2B5EF4-FFF2-40B4-BE49-F238E27FC236}">
              <a16:creationId xmlns:a16="http://schemas.microsoft.com/office/drawing/2014/main" xmlns="" id="{00000000-0008-0000-2500-000060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609" name="AutoShape 106">
          <a:extLst>
            <a:ext uri="{FF2B5EF4-FFF2-40B4-BE49-F238E27FC236}">
              <a16:creationId xmlns:a16="http://schemas.microsoft.com/office/drawing/2014/main" xmlns="" id="{00000000-0008-0000-2500-000061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610" name="AutoShape 107">
          <a:extLst>
            <a:ext uri="{FF2B5EF4-FFF2-40B4-BE49-F238E27FC236}">
              <a16:creationId xmlns:a16="http://schemas.microsoft.com/office/drawing/2014/main" xmlns="" id="{00000000-0008-0000-2500-000062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611" name="AutoShape 108">
          <a:extLst>
            <a:ext uri="{FF2B5EF4-FFF2-40B4-BE49-F238E27FC236}">
              <a16:creationId xmlns:a16="http://schemas.microsoft.com/office/drawing/2014/main" xmlns="" id="{00000000-0008-0000-2500-000063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612" name="AutoShape 109">
          <a:extLst>
            <a:ext uri="{FF2B5EF4-FFF2-40B4-BE49-F238E27FC236}">
              <a16:creationId xmlns:a16="http://schemas.microsoft.com/office/drawing/2014/main" xmlns="" id="{00000000-0008-0000-2500-000064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13" name="AutoShape 353">
          <a:extLst>
            <a:ext uri="{FF2B5EF4-FFF2-40B4-BE49-F238E27FC236}">
              <a16:creationId xmlns:a16="http://schemas.microsoft.com/office/drawing/2014/main" xmlns="" id="{00000000-0008-0000-2500-000065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14" name="AutoShape 354">
          <a:extLst>
            <a:ext uri="{FF2B5EF4-FFF2-40B4-BE49-F238E27FC236}">
              <a16:creationId xmlns:a16="http://schemas.microsoft.com/office/drawing/2014/main" xmlns="" id="{00000000-0008-0000-2500-000066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15" name="AutoShape 355">
          <a:extLst>
            <a:ext uri="{FF2B5EF4-FFF2-40B4-BE49-F238E27FC236}">
              <a16:creationId xmlns:a16="http://schemas.microsoft.com/office/drawing/2014/main" xmlns="" id="{00000000-0008-0000-2500-000067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16" name="AutoShape 356">
          <a:extLst>
            <a:ext uri="{FF2B5EF4-FFF2-40B4-BE49-F238E27FC236}">
              <a16:creationId xmlns:a16="http://schemas.microsoft.com/office/drawing/2014/main" xmlns="" id="{00000000-0008-0000-2500-000068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17" name="AutoShape 357">
          <a:extLst>
            <a:ext uri="{FF2B5EF4-FFF2-40B4-BE49-F238E27FC236}">
              <a16:creationId xmlns:a16="http://schemas.microsoft.com/office/drawing/2014/main" xmlns="" id="{00000000-0008-0000-2500-000069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18" name="AutoShape 358">
          <a:extLst>
            <a:ext uri="{FF2B5EF4-FFF2-40B4-BE49-F238E27FC236}">
              <a16:creationId xmlns:a16="http://schemas.microsoft.com/office/drawing/2014/main" xmlns="" id="{00000000-0008-0000-2500-00006A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19" name="AutoShape 359">
          <a:extLst>
            <a:ext uri="{FF2B5EF4-FFF2-40B4-BE49-F238E27FC236}">
              <a16:creationId xmlns:a16="http://schemas.microsoft.com/office/drawing/2014/main" xmlns="" id="{00000000-0008-0000-2500-00006B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20" name="AutoShape 360">
          <a:extLst>
            <a:ext uri="{FF2B5EF4-FFF2-40B4-BE49-F238E27FC236}">
              <a16:creationId xmlns:a16="http://schemas.microsoft.com/office/drawing/2014/main" xmlns="" id="{00000000-0008-0000-2500-00006C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621" name="AutoShape 104">
          <a:extLst>
            <a:ext uri="{FF2B5EF4-FFF2-40B4-BE49-F238E27FC236}">
              <a16:creationId xmlns:a16="http://schemas.microsoft.com/office/drawing/2014/main" xmlns="" id="{00000000-0008-0000-2500-00006D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622" name="AutoShape 105">
          <a:extLst>
            <a:ext uri="{FF2B5EF4-FFF2-40B4-BE49-F238E27FC236}">
              <a16:creationId xmlns:a16="http://schemas.microsoft.com/office/drawing/2014/main" xmlns="" id="{00000000-0008-0000-2500-00006E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623" name="AutoShape 106">
          <a:extLst>
            <a:ext uri="{FF2B5EF4-FFF2-40B4-BE49-F238E27FC236}">
              <a16:creationId xmlns:a16="http://schemas.microsoft.com/office/drawing/2014/main" xmlns="" id="{00000000-0008-0000-2500-00006F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624" name="AutoShape 107">
          <a:extLst>
            <a:ext uri="{FF2B5EF4-FFF2-40B4-BE49-F238E27FC236}">
              <a16:creationId xmlns:a16="http://schemas.microsoft.com/office/drawing/2014/main" xmlns="" id="{00000000-0008-0000-2500-000070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625" name="AutoShape 108">
          <a:extLst>
            <a:ext uri="{FF2B5EF4-FFF2-40B4-BE49-F238E27FC236}">
              <a16:creationId xmlns:a16="http://schemas.microsoft.com/office/drawing/2014/main" xmlns="" id="{00000000-0008-0000-2500-000071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626" name="AutoShape 109">
          <a:extLst>
            <a:ext uri="{FF2B5EF4-FFF2-40B4-BE49-F238E27FC236}">
              <a16:creationId xmlns:a16="http://schemas.microsoft.com/office/drawing/2014/main" xmlns="" id="{00000000-0008-0000-2500-000072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27" name="AutoShape 353">
          <a:extLst>
            <a:ext uri="{FF2B5EF4-FFF2-40B4-BE49-F238E27FC236}">
              <a16:creationId xmlns:a16="http://schemas.microsoft.com/office/drawing/2014/main" xmlns="" id="{00000000-0008-0000-2500-000073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28" name="AutoShape 354">
          <a:extLst>
            <a:ext uri="{FF2B5EF4-FFF2-40B4-BE49-F238E27FC236}">
              <a16:creationId xmlns:a16="http://schemas.microsoft.com/office/drawing/2014/main" xmlns="" id="{00000000-0008-0000-2500-000074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29" name="AutoShape 355">
          <a:extLst>
            <a:ext uri="{FF2B5EF4-FFF2-40B4-BE49-F238E27FC236}">
              <a16:creationId xmlns:a16="http://schemas.microsoft.com/office/drawing/2014/main" xmlns="" id="{00000000-0008-0000-2500-000075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30" name="AutoShape 356">
          <a:extLst>
            <a:ext uri="{FF2B5EF4-FFF2-40B4-BE49-F238E27FC236}">
              <a16:creationId xmlns:a16="http://schemas.microsoft.com/office/drawing/2014/main" xmlns="" id="{00000000-0008-0000-2500-000076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31" name="AutoShape 357">
          <a:extLst>
            <a:ext uri="{FF2B5EF4-FFF2-40B4-BE49-F238E27FC236}">
              <a16:creationId xmlns:a16="http://schemas.microsoft.com/office/drawing/2014/main" xmlns="" id="{00000000-0008-0000-2500-000077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32" name="AutoShape 358">
          <a:extLst>
            <a:ext uri="{FF2B5EF4-FFF2-40B4-BE49-F238E27FC236}">
              <a16:creationId xmlns:a16="http://schemas.microsoft.com/office/drawing/2014/main" xmlns="" id="{00000000-0008-0000-2500-000078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33" name="AutoShape 359">
          <a:extLst>
            <a:ext uri="{FF2B5EF4-FFF2-40B4-BE49-F238E27FC236}">
              <a16:creationId xmlns:a16="http://schemas.microsoft.com/office/drawing/2014/main" xmlns="" id="{00000000-0008-0000-2500-000079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34" name="AutoShape 360">
          <a:extLst>
            <a:ext uri="{FF2B5EF4-FFF2-40B4-BE49-F238E27FC236}">
              <a16:creationId xmlns:a16="http://schemas.microsoft.com/office/drawing/2014/main" xmlns="" id="{00000000-0008-0000-2500-00007A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635" name="AutoShape 104">
          <a:extLst>
            <a:ext uri="{FF2B5EF4-FFF2-40B4-BE49-F238E27FC236}">
              <a16:creationId xmlns:a16="http://schemas.microsoft.com/office/drawing/2014/main" xmlns="" id="{00000000-0008-0000-2500-00007B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636" name="AutoShape 105">
          <a:extLst>
            <a:ext uri="{FF2B5EF4-FFF2-40B4-BE49-F238E27FC236}">
              <a16:creationId xmlns:a16="http://schemas.microsoft.com/office/drawing/2014/main" xmlns="" id="{00000000-0008-0000-2500-00007C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637" name="AutoShape 106">
          <a:extLst>
            <a:ext uri="{FF2B5EF4-FFF2-40B4-BE49-F238E27FC236}">
              <a16:creationId xmlns:a16="http://schemas.microsoft.com/office/drawing/2014/main" xmlns="" id="{00000000-0008-0000-2500-00007D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638" name="AutoShape 107">
          <a:extLst>
            <a:ext uri="{FF2B5EF4-FFF2-40B4-BE49-F238E27FC236}">
              <a16:creationId xmlns:a16="http://schemas.microsoft.com/office/drawing/2014/main" xmlns="" id="{00000000-0008-0000-2500-00007E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639" name="AutoShape 108">
          <a:extLst>
            <a:ext uri="{FF2B5EF4-FFF2-40B4-BE49-F238E27FC236}">
              <a16:creationId xmlns:a16="http://schemas.microsoft.com/office/drawing/2014/main" xmlns="" id="{00000000-0008-0000-2500-00007F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640" name="AutoShape 109">
          <a:extLst>
            <a:ext uri="{FF2B5EF4-FFF2-40B4-BE49-F238E27FC236}">
              <a16:creationId xmlns:a16="http://schemas.microsoft.com/office/drawing/2014/main" xmlns="" id="{00000000-0008-0000-2500-000080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41" name="AutoShape 353">
          <a:extLst>
            <a:ext uri="{FF2B5EF4-FFF2-40B4-BE49-F238E27FC236}">
              <a16:creationId xmlns:a16="http://schemas.microsoft.com/office/drawing/2014/main" xmlns="" id="{00000000-0008-0000-2500-000081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42" name="AutoShape 354">
          <a:extLst>
            <a:ext uri="{FF2B5EF4-FFF2-40B4-BE49-F238E27FC236}">
              <a16:creationId xmlns:a16="http://schemas.microsoft.com/office/drawing/2014/main" xmlns="" id="{00000000-0008-0000-2500-000082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43" name="AutoShape 355">
          <a:extLst>
            <a:ext uri="{FF2B5EF4-FFF2-40B4-BE49-F238E27FC236}">
              <a16:creationId xmlns:a16="http://schemas.microsoft.com/office/drawing/2014/main" xmlns="" id="{00000000-0008-0000-2500-000083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44" name="AutoShape 356">
          <a:extLst>
            <a:ext uri="{FF2B5EF4-FFF2-40B4-BE49-F238E27FC236}">
              <a16:creationId xmlns:a16="http://schemas.microsoft.com/office/drawing/2014/main" xmlns="" id="{00000000-0008-0000-2500-000084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45" name="AutoShape 357">
          <a:extLst>
            <a:ext uri="{FF2B5EF4-FFF2-40B4-BE49-F238E27FC236}">
              <a16:creationId xmlns:a16="http://schemas.microsoft.com/office/drawing/2014/main" xmlns="" id="{00000000-0008-0000-2500-000085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46" name="AutoShape 358">
          <a:extLst>
            <a:ext uri="{FF2B5EF4-FFF2-40B4-BE49-F238E27FC236}">
              <a16:creationId xmlns:a16="http://schemas.microsoft.com/office/drawing/2014/main" xmlns="" id="{00000000-0008-0000-2500-000086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47" name="AutoShape 359">
          <a:extLst>
            <a:ext uri="{FF2B5EF4-FFF2-40B4-BE49-F238E27FC236}">
              <a16:creationId xmlns:a16="http://schemas.microsoft.com/office/drawing/2014/main" xmlns="" id="{00000000-0008-0000-2500-000087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48" name="AutoShape 360">
          <a:extLst>
            <a:ext uri="{FF2B5EF4-FFF2-40B4-BE49-F238E27FC236}">
              <a16:creationId xmlns:a16="http://schemas.microsoft.com/office/drawing/2014/main" xmlns="" id="{00000000-0008-0000-2500-000088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649" name="AutoShape 104">
          <a:extLst>
            <a:ext uri="{FF2B5EF4-FFF2-40B4-BE49-F238E27FC236}">
              <a16:creationId xmlns:a16="http://schemas.microsoft.com/office/drawing/2014/main" xmlns="" id="{00000000-0008-0000-2500-000089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650" name="AutoShape 105">
          <a:extLst>
            <a:ext uri="{FF2B5EF4-FFF2-40B4-BE49-F238E27FC236}">
              <a16:creationId xmlns:a16="http://schemas.microsoft.com/office/drawing/2014/main" xmlns="" id="{00000000-0008-0000-2500-00008A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651" name="AutoShape 106">
          <a:extLst>
            <a:ext uri="{FF2B5EF4-FFF2-40B4-BE49-F238E27FC236}">
              <a16:creationId xmlns:a16="http://schemas.microsoft.com/office/drawing/2014/main" xmlns="" id="{00000000-0008-0000-2500-00008B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652" name="AutoShape 107">
          <a:extLst>
            <a:ext uri="{FF2B5EF4-FFF2-40B4-BE49-F238E27FC236}">
              <a16:creationId xmlns:a16="http://schemas.microsoft.com/office/drawing/2014/main" xmlns="" id="{00000000-0008-0000-2500-00008C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653" name="AutoShape 108">
          <a:extLst>
            <a:ext uri="{FF2B5EF4-FFF2-40B4-BE49-F238E27FC236}">
              <a16:creationId xmlns:a16="http://schemas.microsoft.com/office/drawing/2014/main" xmlns="" id="{00000000-0008-0000-2500-00008D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654" name="AutoShape 109">
          <a:extLst>
            <a:ext uri="{FF2B5EF4-FFF2-40B4-BE49-F238E27FC236}">
              <a16:creationId xmlns:a16="http://schemas.microsoft.com/office/drawing/2014/main" xmlns="" id="{00000000-0008-0000-2500-00008E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55" name="AutoShape 353">
          <a:extLst>
            <a:ext uri="{FF2B5EF4-FFF2-40B4-BE49-F238E27FC236}">
              <a16:creationId xmlns:a16="http://schemas.microsoft.com/office/drawing/2014/main" xmlns="" id="{00000000-0008-0000-2500-00008F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56" name="AutoShape 354">
          <a:extLst>
            <a:ext uri="{FF2B5EF4-FFF2-40B4-BE49-F238E27FC236}">
              <a16:creationId xmlns:a16="http://schemas.microsoft.com/office/drawing/2014/main" xmlns="" id="{00000000-0008-0000-2500-000090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57" name="AutoShape 355">
          <a:extLst>
            <a:ext uri="{FF2B5EF4-FFF2-40B4-BE49-F238E27FC236}">
              <a16:creationId xmlns:a16="http://schemas.microsoft.com/office/drawing/2014/main" xmlns="" id="{00000000-0008-0000-2500-000091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58" name="AutoShape 356">
          <a:extLst>
            <a:ext uri="{FF2B5EF4-FFF2-40B4-BE49-F238E27FC236}">
              <a16:creationId xmlns:a16="http://schemas.microsoft.com/office/drawing/2014/main" xmlns="" id="{00000000-0008-0000-2500-000092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59" name="AutoShape 357">
          <a:extLst>
            <a:ext uri="{FF2B5EF4-FFF2-40B4-BE49-F238E27FC236}">
              <a16:creationId xmlns:a16="http://schemas.microsoft.com/office/drawing/2014/main" xmlns="" id="{00000000-0008-0000-2500-000093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60" name="AutoShape 358">
          <a:extLst>
            <a:ext uri="{FF2B5EF4-FFF2-40B4-BE49-F238E27FC236}">
              <a16:creationId xmlns:a16="http://schemas.microsoft.com/office/drawing/2014/main" xmlns="" id="{00000000-0008-0000-2500-000094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61" name="AutoShape 359">
          <a:extLst>
            <a:ext uri="{FF2B5EF4-FFF2-40B4-BE49-F238E27FC236}">
              <a16:creationId xmlns:a16="http://schemas.microsoft.com/office/drawing/2014/main" xmlns="" id="{00000000-0008-0000-2500-000095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62" name="AutoShape 360">
          <a:extLst>
            <a:ext uri="{FF2B5EF4-FFF2-40B4-BE49-F238E27FC236}">
              <a16:creationId xmlns:a16="http://schemas.microsoft.com/office/drawing/2014/main" xmlns="" id="{00000000-0008-0000-2500-000096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663" name="AutoShape 104">
          <a:extLst>
            <a:ext uri="{FF2B5EF4-FFF2-40B4-BE49-F238E27FC236}">
              <a16:creationId xmlns:a16="http://schemas.microsoft.com/office/drawing/2014/main" xmlns="" id="{00000000-0008-0000-2500-000097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664" name="AutoShape 105">
          <a:extLst>
            <a:ext uri="{FF2B5EF4-FFF2-40B4-BE49-F238E27FC236}">
              <a16:creationId xmlns:a16="http://schemas.microsoft.com/office/drawing/2014/main" xmlns="" id="{00000000-0008-0000-2500-000098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665" name="AutoShape 106">
          <a:extLst>
            <a:ext uri="{FF2B5EF4-FFF2-40B4-BE49-F238E27FC236}">
              <a16:creationId xmlns:a16="http://schemas.microsoft.com/office/drawing/2014/main" xmlns="" id="{00000000-0008-0000-2500-000099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666" name="AutoShape 107">
          <a:extLst>
            <a:ext uri="{FF2B5EF4-FFF2-40B4-BE49-F238E27FC236}">
              <a16:creationId xmlns:a16="http://schemas.microsoft.com/office/drawing/2014/main" xmlns="" id="{00000000-0008-0000-2500-00009A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667" name="AutoShape 108">
          <a:extLst>
            <a:ext uri="{FF2B5EF4-FFF2-40B4-BE49-F238E27FC236}">
              <a16:creationId xmlns:a16="http://schemas.microsoft.com/office/drawing/2014/main" xmlns="" id="{00000000-0008-0000-2500-00009B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668" name="AutoShape 109">
          <a:extLst>
            <a:ext uri="{FF2B5EF4-FFF2-40B4-BE49-F238E27FC236}">
              <a16:creationId xmlns:a16="http://schemas.microsoft.com/office/drawing/2014/main" xmlns="" id="{00000000-0008-0000-2500-00009C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69" name="AutoShape 353">
          <a:extLst>
            <a:ext uri="{FF2B5EF4-FFF2-40B4-BE49-F238E27FC236}">
              <a16:creationId xmlns:a16="http://schemas.microsoft.com/office/drawing/2014/main" xmlns="" id="{00000000-0008-0000-2500-00009D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70" name="AutoShape 354">
          <a:extLst>
            <a:ext uri="{FF2B5EF4-FFF2-40B4-BE49-F238E27FC236}">
              <a16:creationId xmlns:a16="http://schemas.microsoft.com/office/drawing/2014/main" xmlns="" id="{00000000-0008-0000-2500-00009E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71" name="AutoShape 355">
          <a:extLst>
            <a:ext uri="{FF2B5EF4-FFF2-40B4-BE49-F238E27FC236}">
              <a16:creationId xmlns:a16="http://schemas.microsoft.com/office/drawing/2014/main" xmlns="" id="{00000000-0008-0000-2500-00009F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72" name="AutoShape 356">
          <a:extLst>
            <a:ext uri="{FF2B5EF4-FFF2-40B4-BE49-F238E27FC236}">
              <a16:creationId xmlns:a16="http://schemas.microsoft.com/office/drawing/2014/main" xmlns="" id="{00000000-0008-0000-2500-0000A0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73" name="AutoShape 357">
          <a:extLst>
            <a:ext uri="{FF2B5EF4-FFF2-40B4-BE49-F238E27FC236}">
              <a16:creationId xmlns:a16="http://schemas.microsoft.com/office/drawing/2014/main" xmlns="" id="{00000000-0008-0000-2500-0000A1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74" name="AutoShape 358">
          <a:extLst>
            <a:ext uri="{FF2B5EF4-FFF2-40B4-BE49-F238E27FC236}">
              <a16:creationId xmlns:a16="http://schemas.microsoft.com/office/drawing/2014/main" xmlns="" id="{00000000-0008-0000-2500-0000A2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75" name="AutoShape 359">
          <a:extLst>
            <a:ext uri="{FF2B5EF4-FFF2-40B4-BE49-F238E27FC236}">
              <a16:creationId xmlns:a16="http://schemas.microsoft.com/office/drawing/2014/main" xmlns="" id="{00000000-0008-0000-2500-0000A3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76" name="AutoShape 360">
          <a:extLst>
            <a:ext uri="{FF2B5EF4-FFF2-40B4-BE49-F238E27FC236}">
              <a16:creationId xmlns:a16="http://schemas.microsoft.com/office/drawing/2014/main" xmlns="" id="{00000000-0008-0000-2500-0000A4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677" name="AutoShape 104">
          <a:extLst>
            <a:ext uri="{FF2B5EF4-FFF2-40B4-BE49-F238E27FC236}">
              <a16:creationId xmlns:a16="http://schemas.microsoft.com/office/drawing/2014/main" xmlns="" id="{00000000-0008-0000-2500-0000A5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678" name="AutoShape 105">
          <a:extLst>
            <a:ext uri="{FF2B5EF4-FFF2-40B4-BE49-F238E27FC236}">
              <a16:creationId xmlns:a16="http://schemas.microsoft.com/office/drawing/2014/main" xmlns="" id="{00000000-0008-0000-2500-0000A6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679" name="AutoShape 106">
          <a:extLst>
            <a:ext uri="{FF2B5EF4-FFF2-40B4-BE49-F238E27FC236}">
              <a16:creationId xmlns:a16="http://schemas.microsoft.com/office/drawing/2014/main" xmlns="" id="{00000000-0008-0000-2500-0000A7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680" name="AutoShape 107">
          <a:extLst>
            <a:ext uri="{FF2B5EF4-FFF2-40B4-BE49-F238E27FC236}">
              <a16:creationId xmlns:a16="http://schemas.microsoft.com/office/drawing/2014/main" xmlns="" id="{00000000-0008-0000-2500-0000A8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681" name="AutoShape 108">
          <a:extLst>
            <a:ext uri="{FF2B5EF4-FFF2-40B4-BE49-F238E27FC236}">
              <a16:creationId xmlns:a16="http://schemas.microsoft.com/office/drawing/2014/main" xmlns="" id="{00000000-0008-0000-2500-0000A9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682" name="AutoShape 109">
          <a:extLst>
            <a:ext uri="{FF2B5EF4-FFF2-40B4-BE49-F238E27FC236}">
              <a16:creationId xmlns:a16="http://schemas.microsoft.com/office/drawing/2014/main" xmlns="" id="{00000000-0008-0000-2500-0000AA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83" name="AutoShape 353">
          <a:extLst>
            <a:ext uri="{FF2B5EF4-FFF2-40B4-BE49-F238E27FC236}">
              <a16:creationId xmlns:a16="http://schemas.microsoft.com/office/drawing/2014/main" xmlns="" id="{00000000-0008-0000-2500-0000AB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84" name="AutoShape 354">
          <a:extLst>
            <a:ext uri="{FF2B5EF4-FFF2-40B4-BE49-F238E27FC236}">
              <a16:creationId xmlns:a16="http://schemas.microsoft.com/office/drawing/2014/main" xmlns="" id="{00000000-0008-0000-2500-0000AC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85" name="AutoShape 355">
          <a:extLst>
            <a:ext uri="{FF2B5EF4-FFF2-40B4-BE49-F238E27FC236}">
              <a16:creationId xmlns:a16="http://schemas.microsoft.com/office/drawing/2014/main" xmlns="" id="{00000000-0008-0000-2500-0000AD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86" name="AutoShape 356">
          <a:extLst>
            <a:ext uri="{FF2B5EF4-FFF2-40B4-BE49-F238E27FC236}">
              <a16:creationId xmlns:a16="http://schemas.microsoft.com/office/drawing/2014/main" xmlns="" id="{00000000-0008-0000-2500-0000AE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87" name="AutoShape 357">
          <a:extLst>
            <a:ext uri="{FF2B5EF4-FFF2-40B4-BE49-F238E27FC236}">
              <a16:creationId xmlns:a16="http://schemas.microsoft.com/office/drawing/2014/main" xmlns="" id="{00000000-0008-0000-2500-0000AF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88" name="AutoShape 358">
          <a:extLst>
            <a:ext uri="{FF2B5EF4-FFF2-40B4-BE49-F238E27FC236}">
              <a16:creationId xmlns:a16="http://schemas.microsoft.com/office/drawing/2014/main" xmlns="" id="{00000000-0008-0000-2500-0000B0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89" name="AutoShape 359">
          <a:extLst>
            <a:ext uri="{FF2B5EF4-FFF2-40B4-BE49-F238E27FC236}">
              <a16:creationId xmlns:a16="http://schemas.microsoft.com/office/drawing/2014/main" xmlns="" id="{00000000-0008-0000-2500-0000B1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90" name="AutoShape 360">
          <a:extLst>
            <a:ext uri="{FF2B5EF4-FFF2-40B4-BE49-F238E27FC236}">
              <a16:creationId xmlns:a16="http://schemas.microsoft.com/office/drawing/2014/main" xmlns="" id="{00000000-0008-0000-2500-0000B2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691" name="AutoShape 104">
          <a:extLst>
            <a:ext uri="{FF2B5EF4-FFF2-40B4-BE49-F238E27FC236}">
              <a16:creationId xmlns:a16="http://schemas.microsoft.com/office/drawing/2014/main" xmlns="" id="{00000000-0008-0000-2500-0000B3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692" name="AutoShape 105">
          <a:extLst>
            <a:ext uri="{FF2B5EF4-FFF2-40B4-BE49-F238E27FC236}">
              <a16:creationId xmlns:a16="http://schemas.microsoft.com/office/drawing/2014/main" xmlns="" id="{00000000-0008-0000-2500-0000B4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693" name="AutoShape 106">
          <a:extLst>
            <a:ext uri="{FF2B5EF4-FFF2-40B4-BE49-F238E27FC236}">
              <a16:creationId xmlns:a16="http://schemas.microsoft.com/office/drawing/2014/main" xmlns="" id="{00000000-0008-0000-2500-0000B5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694" name="AutoShape 107">
          <a:extLst>
            <a:ext uri="{FF2B5EF4-FFF2-40B4-BE49-F238E27FC236}">
              <a16:creationId xmlns:a16="http://schemas.microsoft.com/office/drawing/2014/main" xmlns="" id="{00000000-0008-0000-2500-0000B6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695" name="AutoShape 108">
          <a:extLst>
            <a:ext uri="{FF2B5EF4-FFF2-40B4-BE49-F238E27FC236}">
              <a16:creationId xmlns:a16="http://schemas.microsoft.com/office/drawing/2014/main" xmlns="" id="{00000000-0008-0000-2500-0000B7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696" name="AutoShape 109">
          <a:extLst>
            <a:ext uri="{FF2B5EF4-FFF2-40B4-BE49-F238E27FC236}">
              <a16:creationId xmlns:a16="http://schemas.microsoft.com/office/drawing/2014/main" xmlns="" id="{00000000-0008-0000-2500-0000B8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97" name="AutoShape 353">
          <a:extLst>
            <a:ext uri="{FF2B5EF4-FFF2-40B4-BE49-F238E27FC236}">
              <a16:creationId xmlns:a16="http://schemas.microsoft.com/office/drawing/2014/main" xmlns="" id="{00000000-0008-0000-2500-0000B9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98" name="AutoShape 354">
          <a:extLst>
            <a:ext uri="{FF2B5EF4-FFF2-40B4-BE49-F238E27FC236}">
              <a16:creationId xmlns:a16="http://schemas.microsoft.com/office/drawing/2014/main" xmlns="" id="{00000000-0008-0000-2500-0000BA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699" name="AutoShape 355">
          <a:extLst>
            <a:ext uri="{FF2B5EF4-FFF2-40B4-BE49-F238E27FC236}">
              <a16:creationId xmlns:a16="http://schemas.microsoft.com/office/drawing/2014/main" xmlns="" id="{00000000-0008-0000-2500-0000BB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00" name="AutoShape 356">
          <a:extLst>
            <a:ext uri="{FF2B5EF4-FFF2-40B4-BE49-F238E27FC236}">
              <a16:creationId xmlns:a16="http://schemas.microsoft.com/office/drawing/2014/main" xmlns="" id="{00000000-0008-0000-2500-0000BC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01" name="AutoShape 357">
          <a:extLst>
            <a:ext uri="{FF2B5EF4-FFF2-40B4-BE49-F238E27FC236}">
              <a16:creationId xmlns:a16="http://schemas.microsoft.com/office/drawing/2014/main" xmlns="" id="{00000000-0008-0000-2500-0000BD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02" name="AutoShape 358">
          <a:extLst>
            <a:ext uri="{FF2B5EF4-FFF2-40B4-BE49-F238E27FC236}">
              <a16:creationId xmlns:a16="http://schemas.microsoft.com/office/drawing/2014/main" xmlns="" id="{00000000-0008-0000-2500-0000BE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03" name="AutoShape 359">
          <a:extLst>
            <a:ext uri="{FF2B5EF4-FFF2-40B4-BE49-F238E27FC236}">
              <a16:creationId xmlns:a16="http://schemas.microsoft.com/office/drawing/2014/main" xmlns="" id="{00000000-0008-0000-2500-0000BF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04" name="AutoShape 360">
          <a:extLst>
            <a:ext uri="{FF2B5EF4-FFF2-40B4-BE49-F238E27FC236}">
              <a16:creationId xmlns:a16="http://schemas.microsoft.com/office/drawing/2014/main" xmlns="" id="{00000000-0008-0000-2500-0000C0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705" name="AutoShape 104">
          <a:extLst>
            <a:ext uri="{FF2B5EF4-FFF2-40B4-BE49-F238E27FC236}">
              <a16:creationId xmlns:a16="http://schemas.microsoft.com/office/drawing/2014/main" xmlns="" id="{00000000-0008-0000-2500-0000C1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706" name="AutoShape 105">
          <a:extLst>
            <a:ext uri="{FF2B5EF4-FFF2-40B4-BE49-F238E27FC236}">
              <a16:creationId xmlns:a16="http://schemas.microsoft.com/office/drawing/2014/main" xmlns="" id="{00000000-0008-0000-2500-0000C2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707" name="AutoShape 106">
          <a:extLst>
            <a:ext uri="{FF2B5EF4-FFF2-40B4-BE49-F238E27FC236}">
              <a16:creationId xmlns:a16="http://schemas.microsoft.com/office/drawing/2014/main" xmlns="" id="{00000000-0008-0000-2500-0000C3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708" name="AutoShape 107">
          <a:extLst>
            <a:ext uri="{FF2B5EF4-FFF2-40B4-BE49-F238E27FC236}">
              <a16:creationId xmlns:a16="http://schemas.microsoft.com/office/drawing/2014/main" xmlns="" id="{00000000-0008-0000-2500-0000C4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709" name="AutoShape 108">
          <a:extLst>
            <a:ext uri="{FF2B5EF4-FFF2-40B4-BE49-F238E27FC236}">
              <a16:creationId xmlns:a16="http://schemas.microsoft.com/office/drawing/2014/main" xmlns="" id="{00000000-0008-0000-2500-0000C5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710" name="AutoShape 109">
          <a:extLst>
            <a:ext uri="{FF2B5EF4-FFF2-40B4-BE49-F238E27FC236}">
              <a16:creationId xmlns:a16="http://schemas.microsoft.com/office/drawing/2014/main" xmlns="" id="{00000000-0008-0000-2500-0000C6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11" name="AutoShape 353">
          <a:extLst>
            <a:ext uri="{FF2B5EF4-FFF2-40B4-BE49-F238E27FC236}">
              <a16:creationId xmlns:a16="http://schemas.microsoft.com/office/drawing/2014/main" xmlns="" id="{00000000-0008-0000-2500-0000C7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12" name="AutoShape 354">
          <a:extLst>
            <a:ext uri="{FF2B5EF4-FFF2-40B4-BE49-F238E27FC236}">
              <a16:creationId xmlns:a16="http://schemas.microsoft.com/office/drawing/2014/main" xmlns="" id="{00000000-0008-0000-2500-0000C8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13" name="AutoShape 355">
          <a:extLst>
            <a:ext uri="{FF2B5EF4-FFF2-40B4-BE49-F238E27FC236}">
              <a16:creationId xmlns:a16="http://schemas.microsoft.com/office/drawing/2014/main" xmlns="" id="{00000000-0008-0000-2500-0000C9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14" name="AutoShape 356">
          <a:extLst>
            <a:ext uri="{FF2B5EF4-FFF2-40B4-BE49-F238E27FC236}">
              <a16:creationId xmlns:a16="http://schemas.microsoft.com/office/drawing/2014/main" xmlns="" id="{00000000-0008-0000-2500-0000CA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15" name="AutoShape 357">
          <a:extLst>
            <a:ext uri="{FF2B5EF4-FFF2-40B4-BE49-F238E27FC236}">
              <a16:creationId xmlns:a16="http://schemas.microsoft.com/office/drawing/2014/main" xmlns="" id="{00000000-0008-0000-2500-0000CB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16" name="AutoShape 358">
          <a:extLst>
            <a:ext uri="{FF2B5EF4-FFF2-40B4-BE49-F238E27FC236}">
              <a16:creationId xmlns:a16="http://schemas.microsoft.com/office/drawing/2014/main" xmlns="" id="{00000000-0008-0000-2500-0000CC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17" name="AutoShape 359">
          <a:extLst>
            <a:ext uri="{FF2B5EF4-FFF2-40B4-BE49-F238E27FC236}">
              <a16:creationId xmlns:a16="http://schemas.microsoft.com/office/drawing/2014/main" xmlns="" id="{00000000-0008-0000-2500-0000CD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18" name="AutoShape 360">
          <a:extLst>
            <a:ext uri="{FF2B5EF4-FFF2-40B4-BE49-F238E27FC236}">
              <a16:creationId xmlns:a16="http://schemas.microsoft.com/office/drawing/2014/main" xmlns="" id="{00000000-0008-0000-2500-0000CE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719" name="AutoShape 104">
          <a:extLst>
            <a:ext uri="{FF2B5EF4-FFF2-40B4-BE49-F238E27FC236}">
              <a16:creationId xmlns:a16="http://schemas.microsoft.com/office/drawing/2014/main" xmlns="" id="{00000000-0008-0000-2500-0000CF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720" name="AutoShape 105">
          <a:extLst>
            <a:ext uri="{FF2B5EF4-FFF2-40B4-BE49-F238E27FC236}">
              <a16:creationId xmlns:a16="http://schemas.microsoft.com/office/drawing/2014/main" xmlns="" id="{00000000-0008-0000-2500-0000D0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721" name="AutoShape 106">
          <a:extLst>
            <a:ext uri="{FF2B5EF4-FFF2-40B4-BE49-F238E27FC236}">
              <a16:creationId xmlns:a16="http://schemas.microsoft.com/office/drawing/2014/main" xmlns="" id="{00000000-0008-0000-2500-0000D1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722" name="AutoShape 107">
          <a:extLst>
            <a:ext uri="{FF2B5EF4-FFF2-40B4-BE49-F238E27FC236}">
              <a16:creationId xmlns:a16="http://schemas.microsoft.com/office/drawing/2014/main" xmlns="" id="{00000000-0008-0000-2500-0000D2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723" name="AutoShape 108">
          <a:extLst>
            <a:ext uri="{FF2B5EF4-FFF2-40B4-BE49-F238E27FC236}">
              <a16:creationId xmlns:a16="http://schemas.microsoft.com/office/drawing/2014/main" xmlns="" id="{00000000-0008-0000-2500-0000D3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724" name="AutoShape 109">
          <a:extLst>
            <a:ext uri="{FF2B5EF4-FFF2-40B4-BE49-F238E27FC236}">
              <a16:creationId xmlns:a16="http://schemas.microsoft.com/office/drawing/2014/main" xmlns="" id="{00000000-0008-0000-2500-0000D4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25" name="AutoShape 353">
          <a:extLst>
            <a:ext uri="{FF2B5EF4-FFF2-40B4-BE49-F238E27FC236}">
              <a16:creationId xmlns:a16="http://schemas.microsoft.com/office/drawing/2014/main" xmlns="" id="{00000000-0008-0000-2500-0000D5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26" name="AutoShape 354">
          <a:extLst>
            <a:ext uri="{FF2B5EF4-FFF2-40B4-BE49-F238E27FC236}">
              <a16:creationId xmlns:a16="http://schemas.microsoft.com/office/drawing/2014/main" xmlns="" id="{00000000-0008-0000-2500-0000D6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27" name="AutoShape 355">
          <a:extLst>
            <a:ext uri="{FF2B5EF4-FFF2-40B4-BE49-F238E27FC236}">
              <a16:creationId xmlns:a16="http://schemas.microsoft.com/office/drawing/2014/main" xmlns="" id="{00000000-0008-0000-2500-0000D7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28" name="AutoShape 356">
          <a:extLst>
            <a:ext uri="{FF2B5EF4-FFF2-40B4-BE49-F238E27FC236}">
              <a16:creationId xmlns:a16="http://schemas.microsoft.com/office/drawing/2014/main" xmlns="" id="{00000000-0008-0000-2500-0000D8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29" name="AutoShape 357">
          <a:extLst>
            <a:ext uri="{FF2B5EF4-FFF2-40B4-BE49-F238E27FC236}">
              <a16:creationId xmlns:a16="http://schemas.microsoft.com/office/drawing/2014/main" xmlns="" id="{00000000-0008-0000-2500-0000D9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30" name="AutoShape 358">
          <a:extLst>
            <a:ext uri="{FF2B5EF4-FFF2-40B4-BE49-F238E27FC236}">
              <a16:creationId xmlns:a16="http://schemas.microsoft.com/office/drawing/2014/main" xmlns="" id="{00000000-0008-0000-2500-0000DA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31" name="AutoShape 359">
          <a:extLst>
            <a:ext uri="{FF2B5EF4-FFF2-40B4-BE49-F238E27FC236}">
              <a16:creationId xmlns:a16="http://schemas.microsoft.com/office/drawing/2014/main" xmlns="" id="{00000000-0008-0000-2500-0000DB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32" name="AutoShape 360">
          <a:extLst>
            <a:ext uri="{FF2B5EF4-FFF2-40B4-BE49-F238E27FC236}">
              <a16:creationId xmlns:a16="http://schemas.microsoft.com/office/drawing/2014/main" xmlns="" id="{00000000-0008-0000-2500-0000DC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733" name="AutoShape 104">
          <a:extLst>
            <a:ext uri="{FF2B5EF4-FFF2-40B4-BE49-F238E27FC236}">
              <a16:creationId xmlns:a16="http://schemas.microsoft.com/office/drawing/2014/main" xmlns="" id="{00000000-0008-0000-2500-0000DD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734" name="AutoShape 105">
          <a:extLst>
            <a:ext uri="{FF2B5EF4-FFF2-40B4-BE49-F238E27FC236}">
              <a16:creationId xmlns:a16="http://schemas.microsoft.com/office/drawing/2014/main" xmlns="" id="{00000000-0008-0000-2500-0000DE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735" name="AutoShape 106">
          <a:extLst>
            <a:ext uri="{FF2B5EF4-FFF2-40B4-BE49-F238E27FC236}">
              <a16:creationId xmlns:a16="http://schemas.microsoft.com/office/drawing/2014/main" xmlns="" id="{00000000-0008-0000-2500-0000DF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736" name="AutoShape 107">
          <a:extLst>
            <a:ext uri="{FF2B5EF4-FFF2-40B4-BE49-F238E27FC236}">
              <a16:creationId xmlns:a16="http://schemas.microsoft.com/office/drawing/2014/main" xmlns="" id="{00000000-0008-0000-2500-0000E0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737" name="AutoShape 108">
          <a:extLst>
            <a:ext uri="{FF2B5EF4-FFF2-40B4-BE49-F238E27FC236}">
              <a16:creationId xmlns:a16="http://schemas.microsoft.com/office/drawing/2014/main" xmlns="" id="{00000000-0008-0000-2500-0000E1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738" name="AutoShape 109">
          <a:extLst>
            <a:ext uri="{FF2B5EF4-FFF2-40B4-BE49-F238E27FC236}">
              <a16:creationId xmlns:a16="http://schemas.microsoft.com/office/drawing/2014/main" xmlns="" id="{00000000-0008-0000-2500-0000E2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39" name="AutoShape 353">
          <a:extLst>
            <a:ext uri="{FF2B5EF4-FFF2-40B4-BE49-F238E27FC236}">
              <a16:creationId xmlns:a16="http://schemas.microsoft.com/office/drawing/2014/main" xmlns="" id="{00000000-0008-0000-2500-0000E3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40" name="AutoShape 354">
          <a:extLst>
            <a:ext uri="{FF2B5EF4-FFF2-40B4-BE49-F238E27FC236}">
              <a16:creationId xmlns:a16="http://schemas.microsoft.com/office/drawing/2014/main" xmlns="" id="{00000000-0008-0000-2500-0000E4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41" name="AutoShape 355">
          <a:extLst>
            <a:ext uri="{FF2B5EF4-FFF2-40B4-BE49-F238E27FC236}">
              <a16:creationId xmlns:a16="http://schemas.microsoft.com/office/drawing/2014/main" xmlns="" id="{00000000-0008-0000-2500-0000E5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42" name="AutoShape 356">
          <a:extLst>
            <a:ext uri="{FF2B5EF4-FFF2-40B4-BE49-F238E27FC236}">
              <a16:creationId xmlns:a16="http://schemas.microsoft.com/office/drawing/2014/main" xmlns="" id="{00000000-0008-0000-2500-0000E6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43" name="AutoShape 357">
          <a:extLst>
            <a:ext uri="{FF2B5EF4-FFF2-40B4-BE49-F238E27FC236}">
              <a16:creationId xmlns:a16="http://schemas.microsoft.com/office/drawing/2014/main" xmlns="" id="{00000000-0008-0000-2500-0000E7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44" name="AutoShape 358">
          <a:extLst>
            <a:ext uri="{FF2B5EF4-FFF2-40B4-BE49-F238E27FC236}">
              <a16:creationId xmlns:a16="http://schemas.microsoft.com/office/drawing/2014/main" xmlns="" id="{00000000-0008-0000-2500-0000E8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45" name="AutoShape 359">
          <a:extLst>
            <a:ext uri="{FF2B5EF4-FFF2-40B4-BE49-F238E27FC236}">
              <a16:creationId xmlns:a16="http://schemas.microsoft.com/office/drawing/2014/main" xmlns="" id="{00000000-0008-0000-2500-0000E9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46" name="AutoShape 360">
          <a:extLst>
            <a:ext uri="{FF2B5EF4-FFF2-40B4-BE49-F238E27FC236}">
              <a16:creationId xmlns:a16="http://schemas.microsoft.com/office/drawing/2014/main" xmlns="" id="{00000000-0008-0000-2500-0000EA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747" name="AutoShape 104">
          <a:extLst>
            <a:ext uri="{FF2B5EF4-FFF2-40B4-BE49-F238E27FC236}">
              <a16:creationId xmlns:a16="http://schemas.microsoft.com/office/drawing/2014/main" xmlns="" id="{00000000-0008-0000-2500-0000EB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748" name="AutoShape 105">
          <a:extLst>
            <a:ext uri="{FF2B5EF4-FFF2-40B4-BE49-F238E27FC236}">
              <a16:creationId xmlns:a16="http://schemas.microsoft.com/office/drawing/2014/main" xmlns="" id="{00000000-0008-0000-2500-0000EC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749" name="AutoShape 106">
          <a:extLst>
            <a:ext uri="{FF2B5EF4-FFF2-40B4-BE49-F238E27FC236}">
              <a16:creationId xmlns:a16="http://schemas.microsoft.com/office/drawing/2014/main" xmlns="" id="{00000000-0008-0000-2500-0000ED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750" name="AutoShape 107">
          <a:extLst>
            <a:ext uri="{FF2B5EF4-FFF2-40B4-BE49-F238E27FC236}">
              <a16:creationId xmlns:a16="http://schemas.microsoft.com/office/drawing/2014/main" xmlns="" id="{00000000-0008-0000-2500-0000EE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751" name="AutoShape 108">
          <a:extLst>
            <a:ext uri="{FF2B5EF4-FFF2-40B4-BE49-F238E27FC236}">
              <a16:creationId xmlns:a16="http://schemas.microsoft.com/office/drawing/2014/main" xmlns="" id="{00000000-0008-0000-2500-0000EF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752" name="AutoShape 109">
          <a:extLst>
            <a:ext uri="{FF2B5EF4-FFF2-40B4-BE49-F238E27FC236}">
              <a16:creationId xmlns:a16="http://schemas.microsoft.com/office/drawing/2014/main" xmlns="" id="{00000000-0008-0000-2500-0000F0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53" name="AutoShape 353">
          <a:extLst>
            <a:ext uri="{FF2B5EF4-FFF2-40B4-BE49-F238E27FC236}">
              <a16:creationId xmlns:a16="http://schemas.microsoft.com/office/drawing/2014/main" xmlns="" id="{00000000-0008-0000-2500-0000F1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54" name="AutoShape 354">
          <a:extLst>
            <a:ext uri="{FF2B5EF4-FFF2-40B4-BE49-F238E27FC236}">
              <a16:creationId xmlns:a16="http://schemas.microsoft.com/office/drawing/2014/main" xmlns="" id="{00000000-0008-0000-2500-0000F2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55" name="AutoShape 355">
          <a:extLst>
            <a:ext uri="{FF2B5EF4-FFF2-40B4-BE49-F238E27FC236}">
              <a16:creationId xmlns:a16="http://schemas.microsoft.com/office/drawing/2014/main" xmlns="" id="{00000000-0008-0000-2500-0000F3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56" name="AutoShape 356">
          <a:extLst>
            <a:ext uri="{FF2B5EF4-FFF2-40B4-BE49-F238E27FC236}">
              <a16:creationId xmlns:a16="http://schemas.microsoft.com/office/drawing/2014/main" xmlns="" id="{00000000-0008-0000-2500-0000F4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57" name="AutoShape 357">
          <a:extLst>
            <a:ext uri="{FF2B5EF4-FFF2-40B4-BE49-F238E27FC236}">
              <a16:creationId xmlns:a16="http://schemas.microsoft.com/office/drawing/2014/main" xmlns="" id="{00000000-0008-0000-2500-0000F5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58" name="AutoShape 358">
          <a:extLst>
            <a:ext uri="{FF2B5EF4-FFF2-40B4-BE49-F238E27FC236}">
              <a16:creationId xmlns:a16="http://schemas.microsoft.com/office/drawing/2014/main" xmlns="" id="{00000000-0008-0000-2500-0000F6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59" name="AutoShape 359">
          <a:extLst>
            <a:ext uri="{FF2B5EF4-FFF2-40B4-BE49-F238E27FC236}">
              <a16:creationId xmlns:a16="http://schemas.microsoft.com/office/drawing/2014/main" xmlns="" id="{00000000-0008-0000-2500-0000F7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60" name="AutoShape 360">
          <a:extLst>
            <a:ext uri="{FF2B5EF4-FFF2-40B4-BE49-F238E27FC236}">
              <a16:creationId xmlns:a16="http://schemas.microsoft.com/office/drawing/2014/main" xmlns="" id="{00000000-0008-0000-2500-0000F8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761" name="AutoShape 104">
          <a:extLst>
            <a:ext uri="{FF2B5EF4-FFF2-40B4-BE49-F238E27FC236}">
              <a16:creationId xmlns:a16="http://schemas.microsoft.com/office/drawing/2014/main" xmlns="" id="{00000000-0008-0000-2500-0000F9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762" name="AutoShape 105">
          <a:extLst>
            <a:ext uri="{FF2B5EF4-FFF2-40B4-BE49-F238E27FC236}">
              <a16:creationId xmlns:a16="http://schemas.microsoft.com/office/drawing/2014/main" xmlns="" id="{00000000-0008-0000-2500-0000FA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763" name="AutoShape 106">
          <a:extLst>
            <a:ext uri="{FF2B5EF4-FFF2-40B4-BE49-F238E27FC236}">
              <a16:creationId xmlns:a16="http://schemas.microsoft.com/office/drawing/2014/main" xmlns="" id="{00000000-0008-0000-2500-0000FB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764" name="AutoShape 107">
          <a:extLst>
            <a:ext uri="{FF2B5EF4-FFF2-40B4-BE49-F238E27FC236}">
              <a16:creationId xmlns:a16="http://schemas.microsoft.com/office/drawing/2014/main" xmlns="" id="{00000000-0008-0000-2500-0000FC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765" name="AutoShape 108">
          <a:extLst>
            <a:ext uri="{FF2B5EF4-FFF2-40B4-BE49-F238E27FC236}">
              <a16:creationId xmlns:a16="http://schemas.microsoft.com/office/drawing/2014/main" xmlns="" id="{00000000-0008-0000-2500-0000FD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766" name="AutoShape 109">
          <a:extLst>
            <a:ext uri="{FF2B5EF4-FFF2-40B4-BE49-F238E27FC236}">
              <a16:creationId xmlns:a16="http://schemas.microsoft.com/office/drawing/2014/main" xmlns="" id="{00000000-0008-0000-2500-0000FE02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67" name="AutoShape 353">
          <a:extLst>
            <a:ext uri="{FF2B5EF4-FFF2-40B4-BE49-F238E27FC236}">
              <a16:creationId xmlns:a16="http://schemas.microsoft.com/office/drawing/2014/main" xmlns="" id="{00000000-0008-0000-2500-0000FF02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68" name="AutoShape 354">
          <a:extLst>
            <a:ext uri="{FF2B5EF4-FFF2-40B4-BE49-F238E27FC236}">
              <a16:creationId xmlns:a16="http://schemas.microsoft.com/office/drawing/2014/main" xmlns="" id="{00000000-0008-0000-2500-000000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69" name="AutoShape 355">
          <a:extLst>
            <a:ext uri="{FF2B5EF4-FFF2-40B4-BE49-F238E27FC236}">
              <a16:creationId xmlns:a16="http://schemas.microsoft.com/office/drawing/2014/main" xmlns="" id="{00000000-0008-0000-2500-000001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70" name="AutoShape 356">
          <a:extLst>
            <a:ext uri="{FF2B5EF4-FFF2-40B4-BE49-F238E27FC236}">
              <a16:creationId xmlns:a16="http://schemas.microsoft.com/office/drawing/2014/main" xmlns="" id="{00000000-0008-0000-2500-000002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71" name="AutoShape 357">
          <a:extLst>
            <a:ext uri="{FF2B5EF4-FFF2-40B4-BE49-F238E27FC236}">
              <a16:creationId xmlns:a16="http://schemas.microsoft.com/office/drawing/2014/main" xmlns="" id="{00000000-0008-0000-2500-000003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72" name="AutoShape 358">
          <a:extLst>
            <a:ext uri="{FF2B5EF4-FFF2-40B4-BE49-F238E27FC236}">
              <a16:creationId xmlns:a16="http://schemas.microsoft.com/office/drawing/2014/main" xmlns="" id="{00000000-0008-0000-2500-000004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73" name="AutoShape 359">
          <a:extLst>
            <a:ext uri="{FF2B5EF4-FFF2-40B4-BE49-F238E27FC236}">
              <a16:creationId xmlns:a16="http://schemas.microsoft.com/office/drawing/2014/main" xmlns="" id="{00000000-0008-0000-2500-000005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74" name="AutoShape 360">
          <a:extLst>
            <a:ext uri="{FF2B5EF4-FFF2-40B4-BE49-F238E27FC236}">
              <a16:creationId xmlns:a16="http://schemas.microsoft.com/office/drawing/2014/main" xmlns="" id="{00000000-0008-0000-2500-000006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775" name="AutoShape 104">
          <a:extLst>
            <a:ext uri="{FF2B5EF4-FFF2-40B4-BE49-F238E27FC236}">
              <a16:creationId xmlns:a16="http://schemas.microsoft.com/office/drawing/2014/main" xmlns="" id="{00000000-0008-0000-2500-00000703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776" name="AutoShape 105">
          <a:extLst>
            <a:ext uri="{FF2B5EF4-FFF2-40B4-BE49-F238E27FC236}">
              <a16:creationId xmlns:a16="http://schemas.microsoft.com/office/drawing/2014/main" xmlns="" id="{00000000-0008-0000-2500-00000803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777" name="AutoShape 106">
          <a:extLst>
            <a:ext uri="{FF2B5EF4-FFF2-40B4-BE49-F238E27FC236}">
              <a16:creationId xmlns:a16="http://schemas.microsoft.com/office/drawing/2014/main" xmlns="" id="{00000000-0008-0000-2500-00000903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778" name="AutoShape 107">
          <a:extLst>
            <a:ext uri="{FF2B5EF4-FFF2-40B4-BE49-F238E27FC236}">
              <a16:creationId xmlns:a16="http://schemas.microsoft.com/office/drawing/2014/main" xmlns="" id="{00000000-0008-0000-2500-00000A03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779" name="AutoShape 108">
          <a:extLst>
            <a:ext uri="{FF2B5EF4-FFF2-40B4-BE49-F238E27FC236}">
              <a16:creationId xmlns:a16="http://schemas.microsoft.com/office/drawing/2014/main" xmlns="" id="{00000000-0008-0000-2500-00000B03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780" name="AutoShape 109">
          <a:extLst>
            <a:ext uri="{FF2B5EF4-FFF2-40B4-BE49-F238E27FC236}">
              <a16:creationId xmlns:a16="http://schemas.microsoft.com/office/drawing/2014/main" xmlns="" id="{00000000-0008-0000-2500-00000C03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81" name="AutoShape 353">
          <a:extLst>
            <a:ext uri="{FF2B5EF4-FFF2-40B4-BE49-F238E27FC236}">
              <a16:creationId xmlns:a16="http://schemas.microsoft.com/office/drawing/2014/main" xmlns="" id="{00000000-0008-0000-2500-00000D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82" name="AutoShape 354">
          <a:extLst>
            <a:ext uri="{FF2B5EF4-FFF2-40B4-BE49-F238E27FC236}">
              <a16:creationId xmlns:a16="http://schemas.microsoft.com/office/drawing/2014/main" xmlns="" id="{00000000-0008-0000-2500-00000E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83" name="AutoShape 355">
          <a:extLst>
            <a:ext uri="{FF2B5EF4-FFF2-40B4-BE49-F238E27FC236}">
              <a16:creationId xmlns:a16="http://schemas.microsoft.com/office/drawing/2014/main" xmlns="" id="{00000000-0008-0000-2500-00000F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84" name="AutoShape 356">
          <a:extLst>
            <a:ext uri="{FF2B5EF4-FFF2-40B4-BE49-F238E27FC236}">
              <a16:creationId xmlns:a16="http://schemas.microsoft.com/office/drawing/2014/main" xmlns="" id="{00000000-0008-0000-2500-000010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85" name="AutoShape 357">
          <a:extLst>
            <a:ext uri="{FF2B5EF4-FFF2-40B4-BE49-F238E27FC236}">
              <a16:creationId xmlns:a16="http://schemas.microsoft.com/office/drawing/2014/main" xmlns="" id="{00000000-0008-0000-2500-000011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86" name="AutoShape 358">
          <a:extLst>
            <a:ext uri="{FF2B5EF4-FFF2-40B4-BE49-F238E27FC236}">
              <a16:creationId xmlns:a16="http://schemas.microsoft.com/office/drawing/2014/main" xmlns="" id="{00000000-0008-0000-2500-000012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87" name="AutoShape 359">
          <a:extLst>
            <a:ext uri="{FF2B5EF4-FFF2-40B4-BE49-F238E27FC236}">
              <a16:creationId xmlns:a16="http://schemas.microsoft.com/office/drawing/2014/main" xmlns="" id="{00000000-0008-0000-2500-000013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88" name="AutoShape 360">
          <a:extLst>
            <a:ext uri="{FF2B5EF4-FFF2-40B4-BE49-F238E27FC236}">
              <a16:creationId xmlns:a16="http://schemas.microsoft.com/office/drawing/2014/main" xmlns="" id="{00000000-0008-0000-2500-000014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789" name="AutoShape 104">
          <a:extLst>
            <a:ext uri="{FF2B5EF4-FFF2-40B4-BE49-F238E27FC236}">
              <a16:creationId xmlns:a16="http://schemas.microsoft.com/office/drawing/2014/main" xmlns="" id="{00000000-0008-0000-2500-00001503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790" name="AutoShape 105">
          <a:extLst>
            <a:ext uri="{FF2B5EF4-FFF2-40B4-BE49-F238E27FC236}">
              <a16:creationId xmlns:a16="http://schemas.microsoft.com/office/drawing/2014/main" xmlns="" id="{00000000-0008-0000-2500-00001603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791" name="AutoShape 106">
          <a:extLst>
            <a:ext uri="{FF2B5EF4-FFF2-40B4-BE49-F238E27FC236}">
              <a16:creationId xmlns:a16="http://schemas.microsoft.com/office/drawing/2014/main" xmlns="" id="{00000000-0008-0000-2500-00001703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792" name="AutoShape 107">
          <a:extLst>
            <a:ext uri="{FF2B5EF4-FFF2-40B4-BE49-F238E27FC236}">
              <a16:creationId xmlns:a16="http://schemas.microsoft.com/office/drawing/2014/main" xmlns="" id="{00000000-0008-0000-2500-00001803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793" name="AutoShape 108">
          <a:extLst>
            <a:ext uri="{FF2B5EF4-FFF2-40B4-BE49-F238E27FC236}">
              <a16:creationId xmlns:a16="http://schemas.microsoft.com/office/drawing/2014/main" xmlns="" id="{00000000-0008-0000-2500-00001903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794" name="AutoShape 109">
          <a:extLst>
            <a:ext uri="{FF2B5EF4-FFF2-40B4-BE49-F238E27FC236}">
              <a16:creationId xmlns:a16="http://schemas.microsoft.com/office/drawing/2014/main" xmlns="" id="{00000000-0008-0000-2500-00001A03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95" name="AutoShape 353">
          <a:extLst>
            <a:ext uri="{FF2B5EF4-FFF2-40B4-BE49-F238E27FC236}">
              <a16:creationId xmlns:a16="http://schemas.microsoft.com/office/drawing/2014/main" xmlns="" id="{00000000-0008-0000-2500-00001B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96" name="AutoShape 354">
          <a:extLst>
            <a:ext uri="{FF2B5EF4-FFF2-40B4-BE49-F238E27FC236}">
              <a16:creationId xmlns:a16="http://schemas.microsoft.com/office/drawing/2014/main" xmlns="" id="{00000000-0008-0000-2500-00001C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97" name="AutoShape 355">
          <a:extLst>
            <a:ext uri="{FF2B5EF4-FFF2-40B4-BE49-F238E27FC236}">
              <a16:creationId xmlns:a16="http://schemas.microsoft.com/office/drawing/2014/main" xmlns="" id="{00000000-0008-0000-2500-00001D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98" name="AutoShape 356">
          <a:extLst>
            <a:ext uri="{FF2B5EF4-FFF2-40B4-BE49-F238E27FC236}">
              <a16:creationId xmlns:a16="http://schemas.microsoft.com/office/drawing/2014/main" xmlns="" id="{00000000-0008-0000-2500-00001E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799" name="AutoShape 357">
          <a:extLst>
            <a:ext uri="{FF2B5EF4-FFF2-40B4-BE49-F238E27FC236}">
              <a16:creationId xmlns:a16="http://schemas.microsoft.com/office/drawing/2014/main" xmlns="" id="{00000000-0008-0000-2500-00001F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800" name="AutoShape 358">
          <a:extLst>
            <a:ext uri="{FF2B5EF4-FFF2-40B4-BE49-F238E27FC236}">
              <a16:creationId xmlns:a16="http://schemas.microsoft.com/office/drawing/2014/main" xmlns="" id="{00000000-0008-0000-2500-000020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801" name="AutoShape 359">
          <a:extLst>
            <a:ext uri="{FF2B5EF4-FFF2-40B4-BE49-F238E27FC236}">
              <a16:creationId xmlns:a16="http://schemas.microsoft.com/office/drawing/2014/main" xmlns="" id="{00000000-0008-0000-2500-000021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802" name="AutoShape 360">
          <a:extLst>
            <a:ext uri="{FF2B5EF4-FFF2-40B4-BE49-F238E27FC236}">
              <a16:creationId xmlns:a16="http://schemas.microsoft.com/office/drawing/2014/main" xmlns="" id="{00000000-0008-0000-2500-000022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803" name="AutoShape 104">
          <a:extLst>
            <a:ext uri="{FF2B5EF4-FFF2-40B4-BE49-F238E27FC236}">
              <a16:creationId xmlns:a16="http://schemas.microsoft.com/office/drawing/2014/main" xmlns="" id="{00000000-0008-0000-2500-00002303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804" name="AutoShape 105">
          <a:extLst>
            <a:ext uri="{FF2B5EF4-FFF2-40B4-BE49-F238E27FC236}">
              <a16:creationId xmlns:a16="http://schemas.microsoft.com/office/drawing/2014/main" xmlns="" id="{00000000-0008-0000-2500-00002403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805" name="AutoShape 106">
          <a:extLst>
            <a:ext uri="{FF2B5EF4-FFF2-40B4-BE49-F238E27FC236}">
              <a16:creationId xmlns:a16="http://schemas.microsoft.com/office/drawing/2014/main" xmlns="" id="{00000000-0008-0000-2500-00002503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806" name="AutoShape 107">
          <a:extLst>
            <a:ext uri="{FF2B5EF4-FFF2-40B4-BE49-F238E27FC236}">
              <a16:creationId xmlns:a16="http://schemas.microsoft.com/office/drawing/2014/main" xmlns="" id="{00000000-0008-0000-2500-00002603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807" name="AutoShape 108">
          <a:extLst>
            <a:ext uri="{FF2B5EF4-FFF2-40B4-BE49-F238E27FC236}">
              <a16:creationId xmlns:a16="http://schemas.microsoft.com/office/drawing/2014/main" xmlns="" id="{00000000-0008-0000-2500-00002703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808" name="AutoShape 109">
          <a:extLst>
            <a:ext uri="{FF2B5EF4-FFF2-40B4-BE49-F238E27FC236}">
              <a16:creationId xmlns:a16="http://schemas.microsoft.com/office/drawing/2014/main" xmlns="" id="{00000000-0008-0000-2500-00002803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809" name="AutoShape 353">
          <a:extLst>
            <a:ext uri="{FF2B5EF4-FFF2-40B4-BE49-F238E27FC236}">
              <a16:creationId xmlns:a16="http://schemas.microsoft.com/office/drawing/2014/main" xmlns="" id="{00000000-0008-0000-2500-000029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810" name="AutoShape 354">
          <a:extLst>
            <a:ext uri="{FF2B5EF4-FFF2-40B4-BE49-F238E27FC236}">
              <a16:creationId xmlns:a16="http://schemas.microsoft.com/office/drawing/2014/main" xmlns="" id="{00000000-0008-0000-2500-00002A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811" name="AutoShape 355">
          <a:extLst>
            <a:ext uri="{FF2B5EF4-FFF2-40B4-BE49-F238E27FC236}">
              <a16:creationId xmlns:a16="http://schemas.microsoft.com/office/drawing/2014/main" xmlns="" id="{00000000-0008-0000-2500-00002B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812" name="AutoShape 356">
          <a:extLst>
            <a:ext uri="{FF2B5EF4-FFF2-40B4-BE49-F238E27FC236}">
              <a16:creationId xmlns:a16="http://schemas.microsoft.com/office/drawing/2014/main" xmlns="" id="{00000000-0008-0000-2500-00002C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813" name="AutoShape 357">
          <a:extLst>
            <a:ext uri="{FF2B5EF4-FFF2-40B4-BE49-F238E27FC236}">
              <a16:creationId xmlns:a16="http://schemas.microsoft.com/office/drawing/2014/main" xmlns="" id="{00000000-0008-0000-2500-00002D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814" name="AutoShape 358">
          <a:extLst>
            <a:ext uri="{FF2B5EF4-FFF2-40B4-BE49-F238E27FC236}">
              <a16:creationId xmlns:a16="http://schemas.microsoft.com/office/drawing/2014/main" xmlns="" id="{00000000-0008-0000-2500-00002E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815" name="AutoShape 359">
          <a:extLst>
            <a:ext uri="{FF2B5EF4-FFF2-40B4-BE49-F238E27FC236}">
              <a16:creationId xmlns:a16="http://schemas.microsoft.com/office/drawing/2014/main" xmlns="" id="{00000000-0008-0000-2500-00002F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816" name="AutoShape 360">
          <a:extLst>
            <a:ext uri="{FF2B5EF4-FFF2-40B4-BE49-F238E27FC236}">
              <a16:creationId xmlns:a16="http://schemas.microsoft.com/office/drawing/2014/main" xmlns="" id="{00000000-0008-0000-2500-000030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817" name="AutoShape 104">
          <a:extLst>
            <a:ext uri="{FF2B5EF4-FFF2-40B4-BE49-F238E27FC236}">
              <a16:creationId xmlns:a16="http://schemas.microsoft.com/office/drawing/2014/main" xmlns="" id="{00000000-0008-0000-2500-00003103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818" name="AutoShape 105">
          <a:extLst>
            <a:ext uri="{FF2B5EF4-FFF2-40B4-BE49-F238E27FC236}">
              <a16:creationId xmlns:a16="http://schemas.microsoft.com/office/drawing/2014/main" xmlns="" id="{00000000-0008-0000-2500-00003203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819" name="AutoShape 106">
          <a:extLst>
            <a:ext uri="{FF2B5EF4-FFF2-40B4-BE49-F238E27FC236}">
              <a16:creationId xmlns:a16="http://schemas.microsoft.com/office/drawing/2014/main" xmlns="" id="{00000000-0008-0000-2500-00003303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820" name="AutoShape 107">
          <a:extLst>
            <a:ext uri="{FF2B5EF4-FFF2-40B4-BE49-F238E27FC236}">
              <a16:creationId xmlns:a16="http://schemas.microsoft.com/office/drawing/2014/main" xmlns="" id="{00000000-0008-0000-2500-00003403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821" name="AutoShape 108">
          <a:extLst>
            <a:ext uri="{FF2B5EF4-FFF2-40B4-BE49-F238E27FC236}">
              <a16:creationId xmlns:a16="http://schemas.microsoft.com/office/drawing/2014/main" xmlns="" id="{00000000-0008-0000-2500-00003503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822" name="AutoShape 109">
          <a:extLst>
            <a:ext uri="{FF2B5EF4-FFF2-40B4-BE49-F238E27FC236}">
              <a16:creationId xmlns:a16="http://schemas.microsoft.com/office/drawing/2014/main" xmlns="" id="{00000000-0008-0000-2500-00003603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823" name="AutoShape 353">
          <a:extLst>
            <a:ext uri="{FF2B5EF4-FFF2-40B4-BE49-F238E27FC236}">
              <a16:creationId xmlns:a16="http://schemas.microsoft.com/office/drawing/2014/main" xmlns="" id="{00000000-0008-0000-2500-000037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824" name="AutoShape 354">
          <a:extLst>
            <a:ext uri="{FF2B5EF4-FFF2-40B4-BE49-F238E27FC236}">
              <a16:creationId xmlns:a16="http://schemas.microsoft.com/office/drawing/2014/main" xmlns="" id="{00000000-0008-0000-2500-000038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825" name="AutoShape 355">
          <a:extLst>
            <a:ext uri="{FF2B5EF4-FFF2-40B4-BE49-F238E27FC236}">
              <a16:creationId xmlns:a16="http://schemas.microsoft.com/office/drawing/2014/main" xmlns="" id="{00000000-0008-0000-2500-000039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826" name="AutoShape 356">
          <a:extLst>
            <a:ext uri="{FF2B5EF4-FFF2-40B4-BE49-F238E27FC236}">
              <a16:creationId xmlns:a16="http://schemas.microsoft.com/office/drawing/2014/main" xmlns="" id="{00000000-0008-0000-2500-00003A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827" name="AutoShape 357">
          <a:extLst>
            <a:ext uri="{FF2B5EF4-FFF2-40B4-BE49-F238E27FC236}">
              <a16:creationId xmlns:a16="http://schemas.microsoft.com/office/drawing/2014/main" xmlns="" id="{00000000-0008-0000-2500-00003B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828" name="AutoShape 358">
          <a:extLst>
            <a:ext uri="{FF2B5EF4-FFF2-40B4-BE49-F238E27FC236}">
              <a16:creationId xmlns:a16="http://schemas.microsoft.com/office/drawing/2014/main" xmlns="" id="{00000000-0008-0000-2500-00003C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829" name="AutoShape 359">
          <a:extLst>
            <a:ext uri="{FF2B5EF4-FFF2-40B4-BE49-F238E27FC236}">
              <a16:creationId xmlns:a16="http://schemas.microsoft.com/office/drawing/2014/main" xmlns="" id="{00000000-0008-0000-2500-00003D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830" name="AutoShape 360">
          <a:extLst>
            <a:ext uri="{FF2B5EF4-FFF2-40B4-BE49-F238E27FC236}">
              <a16:creationId xmlns:a16="http://schemas.microsoft.com/office/drawing/2014/main" xmlns="" id="{00000000-0008-0000-2500-00003E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831" name="AutoShape 104">
          <a:extLst>
            <a:ext uri="{FF2B5EF4-FFF2-40B4-BE49-F238E27FC236}">
              <a16:creationId xmlns:a16="http://schemas.microsoft.com/office/drawing/2014/main" xmlns="" id="{00000000-0008-0000-2500-00003F03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832" name="AutoShape 105">
          <a:extLst>
            <a:ext uri="{FF2B5EF4-FFF2-40B4-BE49-F238E27FC236}">
              <a16:creationId xmlns:a16="http://schemas.microsoft.com/office/drawing/2014/main" xmlns="" id="{00000000-0008-0000-2500-00004003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833" name="AutoShape 106">
          <a:extLst>
            <a:ext uri="{FF2B5EF4-FFF2-40B4-BE49-F238E27FC236}">
              <a16:creationId xmlns:a16="http://schemas.microsoft.com/office/drawing/2014/main" xmlns="" id="{00000000-0008-0000-2500-00004103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834" name="AutoShape 107">
          <a:extLst>
            <a:ext uri="{FF2B5EF4-FFF2-40B4-BE49-F238E27FC236}">
              <a16:creationId xmlns:a16="http://schemas.microsoft.com/office/drawing/2014/main" xmlns="" id="{00000000-0008-0000-2500-00004203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835" name="AutoShape 108">
          <a:extLst>
            <a:ext uri="{FF2B5EF4-FFF2-40B4-BE49-F238E27FC236}">
              <a16:creationId xmlns:a16="http://schemas.microsoft.com/office/drawing/2014/main" xmlns="" id="{00000000-0008-0000-2500-00004303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836" name="AutoShape 109">
          <a:extLst>
            <a:ext uri="{FF2B5EF4-FFF2-40B4-BE49-F238E27FC236}">
              <a16:creationId xmlns:a16="http://schemas.microsoft.com/office/drawing/2014/main" xmlns="" id="{00000000-0008-0000-2500-00004403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837" name="AutoShape 353">
          <a:extLst>
            <a:ext uri="{FF2B5EF4-FFF2-40B4-BE49-F238E27FC236}">
              <a16:creationId xmlns:a16="http://schemas.microsoft.com/office/drawing/2014/main" xmlns="" id="{00000000-0008-0000-2500-000045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838" name="AutoShape 354">
          <a:extLst>
            <a:ext uri="{FF2B5EF4-FFF2-40B4-BE49-F238E27FC236}">
              <a16:creationId xmlns:a16="http://schemas.microsoft.com/office/drawing/2014/main" xmlns="" id="{00000000-0008-0000-2500-000046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839" name="AutoShape 355">
          <a:extLst>
            <a:ext uri="{FF2B5EF4-FFF2-40B4-BE49-F238E27FC236}">
              <a16:creationId xmlns:a16="http://schemas.microsoft.com/office/drawing/2014/main" xmlns="" id="{00000000-0008-0000-2500-000047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840" name="AutoShape 356">
          <a:extLst>
            <a:ext uri="{FF2B5EF4-FFF2-40B4-BE49-F238E27FC236}">
              <a16:creationId xmlns:a16="http://schemas.microsoft.com/office/drawing/2014/main" xmlns="" id="{00000000-0008-0000-2500-000048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841" name="AutoShape 357">
          <a:extLst>
            <a:ext uri="{FF2B5EF4-FFF2-40B4-BE49-F238E27FC236}">
              <a16:creationId xmlns:a16="http://schemas.microsoft.com/office/drawing/2014/main" xmlns="" id="{00000000-0008-0000-2500-000049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842" name="AutoShape 358">
          <a:extLst>
            <a:ext uri="{FF2B5EF4-FFF2-40B4-BE49-F238E27FC236}">
              <a16:creationId xmlns:a16="http://schemas.microsoft.com/office/drawing/2014/main" xmlns="" id="{00000000-0008-0000-2500-00004A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843" name="AutoShape 359">
          <a:extLst>
            <a:ext uri="{FF2B5EF4-FFF2-40B4-BE49-F238E27FC236}">
              <a16:creationId xmlns:a16="http://schemas.microsoft.com/office/drawing/2014/main" xmlns="" id="{00000000-0008-0000-2500-00004B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844" name="AutoShape 360">
          <a:extLst>
            <a:ext uri="{FF2B5EF4-FFF2-40B4-BE49-F238E27FC236}">
              <a16:creationId xmlns:a16="http://schemas.microsoft.com/office/drawing/2014/main" xmlns="" id="{00000000-0008-0000-2500-00004C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845" name="AutoShape 104">
          <a:extLst>
            <a:ext uri="{FF2B5EF4-FFF2-40B4-BE49-F238E27FC236}">
              <a16:creationId xmlns:a16="http://schemas.microsoft.com/office/drawing/2014/main" xmlns="" id="{00000000-0008-0000-2500-00004D03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846" name="AutoShape 105">
          <a:extLst>
            <a:ext uri="{FF2B5EF4-FFF2-40B4-BE49-F238E27FC236}">
              <a16:creationId xmlns:a16="http://schemas.microsoft.com/office/drawing/2014/main" xmlns="" id="{00000000-0008-0000-2500-00004E03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847" name="AutoShape 106">
          <a:extLst>
            <a:ext uri="{FF2B5EF4-FFF2-40B4-BE49-F238E27FC236}">
              <a16:creationId xmlns:a16="http://schemas.microsoft.com/office/drawing/2014/main" xmlns="" id="{00000000-0008-0000-2500-00004F03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848" name="AutoShape 107">
          <a:extLst>
            <a:ext uri="{FF2B5EF4-FFF2-40B4-BE49-F238E27FC236}">
              <a16:creationId xmlns:a16="http://schemas.microsoft.com/office/drawing/2014/main" xmlns="" id="{00000000-0008-0000-2500-00005003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849" name="AutoShape 108">
          <a:extLst>
            <a:ext uri="{FF2B5EF4-FFF2-40B4-BE49-F238E27FC236}">
              <a16:creationId xmlns:a16="http://schemas.microsoft.com/office/drawing/2014/main" xmlns="" id="{00000000-0008-0000-2500-00005103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850" name="AutoShape 109">
          <a:extLst>
            <a:ext uri="{FF2B5EF4-FFF2-40B4-BE49-F238E27FC236}">
              <a16:creationId xmlns:a16="http://schemas.microsoft.com/office/drawing/2014/main" xmlns="" id="{00000000-0008-0000-2500-00005203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851" name="AutoShape 353">
          <a:extLst>
            <a:ext uri="{FF2B5EF4-FFF2-40B4-BE49-F238E27FC236}">
              <a16:creationId xmlns:a16="http://schemas.microsoft.com/office/drawing/2014/main" xmlns="" id="{00000000-0008-0000-2500-000053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852" name="AutoShape 354">
          <a:extLst>
            <a:ext uri="{FF2B5EF4-FFF2-40B4-BE49-F238E27FC236}">
              <a16:creationId xmlns:a16="http://schemas.microsoft.com/office/drawing/2014/main" xmlns="" id="{00000000-0008-0000-2500-000054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853" name="AutoShape 355">
          <a:extLst>
            <a:ext uri="{FF2B5EF4-FFF2-40B4-BE49-F238E27FC236}">
              <a16:creationId xmlns:a16="http://schemas.microsoft.com/office/drawing/2014/main" xmlns="" id="{00000000-0008-0000-2500-000055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854" name="AutoShape 356">
          <a:extLst>
            <a:ext uri="{FF2B5EF4-FFF2-40B4-BE49-F238E27FC236}">
              <a16:creationId xmlns:a16="http://schemas.microsoft.com/office/drawing/2014/main" xmlns="" id="{00000000-0008-0000-2500-000056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855" name="AutoShape 357">
          <a:extLst>
            <a:ext uri="{FF2B5EF4-FFF2-40B4-BE49-F238E27FC236}">
              <a16:creationId xmlns:a16="http://schemas.microsoft.com/office/drawing/2014/main" xmlns="" id="{00000000-0008-0000-2500-000057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856" name="AutoShape 358">
          <a:extLst>
            <a:ext uri="{FF2B5EF4-FFF2-40B4-BE49-F238E27FC236}">
              <a16:creationId xmlns:a16="http://schemas.microsoft.com/office/drawing/2014/main" xmlns="" id="{00000000-0008-0000-2500-000058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857" name="AutoShape 359">
          <a:extLst>
            <a:ext uri="{FF2B5EF4-FFF2-40B4-BE49-F238E27FC236}">
              <a16:creationId xmlns:a16="http://schemas.microsoft.com/office/drawing/2014/main" xmlns="" id="{00000000-0008-0000-2500-000059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858" name="AutoShape 360">
          <a:extLst>
            <a:ext uri="{FF2B5EF4-FFF2-40B4-BE49-F238E27FC236}">
              <a16:creationId xmlns:a16="http://schemas.microsoft.com/office/drawing/2014/main" xmlns="" id="{00000000-0008-0000-2500-00005A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859" name="AutoShape 104">
          <a:extLst>
            <a:ext uri="{FF2B5EF4-FFF2-40B4-BE49-F238E27FC236}">
              <a16:creationId xmlns:a16="http://schemas.microsoft.com/office/drawing/2014/main" xmlns="" id="{00000000-0008-0000-2500-00005B03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860" name="AutoShape 105">
          <a:extLst>
            <a:ext uri="{FF2B5EF4-FFF2-40B4-BE49-F238E27FC236}">
              <a16:creationId xmlns:a16="http://schemas.microsoft.com/office/drawing/2014/main" xmlns="" id="{00000000-0008-0000-2500-00005C03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861" name="AutoShape 106">
          <a:extLst>
            <a:ext uri="{FF2B5EF4-FFF2-40B4-BE49-F238E27FC236}">
              <a16:creationId xmlns:a16="http://schemas.microsoft.com/office/drawing/2014/main" xmlns="" id="{00000000-0008-0000-2500-00005D03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862" name="AutoShape 107">
          <a:extLst>
            <a:ext uri="{FF2B5EF4-FFF2-40B4-BE49-F238E27FC236}">
              <a16:creationId xmlns:a16="http://schemas.microsoft.com/office/drawing/2014/main" xmlns="" id="{00000000-0008-0000-2500-00005E03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863" name="AutoShape 108">
          <a:extLst>
            <a:ext uri="{FF2B5EF4-FFF2-40B4-BE49-F238E27FC236}">
              <a16:creationId xmlns:a16="http://schemas.microsoft.com/office/drawing/2014/main" xmlns="" id="{00000000-0008-0000-2500-00005F03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28575</xdr:colOff>
      <xdr:row>15</xdr:row>
      <xdr:rowOff>295275</xdr:rowOff>
    </xdr:to>
    <xdr:sp macro="" textlink="">
      <xdr:nvSpPr>
        <xdr:cNvPr id="864" name="AutoShape 109">
          <a:extLst>
            <a:ext uri="{FF2B5EF4-FFF2-40B4-BE49-F238E27FC236}">
              <a16:creationId xmlns:a16="http://schemas.microsoft.com/office/drawing/2014/main" xmlns="" id="{00000000-0008-0000-2500-000060030000}"/>
            </a:ext>
          </a:extLst>
        </xdr:cNvPr>
        <xdr:cNvSpPr>
          <a:spLocks noChangeArrowheads="1"/>
        </xdr:cNvSpPr>
      </xdr:nvSpPr>
      <xdr:spPr bwMode="auto">
        <a:xfrm>
          <a:off x="2800350" y="3057525"/>
          <a:ext cx="28575"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865" name="AutoShape 353">
          <a:extLst>
            <a:ext uri="{FF2B5EF4-FFF2-40B4-BE49-F238E27FC236}">
              <a16:creationId xmlns:a16="http://schemas.microsoft.com/office/drawing/2014/main" xmlns="" id="{00000000-0008-0000-2500-000061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866" name="AutoShape 354">
          <a:extLst>
            <a:ext uri="{FF2B5EF4-FFF2-40B4-BE49-F238E27FC236}">
              <a16:creationId xmlns:a16="http://schemas.microsoft.com/office/drawing/2014/main" xmlns="" id="{00000000-0008-0000-2500-000062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867" name="AutoShape 355">
          <a:extLst>
            <a:ext uri="{FF2B5EF4-FFF2-40B4-BE49-F238E27FC236}">
              <a16:creationId xmlns:a16="http://schemas.microsoft.com/office/drawing/2014/main" xmlns="" id="{00000000-0008-0000-2500-000063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868" name="AutoShape 356">
          <a:extLst>
            <a:ext uri="{FF2B5EF4-FFF2-40B4-BE49-F238E27FC236}">
              <a16:creationId xmlns:a16="http://schemas.microsoft.com/office/drawing/2014/main" xmlns="" id="{00000000-0008-0000-2500-000064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869" name="AutoShape 357">
          <a:extLst>
            <a:ext uri="{FF2B5EF4-FFF2-40B4-BE49-F238E27FC236}">
              <a16:creationId xmlns:a16="http://schemas.microsoft.com/office/drawing/2014/main" xmlns="" id="{00000000-0008-0000-2500-000065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870" name="AutoShape 358">
          <a:extLst>
            <a:ext uri="{FF2B5EF4-FFF2-40B4-BE49-F238E27FC236}">
              <a16:creationId xmlns:a16="http://schemas.microsoft.com/office/drawing/2014/main" xmlns="" id="{00000000-0008-0000-2500-000066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871" name="AutoShape 359">
          <a:extLst>
            <a:ext uri="{FF2B5EF4-FFF2-40B4-BE49-F238E27FC236}">
              <a16:creationId xmlns:a16="http://schemas.microsoft.com/office/drawing/2014/main" xmlns="" id="{00000000-0008-0000-2500-000067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twoCellAnchor>
    <xdr:from>
      <xdr:col>3</xdr:col>
      <xdr:colOff>0</xdr:colOff>
      <xdr:row>15</xdr:row>
      <xdr:rowOff>180975</xdr:rowOff>
    </xdr:from>
    <xdr:to>
      <xdr:col>3</xdr:col>
      <xdr:colOff>38100</xdr:colOff>
      <xdr:row>15</xdr:row>
      <xdr:rowOff>295275</xdr:rowOff>
    </xdr:to>
    <xdr:sp macro="" textlink="">
      <xdr:nvSpPr>
        <xdr:cNvPr id="872" name="AutoShape 360">
          <a:extLst>
            <a:ext uri="{FF2B5EF4-FFF2-40B4-BE49-F238E27FC236}">
              <a16:creationId xmlns:a16="http://schemas.microsoft.com/office/drawing/2014/main" xmlns="" id="{00000000-0008-0000-2500-000068030000}"/>
            </a:ext>
          </a:extLst>
        </xdr:cNvPr>
        <xdr:cNvSpPr>
          <a:spLocks noChangeArrowheads="1"/>
        </xdr:cNvSpPr>
      </xdr:nvSpPr>
      <xdr:spPr bwMode="auto">
        <a:xfrm>
          <a:off x="2800350" y="3057525"/>
          <a:ext cx="38100" cy="114300"/>
        </a:xfrm>
        <a:prstGeom prst="rect">
          <a:avLst/>
        </a:prstGeom>
        <a:noFill/>
        <a:ln w="9525" cap="flat">
          <a:noFill/>
          <a:round/>
          <a:headEnd/>
          <a:tailEnd/>
        </a:ln>
        <a:effectLst/>
      </xdr:spPr>
    </xdr:sp>
    <xdr:clientData/>
  </xdr:twoCellAnchor>
</xdr:wsDr>
</file>

<file path=xl/drawings/drawing34.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xmlns="" id="{00000000-0008-0000-2700-000002000000}"/>
            </a:ext>
          </a:extLst>
        </xdr:cNvPr>
        <xdr:cNvSpPr>
          <a:spLocks noChangeArrowheads="1"/>
        </xdr:cNvSpPr>
      </xdr:nvSpPr>
      <xdr:spPr bwMode="auto">
        <a:xfrm>
          <a:off x="9001125" y="11430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xmlns="" id="{00000000-0008-0000-0500-000002000000}"/>
            </a:ext>
          </a:extLst>
        </xdr:cNvPr>
        <xdr:cNvSpPr>
          <a:spLocks noChangeArrowheads="1"/>
        </xdr:cNvSpPr>
      </xdr:nvSpPr>
      <xdr:spPr bwMode="auto">
        <a:xfrm>
          <a:off x="9058275" y="9525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xmlns="" id="{00000000-0008-0000-0600-000002000000}"/>
            </a:ext>
          </a:extLst>
        </xdr:cNvPr>
        <xdr:cNvSpPr>
          <a:spLocks noChangeArrowheads="1"/>
        </xdr:cNvSpPr>
      </xdr:nvSpPr>
      <xdr:spPr bwMode="auto">
        <a:xfrm>
          <a:off x="8915400" y="9525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xdr:from>
      <xdr:col>15</xdr:col>
      <xdr:colOff>0</xdr:colOff>
      <xdr:row>6</xdr:row>
      <xdr:rowOff>28575</xdr:rowOff>
    </xdr:from>
    <xdr:to>
      <xdr:col>16</xdr:col>
      <xdr:colOff>0</xdr:colOff>
      <xdr:row>7</xdr:row>
      <xdr:rowOff>38100</xdr:rowOff>
    </xdr:to>
    <xdr:sp macro="" textlink="">
      <xdr:nvSpPr>
        <xdr:cNvPr id="3" name="Rectangle 2">
          <a:extLst>
            <a:ext uri="{FF2B5EF4-FFF2-40B4-BE49-F238E27FC236}">
              <a16:creationId xmlns:a16="http://schemas.microsoft.com/office/drawing/2014/main" xmlns="" id="{00000000-0008-0000-0600-000003000000}"/>
            </a:ext>
          </a:extLst>
        </xdr:cNvPr>
        <xdr:cNvSpPr>
          <a:spLocks noChangeArrowheads="1"/>
        </xdr:cNvSpPr>
      </xdr:nvSpPr>
      <xdr:spPr bwMode="auto">
        <a:xfrm>
          <a:off x="9344025" y="1162050"/>
          <a:ext cx="628650" cy="200025"/>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xmlns="" id="{00000000-0008-0000-0700-000002000000}"/>
            </a:ext>
          </a:extLst>
        </xdr:cNvPr>
        <xdr:cNvSpPr>
          <a:spLocks noChangeArrowheads="1"/>
        </xdr:cNvSpPr>
      </xdr:nvSpPr>
      <xdr:spPr bwMode="auto">
        <a:xfrm>
          <a:off x="8915400" y="9525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xmlns="" id="{00000000-0008-0000-0800-000002000000}"/>
            </a:ext>
          </a:extLst>
        </xdr:cNvPr>
        <xdr:cNvSpPr>
          <a:spLocks noChangeArrowheads="1"/>
        </xdr:cNvSpPr>
      </xdr:nvSpPr>
      <xdr:spPr bwMode="auto">
        <a:xfrm>
          <a:off x="8972550" y="9525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xmlns="" id="{00000000-0008-0000-0900-000002000000}"/>
            </a:ext>
          </a:extLst>
        </xdr:cNvPr>
        <xdr:cNvSpPr>
          <a:spLocks noChangeArrowheads="1"/>
        </xdr:cNvSpPr>
      </xdr:nvSpPr>
      <xdr:spPr bwMode="auto">
        <a:xfrm>
          <a:off x="8972550" y="9525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15</xdr:col>
      <xdr:colOff>0</xdr:colOff>
      <xdr:row>6</xdr:row>
      <xdr:rowOff>28575</xdr:rowOff>
    </xdr:from>
    <xdr:to>
      <xdr:col>16</xdr:col>
      <xdr:colOff>0</xdr:colOff>
      <xdr:row>7</xdr:row>
      <xdr:rowOff>38100</xdr:rowOff>
    </xdr:to>
    <xdr:sp macro="" textlink="">
      <xdr:nvSpPr>
        <xdr:cNvPr id="2" name="Rectangle 1">
          <a:extLst>
            <a:ext uri="{FF2B5EF4-FFF2-40B4-BE49-F238E27FC236}">
              <a16:creationId xmlns:a16="http://schemas.microsoft.com/office/drawing/2014/main" xmlns="" id="{00000000-0008-0000-0A00-000002000000}"/>
            </a:ext>
          </a:extLst>
        </xdr:cNvPr>
        <xdr:cNvSpPr>
          <a:spLocks noChangeArrowheads="1"/>
        </xdr:cNvSpPr>
      </xdr:nvSpPr>
      <xdr:spPr bwMode="auto">
        <a:xfrm>
          <a:off x="8972550" y="952500"/>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workbookViewId="0">
      <selection activeCell="E22" sqref="E22"/>
    </sheetView>
  </sheetViews>
  <sheetFormatPr defaultColWidth="9.140625" defaultRowHeight="12.75"/>
  <cols>
    <col min="1" max="1" width="4.140625" style="24" customWidth="1"/>
    <col min="2" max="2" width="14.85546875" style="24" customWidth="1"/>
    <col min="3" max="3" width="47.42578125" style="28" customWidth="1"/>
    <col min="4" max="4" width="18" style="25" customWidth="1"/>
    <col min="5" max="16384" width="9.140625" style="23"/>
  </cols>
  <sheetData>
    <row r="1" spans="1:8">
      <c r="A1" s="1327" t="s">
        <v>28</v>
      </c>
      <c r="B1" s="1327"/>
      <c r="C1" s="1327"/>
      <c r="D1" s="1327"/>
    </row>
    <row r="2" spans="1:8">
      <c r="A2" s="42"/>
      <c r="B2" s="42"/>
      <c r="C2" s="43"/>
      <c r="D2" s="44"/>
    </row>
    <row r="3" spans="1:8" ht="15">
      <c r="A3" s="45" t="s">
        <v>1</v>
      </c>
      <c r="B3" s="45"/>
      <c r="C3" s="46" t="s">
        <v>39</v>
      </c>
      <c r="D3" s="44"/>
    </row>
    <row r="4" spans="1:8" ht="15">
      <c r="A4" s="45"/>
      <c r="B4" s="45"/>
      <c r="C4" s="46" t="s">
        <v>1771</v>
      </c>
      <c r="D4" s="44"/>
    </row>
    <row r="5" spans="1:8" ht="15">
      <c r="A5" s="45"/>
      <c r="B5" s="45"/>
      <c r="C5" s="46" t="s">
        <v>1770</v>
      </c>
      <c r="D5" s="44"/>
    </row>
    <row r="6" spans="1:8" s="6" customFormat="1" ht="15">
      <c r="A6" s="45"/>
      <c r="B6" s="45"/>
      <c r="C6" s="46" t="s">
        <v>181</v>
      </c>
      <c r="D6" s="44"/>
    </row>
    <row r="7" spans="1:8" ht="15">
      <c r="A7" s="45" t="s">
        <v>17</v>
      </c>
      <c r="B7" s="45"/>
      <c r="C7" s="46" t="s">
        <v>40</v>
      </c>
      <c r="D7" s="44"/>
    </row>
    <row r="8" spans="1:8" ht="15">
      <c r="A8" s="45"/>
      <c r="B8" s="45"/>
      <c r="C8" s="46" t="s">
        <v>41</v>
      </c>
      <c r="D8" s="44"/>
    </row>
    <row r="9" spans="1:8" ht="15">
      <c r="A9" s="45" t="s">
        <v>4</v>
      </c>
      <c r="B9" s="45"/>
      <c r="C9" s="47"/>
      <c r="D9" s="44"/>
    </row>
    <row r="10" spans="1:8" ht="15">
      <c r="A10" s="45" t="s">
        <v>1613</v>
      </c>
      <c r="B10" s="45"/>
      <c r="C10" s="43"/>
      <c r="D10" s="44"/>
    </row>
    <row r="11" spans="1:8">
      <c r="A11" s="42"/>
      <c r="B11" s="42"/>
      <c r="C11" s="48"/>
      <c r="D11" s="44"/>
    </row>
    <row r="12" spans="1:8" ht="20.25" customHeight="1">
      <c r="A12" s="1328" t="s">
        <v>5</v>
      </c>
      <c r="B12" s="1334" t="s">
        <v>18</v>
      </c>
      <c r="C12" s="1332" t="s">
        <v>19</v>
      </c>
      <c r="D12" s="1330" t="s">
        <v>1615</v>
      </c>
      <c r="E12" s="26"/>
    </row>
    <row r="13" spans="1:8" ht="56.25" customHeight="1">
      <c r="A13" s="1329"/>
      <c r="B13" s="1335"/>
      <c r="C13" s="1333"/>
      <c r="D13" s="1331"/>
    </row>
    <row r="14" spans="1:8">
      <c r="A14" s="49"/>
      <c r="B14" s="49"/>
      <c r="C14" s="50"/>
      <c r="D14" s="51"/>
    </row>
    <row r="15" spans="1:8">
      <c r="A15" s="173">
        <v>1</v>
      </c>
      <c r="B15" s="173">
        <v>1</v>
      </c>
      <c r="C15" s="110" t="s">
        <v>42</v>
      </c>
      <c r="D15" s="333">
        <f>'1-BD'!D31</f>
        <v>0</v>
      </c>
      <c r="E15" s="27"/>
      <c r="F15" s="27"/>
      <c r="G15" s="27"/>
      <c r="H15" s="27"/>
    </row>
    <row r="16" spans="1:8">
      <c r="A16" s="173">
        <v>2</v>
      </c>
      <c r="B16" s="173">
        <v>2</v>
      </c>
      <c r="C16" s="110" t="s">
        <v>43</v>
      </c>
      <c r="D16" s="333">
        <f>'2-IeT'!D29</f>
        <v>0</v>
      </c>
      <c r="E16" s="27"/>
      <c r="F16" s="27"/>
      <c r="G16" s="27"/>
      <c r="H16" s="27"/>
    </row>
    <row r="17" spans="1:8">
      <c r="A17" s="173">
        <v>3</v>
      </c>
      <c r="B17" s="173">
        <v>3</v>
      </c>
      <c r="C17" s="110" t="s">
        <v>44</v>
      </c>
      <c r="D17" s="333">
        <f>'3-ĀT'!D25</f>
        <v>0</v>
      </c>
      <c r="E17" s="27"/>
      <c r="F17" s="27"/>
      <c r="G17" s="27"/>
      <c r="H17" s="27"/>
    </row>
    <row r="18" spans="1:8">
      <c r="A18" s="173">
        <v>4</v>
      </c>
      <c r="B18" s="173">
        <v>4</v>
      </c>
      <c r="C18" s="110" t="s">
        <v>45</v>
      </c>
      <c r="D18" s="333">
        <f>'4-MĒB'!D24</f>
        <v>0</v>
      </c>
      <c r="E18" s="27"/>
      <c r="F18" s="27"/>
      <c r="G18" s="27"/>
      <c r="H18" s="27"/>
    </row>
    <row r="19" spans="1:8" s="6" customFormat="1">
      <c r="A19" s="173">
        <v>5</v>
      </c>
      <c r="B19" s="173">
        <v>5</v>
      </c>
      <c r="C19" s="110" t="s">
        <v>1535</v>
      </c>
      <c r="D19" s="333">
        <f>'5-TER'!D20</f>
        <v>0</v>
      </c>
    </row>
    <row r="20" spans="1:8" s="961" customFormat="1">
      <c r="A20" s="1130">
        <v>6</v>
      </c>
      <c r="B20" s="1130">
        <v>6</v>
      </c>
      <c r="C20" s="856" t="s">
        <v>2065</v>
      </c>
      <c r="D20" s="333">
        <v>0</v>
      </c>
    </row>
    <row r="21" spans="1:8">
      <c r="A21" s="173">
        <v>7</v>
      </c>
      <c r="B21" s="173"/>
      <c r="C21" s="110" t="s">
        <v>46</v>
      </c>
      <c r="D21" s="334">
        <v>0</v>
      </c>
      <c r="E21" s="27"/>
      <c r="F21" s="27"/>
      <c r="G21" s="27"/>
      <c r="H21" s="27"/>
    </row>
    <row r="22" spans="1:8">
      <c r="A22" s="173">
        <v>8</v>
      </c>
      <c r="B22" s="173"/>
      <c r="C22" s="110" t="s">
        <v>47</v>
      </c>
      <c r="D22" s="334">
        <v>0</v>
      </c>
      <c r="E22" s="27"/>
      <c r="F22" s="27"/>
      <c r="G22" s="27"/>
      <c r="H22" s="27"/>
    </row>
    <row r="23" spans="1:8" ht="25.5">
      <c r="A23" s="173">
        <v>9</v>
      </c>
      <c r="B23" s="173"/>
      <c r="C23" s="110" t="s">
        <v>1765</v>
      </c>
      <c r="D23" s="334"/>
      <c r="E23" s="27"/>
      <c r="F23" s="27"/>
      <c r="G23" s="27"/>
      <c r="H23" s="27"/>
    </row>
    <row r="24" spans="1:8" ht="25.5">
      <c r="A24" s="335"/>
      <c r="B24" s="214"/>
      <c r="C24" s="336" t="s">
        <v>1766</v>
      </c>
      <c r="D24" s="337"/>
      <c r="E24" s="27"/>
      <c r="F24" s="27"/>
      <c r="G24" s="27"/>
      <c r="H24" s="27"/>
    </row>
    <row r="25" spans="1:8">
      <c r="A25" s="79"/>
      <c r="B25" s="80"/>
      <c r="C25" s="331"/>
      <c r="D25" s="332"/>
      <c r="E25" s="27"/>
      <c r="F25" s="27"/>
      <c r="G25" s="27"/>
      <c r="H25" s="27"/>
    </row>
    <row r="26" spans="1:8">
      <c r="A26" s="52"/>
      <c r="B26" s="52"/>
      <c r="C26" s="53" t="s">
        <v>0</v>
      </c>
      <c r="D26" s="54">
        <f>SUM(D15:D25)</f>
        <v>0</v>
      </c>
      <c r="E26" s="27"/>
      <c r="F26" s="27"/>
      <c r="G26" s="27"/>
      <c r="H26" s="27"/>
    </row>
    <row r="27" spans="1:8">
      <c r="A27" s="52"/>
      <c r="B27" s="52"/>
      <c r="C27" s="55" t="s">
        <v>22</v>
      </c>
      <c r="D27" s="56">
        <f>D26*21%</f>
        <v>0</v>
      </c>
      <c r="E27" s="27"/>
      <c r="F27" s="27"/>
      <c r="G27" s="27"/>
      <c r="H27" s="27"/>
    </row>
    <row r="28" spans="1:8">
      <c r="A28" s="52"/>
      <c r="B28" s="52"/>
      <c r="C28" s="59" t="s">
        <v>16</v>
      </c>
      <c r="D28" s="61">
        <f>D26+D27</f>
        <v>0</v>
      </c>
    </row>
    <row r="29" spans="1:8">
      <c r="A29" s="42"/>
      <c r="B29" s="42"/>
      <c r="C29" s="48"/>
      <c r="D29" s="44"/>
    </row>
    <row r="30" spans="1:8">
      <c r="A30" s="42"/>
      <c r="B30" s="42"/>
      <c r="C30" s="48"/>
      <c r="D30" s="44"/>
    </row>
    <row r="31" spans="1:8">
      <c r="A31" s="42"/>
      <c r="B31" s="58" t="s">
        <v>20</v>
      </c>
      <c r="C31" s="48"/>
      <c r="D31" s="58"/>
    </row>
    <row r="32" spans="1:8">
      <c r="A32" s="42"/>
      <c r="B32" s="58"/>
      <c r="C32" s="48"/>
      <c r="D32" s="58"/>
    </row>
    <row r="33" spans="1:4">
      <c r="A33" s="42"/>
      <c r="B33" s="58"/>
      <c r="C33" s="48"/>
      <c r="D33" s="44"/>
    </row>
    <row r="34" spans="1:4">
      <c r="A34" s="42"/>
      <c r="B34" s="42"/>
      <c r="C34" s="48"/>
      <c r="D34" s="44"/>
    </row>
    <row r="35" spans="1:4">
      <c r="A35" s="42"/>
      <c r="B35" s="58" t="s">
        <v>1611</v>
      </c>
      <c r="C35" s="48"/>
      <c r="D35" s="44"/>
    </row>
    <row r="36" spans="1:4">
      <c r="A36" s="42"/>
      <c r="B36" s="42"/>
      <c r="C36" s="48"/>
      <c r="D36" s="44"/>
    </row>
  </sheetData>
  <mergeCells count="5">
    <mergeCell ref="A1:D1"/>
    <mergeCell ref="A12:A13"/>
    <mergeCell ref="D12:D13"/>
    <mergeCell ref="C12:C13"/>
    <mergeCell ref="B12:B13"/>
  </mergeCells>
  <phoneticPr fontId="9" type="noConversion"/>
  <pageMargins left="0.75" right="0.75" top="1.72" bottom="1" header="0.5" footer="0.5"/>
  <pageSetup paperSize="9" orientation="portrait" horizontalDpi="4294967292" verticalDpi="360" r:id="rId1"/>
  <headerFooter alignWithMargins="0">
    <oddHeader xml:space="preserve">&amp;RAPSTIPRINU
_______________________
&amp;8(Pasūtītāja paraksts un tā atšifrējums)
Z.V.
________.gada____._____________
</oddHeader>
    <oddFooter>&amp;C&amp;8&amp;P&amp;R&amp;8&amp;D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topLeftCell="A25" workbookViewId="0">
      <selection activeCell="F32" sqref="F32"/>
    </sheetView>
  </sheetViews>
  <sheetFormatPr defaultColWidth="9.140625" defaultRowHeight="12.75"/>
  <cols>
    <col min="1" max="1" width="4.28515625" style="3" customWidth="1"/>
    <col min="2" max="2" width="7.28515625" style="3" customWidth="1"/>
    <col min="3" max="3" width="31.7109375" style="1" customWidth="1"/>
    <col min="4" max="4" width="6" style="2" customWidth="1"/>
    <col min="5" max="5" width="6.85546875" style="3" customWidth="1"/>
    <col min="6" max="6" width="6.28515625" style="3" customWidth="1"/>
    <col min="7" max="7" width="6.42578125" style="4" customWidth="1"/>
    <col min="8" max="8" width="6.425781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7" ht="15">
      <c r="A1" s="697" t="s">
        <v>1</v>
      </c>
      <c r="B1" s="697"/>
      <c r="C1" s="698"/>
      <c r="D1" s="691" t="s">
        <v>35</v>
      </c>
      <c r="E1" s="699"/>
      <c r="F1" s="699"/>
      <c r="G1" s="700"/>
      <c r="H1" s="701"/>
      <c r="I1" s="701"/>
      <c r="J1" s="701"/>
      <c r="K1" s="701"/>
      <c r="L1" s="701"/>
      <c r="M1" s="701"/>
      <c r="N1" s="701"/>
      <c r="O1" s="701"/>
      <c r="P1" s="702"/>
      <c r="Q1" s="675"/>
    </row>
    <row r="2" spans="1:17" ht="15">
      <c r="A2" s="697" t="s">
        <v>2</v>
      </c>
      <c r="B2" s="697"/>
      <c r="C2" s="698"/>
      <c r="D2" s="685" t="s">
        <v>48</v>
      </c>
      <c r="E2" s="699"/>
      <c r="F2" s="699"/>
      <c r="G2" s="700"/>
      <c r="H2" s="701"/>
      <c r="I2" s="701"/>
      <c r="J2" s="701"/>
      <c r="K2" s="701"/>
      <c r="L2" s="701"/>
      <c r="M2" s="701"/>
      <c r="N2" s="701"/>
      <c r="O2" s="701"/>
      <c r="P2" s="702"/>
      <c r="Q2" s="675"/>
    </row>
    <row r="3" spans="1:17" ht="15">
      <c r="A3" s="697"/>
      <c r="B3" s="697"/>
      <c r="C3" s="698"/>
      <c r="D3" s="685" t="s">
        <v>1772</v>
      </c>
      <c r="E3" s="699"/>
      <c r="F3" s="699"/>
      <c r="G3" s="700"/>
      <c r="H3" s="701"/>
      <c r="I3" s="701"/>
      <c r="J3" s="701"/>
      <c r="K3" s="701"/>
      <c r="L3" s="701"/>
      <c r="M3" s="701"/>
      <c r="N3" s="701"/>
      <c r="O3" s="701"/>
      <c r="P3" s="702"/>
      <c r="Q3" s="675"/>
    </row>
    <row r="4" spans="1:17" ht="15">
      <c r="A4" s="697"/>
      <c r="B4" s="697"/>
      <c r="C4" s="698"/>
      <c r="D4" s="685" t="s">
        <v>181</v>
      </c>
      <c r="E4" s="699"/>
      <c r="F4" s="699"/>
      <c r="G4" s="700"/>
      <c r="H4" s="701"/>
      <c r="I4" s="701"/>
      <c r="J4" s="701"/>
      <c r="K4" s="701"/>
      <c r="L4" s="701"/>
      <c r="M4" s="701"/>
      <c r="N4" s="701"/>
      <c r="O4" s="701"/>
      <c r="P4" s="702"/>
      <c r="Q4" s="675"/>
    </row>
    <row r="5" spans="1:17" ht="14.25" customHeight="1">
      <c r="A5" s="697" t="s">
        <v>3</v>
      </c>
      <c r="B5" s="697"/>
      <c r="C5" s="698"/>
      <c r="D5" s="685" t="s">
        <v>838</v>
      </c>
      <c r="E5" s="699"/>
      <c r="F5" s="699"/>
      <c r="G5" s="700"/>
      <c r="H5" s="701"/>
      <c r="I5" s="701"/>
      <c r="J5" s="701"/>
      <c r="K5" s="701"/>
      <c r="L5" s="701"/>
      <c r="M5" s="701"/>
      <c r="N5" s="701"/>
      <c r="O5" s="701"/>
      <c r="P5" s="702"/>
      <c r="Q5" s="675"/>
    </row>
    <row r="6" spans="1:17" ht="15">
      <c r="A6" s="697" t="s">
        <v>4</v>
      </c>
      <c r="B6" s="697"/>
      <c r="C6" s="698"/>
      <c r="D6" s="704"/>
      <c r="E6" s="699"/>
      <c r="F6" s="699"/>
      <c r="G6" s="700"/>
      <c r="H6" s="701"/>
      <c r="I6" s="701"/>
      <c r="J6" s="701"/>
      <c r="K6" s="701"/>
      <c r="L6" s="701"/>
      <c r="M6" s="701"/>
      <c r="N6" s="701"/>
      <c r="O6" s="701"/>
      <c r="P6" s="702"/>
      <c r="Q6" s="675"/>
    </row>
    <row r="7" spans="1:17" ht="15">
      <c r="A7" s="697" t="s">
        <v>1630</v>
      </c>
      <c r="B7" s="697"/>
      <c r="C7" s="698"/>
      <c r="D7" s="705"/>
      <c r="E7" s="699"/>
      <c r="F7" s="699"/>
      <c r="G7" s="700"/>
      <c r="H7" s="701"/>
      <c r="I7" s="701"/>
      <c r="J7" s="701"/>
      <c r="K7" s="701"/>
      <c r="L7" s="701"/>
      <c r="M7" s="701"/>
      <c r="N7" s="701"/>
      <c r="O7" s="706" t="s">
        <v>1624</v>
      </c>
      <c r="P7" s="707">
        <v>0</v>
      </c>
      <c r="Q7" s="675"/>
    </row>
    <row r="8" spans="1:17" ht="15">
      <c r="A8" s="684" t="s">
        <v>1613</v>
      </c>
      <c r="B8" s="684"/>
      <c r="C8" s="698"/>
      <c r="D8" s="705"/>
      <c r="E8" s="699"/>
      <c r="F8" s="699"/>
      <c r="G8" s="700"/>
      <c r="H8" s="701"/>
      <c r="I8" s="701"/>
      <c r="J8" s="701"/>
      <c r="K8" s="701"/>
      <c r="L8" s="701"/>
      <c r="M8" s="701"/>
      <c r="N8" s="701"/>
      <c r="O8" s="701"/>
      <c r="P8" s="702"/>
      <c r="Q8" s="675"/>
    </row>
    <row r="9" spans="1:17" ht="20.25" customHeight="1">
      <c r="A9" s="1328" t="s">
        <v>5</v>
      </c>
      <c r="B9" s="1328" t="s">
        <v>68</v>
      </c>
      <c r="C9" s="1343" t="s">
        <v>37</v>
      </c>
      <c r="D9" s="1341" t="s">
        <v>6</v>
      </c>
      <c r="E9" s="1328" t="s">
        <v>7</v>
      </c>
      <c r="F9" s="1338" t="s">
        <v>8</v>
      </c>
      <c r="G9" s="1338"/>
      <c r="H9" s="1338"/>
      <c r="I9" s="1338"/>
      <c r="J9" s="1338"/>
      <c r="K9" s="1340"/>
      <c r="L9" s="1339" t="s">
        <v>11</v>
      </c>
      <c r="M9" s="1338"/>
      <c r="N9" s="1338"/>
      <c r="O9" s="1338"/>
      <c r="P9" s="1340"/>
      <c r="Q9" s="678"/>
    </row>
    <row r="10" spans="1:17" ht="91.5" customHeight="1">
      <c r="A10" s="1329"/>
      <c r="B10" s="1329"/>
      <c r="C10" s="1344"/>
      <c r="D10" s="1342"/>
      <c r="E10" s="1329"/>
      <c r="F10" s="708" t="s">
        <v>9</v>
      </c>
      <c r="G10" s="708" t="s">
        <v>23</v>
      </c>
      <c r="H10" s="709" t="s">
        <v>24</v>
      </c>
      <c r="I10" s="709" t="s">
        <v>36</v>
      </c>
      <c r="J10" s="709" t="s">
        <v>25</v>
      </c>
      <c r="K10" s="709" t="s">
        <v>26</v>
      </c>
      <c r="L10" s="709" t="s">
        <v>10</v>
      </c>
      <c r="M10" s="709" t="s">
        <v>24</v>
      </c>
      <c r="N10" s="709" t="s">
        <v>36</v>
      </c>
      <c r="O10" s="709" t="s">
        <v>25</v>
      </c>
      <c r="P10" s="709" t="s">
        <v>27</v>
      </c>
      <c r="Q10" s="675"/>
    </row>
    <row r="11" spans="1:17">
      <c r="A11" s="710"/>
      <c r="B11" s="710"/>
      <c r="C11" s="711"/>
      <c r="D11" s="689"/>
      <c r="E11" s="687"/>
      <c r="F11" s="688"/>
      <c r="G11" s="695"/>
      <c r="H11" s="696"/>
      <c r="I11" s="696"/>
      <c r="J11" s="712"/>
      <c r="K11" s="696"/>
      <c r="L11" s="712"/>
      <c r="M11" s="696"/>
      <c r="N11" s="712"/>
      <c r="O11" s="696"/>
      <c r="P11" s="713"/>
      <c r="Q11" s="675"/>
    </row>
    <row r="12" spans="1:17" s="31" customFormat="1">
      <c r="A12" s="737"/>
      <c r="B12" s="737"/>
      <c r="C12" s="735" t="s">
        <v>143</v>
      </c>
      <c r="D12" s="738"/>
      <c r="E12" s="737"/>
      <c r="F12" s="737"/>
      <c r="G12" s="739"/>
      <c r="H12" s="740"/>
      <c r="I12" s="740"/>
      <c r="J12" s="740"/>
      <c r="K12" s="740"/>
      <c r="L12" s="740"/>
      <c r="M12" s="740"/>
      <c r="N12" s="740"/>
      <c r="O12" s="740"/>
      <c r="P12" s="741"/>
      <c r="Q12" s="681"/>
    </row>
    <row r="13" spans="1:17" s="16" customFormat="1" ht="38.25">
      <c r="A13" s="714">
        <v>1</v>
      </c>
      <c r="B13" s="714" t="s">
        <v>142</v>
      </c>
      <c r="C13" s="732" t="s">
        <v>144</v>
      </c>
      <c r="D13" s="730" t="s">
        <v>94</v>
      </c>
      <c r="E13" s="714">
        <v>4</v>
      </c>
      <c r="F13" s="715"/>
      <c r="G13" s="715"/>
      <c r="H13" s="715"/>
      <c r="I13" s="715"/>
      <c r="J13" s="715"/>
      <c r="K13" s="715"/>
      <c r="L13" s="715"/>
      <c r="M13" s="715"/>
      <c r="N13" s="715"/>
      <c r="O13" s="715"/>
      <c r="P13" s="715"/>
      <c r="Q13" s="680"/>
    </row>
    <row r="14" spans="1:17" s="16" customFormat="1" ht="38.25">
      <c r="A14" s="714">
        <v>2</v>
      </c>
      <c r="B14" s="714" t="s">
        <v>142</v>
      </c>
      <c r="C14" s="732" t="s">
        <v>145</v>
      </c>
      <c r="D14" s="730" t="s">
        <v>94</v>
      </c>
      <c r="E14" s="714">
        <v>27</v>
      </c>
      <c r="F14" s="715"/>
      <c r="G14" s="715"/>
      <c r="H14" s="715"/>
      <c r="I14" s="715"/>
      <c r="J14" s="715"/>
      <c r="K14" s="715"/>
      <c r="L14" s="715"/>
      <c r="M14" s="715"/>
      <c r="N14" s="715"/>
      <c r="O14" s="715"/>
      <c r="P14" s="715"/>
      <c r="Q14" s="680"/>
    </row>
    <row r="15" spans="1:17" s="16" customFormat="1" ht="102">
      <c r="A15" s="714">
        <v>3</v>
      </c>
      <c r="B15" s="742" t="s">
        <v>142</v>
      </c>
      <c r="C15" s="745" t="s">
        <v>1962</v>
      </c>
      <c r="D15" s="744" t="s">
        <v>94</v>
      </c>
      <c r="E15" s="742">
        <v>28</v>
      </c>
      <c r="F15" s="743"/>
      <c r="G15" s="743"/>
      <c r="H15" s="743"/>
      <c r="I15" s="743"/>
      <c r="J15" s="743"/>
      <c r="K15" s="743"/>
      <c r="L15" s="743"/>
      <c r="M15" s="743"/>
      <c r="N15" s="743"/>
      <c r="O15" s="743"/>
      <c r="P15" s="743"/>
      <c r="Q15" s="680"/>
    </row>
    <row r="16" spans="1:17" s="16" customFormat="1" ht="38.25">
      <c r="A16" s="714">
        <v>4</v>
      </c>
      <c r="B16" s="714" t="s">
        <v>142</v>
      </c>
      <c r="C16" s="732" t="s">
        <v>146</v>
      </c>
      <c r="D16" s="730" t="s">
        <v>94</v>
      </c>
      <c r="E16" s="714">
        <v>2</v>
      </c>
      <c r="F16" s="715"/>
      <c r="G16" s="715"/>
      <c r="H16" s="715"/>
      <c r="I16" s="715"/>
      <c r="J16" s="715"/>
      <c r="K16" s="715"/>
      <c r="L16" s="715"/>
      <c r="M16" s="715"/>
      <c r="N16" s="715"/>
      <c r="O16" s="715"/>
      <c r="P16" s="715"/>
      <c r="Q16" s="680"/>
    </row>
    <row r="17" spans="1:17" s="16" customFormat="1" ht="38.25">
      <c r="A17" s="714">
        <v>5</v>
      </c>
      <c r="B17" s="714" t="s">
        <v>142</v>
      </c>
      <c r="C17" s="732" t="s">
        <v>147</v>
      </c>
      <c r="D17" s="730" t="s">
        <v>94</v>
      </c>
      <c r="E17" s="714">
        <v>1</v>
      </c>
      <c r="F17" s="715"/>
      <c r="G17" s="715"/>
      <c r="H17" s="715"/>
      <c r="I17" s="715"/>
      <c r="J17" s="715"/>
      <c r="K17" s="715"/>
      <c r="L17" s="715"/>
      <c r="M17" s="715"/>
      <c r="N17" s="715"/>
      <c r="O17" s="715"/>
      <c r="P17" s="715"/>
      <c r="Q17" s="668"/>
    </row>
    <row r="18" spans="1:17" s="16" customFormat="1" ht="127.5">
      <c r="A18" s="742">
        <v>6</v>
      </c>
      <c r="B18" s="742" t="s">
        <v>142</v>
      </c>
      <c r="C18" s="745" t="s">
        <v>1963</v>
      </c>
      <c r="D18" s="744" t="s">
        <v>94</v>
      </c>
      <c r="E18" s="742">
        <v>8</v>
      </c>
      <c r="F18" s="743"/>
      <c r="G18" s="743"/>
      <c r="H18" s="743"/>
      <c r="I18" s="743"/>
      <c r="J18" s="743"/>
      <c r="K18" s="743"/>
      <c r="L18" s="743"/>
      <c r="M18" s="743"/>
      <c r="N18" s="743"/>
      <c r="O18" s="743"/>
      <c r="P18" s="743"/>
      <c r="Q18" s="668"/>
    </row>
    <row r="19" spans="1:17" s="16" customFormat="1" ht="38.25">
      <c r="A19" s="714">
        <v>7</v>
      </c>
      <c r="B19" s="714" t="s">
        <v>142</v>
      </c>
      <c r="C19" s="732" t="s">
        <v>148</v>
      </c>
      <c r="D19" s="730" t="s">
        <v>94</v>
      </c>
      <c r="E19" s="714">
        <v>15</v>
      </c>
      <c r="F19" s="715"/>
      <c r="G19" s="715"/>
      <c r="H19" s="715"/>
      <c r="I19" s="715"/>
      <c r="J19" s="715"/>
      <c r="K19" s="715"/>
      <c r="L19" s="715"/>
      <c r="M19" s="715"/>
      <c r="N19" s="715"/>
      <c r="O19" s="715"/>
      <c r="P19" s="715"/>
      <c r="Q19" s="668"/>
    </row>
    <row r="20" spans="1:17" s="16" customFormat="1" ht="38.25">
      <c r="A20" s="714">
        <v>8</v>
      </c>
      <c r="B20" s="714" t="s">
        <v>142</v>
      </c>
      <c r="C20" s="732" t="s">
        <v>149</v>
      </c>
      <c r="D20" s="730" t="s">
        <v>94</v>
      </c>
      <c r="E20" s="714">
        <v>1</v>
      </c>
      <c r="F20" s="715"/>
      <c r="G20" s="715"/>
      <c r="H20" s="715"/>
      <c r="I20" s="715"/>
      <c r="J20" s="715"/>
      <c r="K20" s="715"/>
      <c r="L20" s="715"/>
      <c r="M20" s="715"/>
      <c r="N20" s="715"/>
      <c r="O20" s="715"/>
      <c r="P20" s="715"/>
      <c r="Q20" s="668"/>
    </row>
    <row r="21" spans="1:17" s="16" customFormat="1" ht="38.25">
      <c r="A21" s="714">
        <v>9</v>
      </c>
      <c r="B21" s="714" t="s">
        <v>142</v>
      </c>
      <c r="C21" s="732" t="s">
        <v>150</v>
      </c>
      <c r="D21" s="730" t="s">
        <v>94</v>
      </c>
      <c r="E21" s="714">
        <v>4</v>
      </c>
      <c r="F21" s="715"/>
      <c r="G21" s="715"/>
      <c r="H21" s="715"/>
      <c r="I21" s="715"/>
      <c r="J21" s="715"/>
      <c r="K21" s="715"/>
      <c r="L21" s="715"/>
      <c r="M21" s="715"/>
      <c r="N21" s="715"/>
      <c r="O21" s="715"/>
      <c r="P21" s="715"/>
      <c r="Q21" s="668"/>
    </row>
    <row r="22" spans="1:17" s="16" customFormat="1" ht="76.5">
      <c r="A22" s="742">
        <v>10</v>
      </c>
      <c r="B22" s="742" t="s">
        <v>142</v>
      </c>
      <c r="C22" s="745" t="s">
        <v>1964</v>
      </c>
      <c r="D22" s="744" t="s">
        <v>94</v>
      </c>
      <c r="E22" s="742">
        <v>4</v>
      </c>
      <c r="F22" s="743"/>
      <c r="G22" s="743"/>
      <c r="H22" s="743"/>
      <c r="I22" s="743"/>
      <c r="J22" s="743"/>
      <c r="K22" s="743"/>
      <c r="L22" s="743"/>
      <c r="M22" s="743"/>
      <c r="N22" s="743"/>
      <c r="O22" s="743"/>
      <c r="P22" s="743"/>
      <c r="Q22" s="668"/>
    </row>
    <row r="23" spans="1:17" s="16" customFormat="1" ht="102">
      <c r="A23" s="742">
        <v>11</v>
      </c>
      <c r="B23" s="742" t="s">
        <v>142</v>
      </c>
      <c r="C23" s="745" t="s">
        <v>1965</v>
      </c>
      <c r="D23" s="744" t="s">
        <v>94</v>
      </c>
      <c r="E23" s="742">
        <v>7</v>
      </c>
      <c r="F23" s="743"/>
      <c r="G23" s="743"/>
      <c r="H23" s="743"/>
      <c r="I23" s="743"/>
      <c r="J23" s="743"/>
      <c r="K23" s="743"/>
      <c r="L23" s="743"/>
      <c r="M23" s="743"/>
      <c r="N23" s="743"/>
      <c r="O23" s="743"/>
      <c r="P23" s="743"/>
      <c r="Q23" s="668"/>
    </row>
    <row r="24" spans="1:17" s="16" customFormat="1" ht="38.25">
      <c r="A24" s="714">
        <v>12</v>
      </c>
      <c r="B24" s="714" t="s">
        <v>142</v>
      </c>
      <c r="C24" s="732" t="s">
        <v>151</v>
      </c>
      <c r="D24" s="730" t="s">
        <v>94</v>
      </c>
      <c r="E24" s="714">
        <v>9</v>
      </c>
      <c r="F24" s="715"/>
      <c r="G24" s="715"/>
      <c r="H24" s="715"/>
      <c r="I24" s="715"/>
      <c r="J24" s="715"/>
      <c r="K24" s="715"/>
      <c r="L24" s="715"/>
      <c r="M24" s="715"/>
      <c r="N24" s="715"/>
      <c r="O24" s="715"/>
      <c r="P24" s="715"/>
      <c r="Q24" s="668"/>
    </row>
    <row r="25" spans="1:17" s="16" customFormat="1" ht="38.25">
      <c r="A25" s="714">
        <v>13</v>
      </c>
      <c r="B25" s="714" t="s">
        <v>142</v>
      </c>
      <c r="C25" s="732" t="s">
        <v>152</v>
      </c>
      <c r="D25" s="730" t="s">
        <v>94</v>
      </c>
      <c r="E25" s="714">
        <v>1</v>
      </c>
      <c r="F25" s="715"/>
      <c r="G25" s="715"/>
      <c r="H25" s="715"/>
      <c r="I25" s="715"/>
      <c r="J25" s="715"/>
      <c r="K25" s="715"/>
      <c r="L25" s="715"/>
      <c r="M25" s="715"/>
      <c r="N25" s="715"/>
      <c r="O25" s="715"/>
      <c r="P25" s="715"/>
      <c r="Q25" s="668"/>
    </row>
    <row r="26" spans="1:17" s="16" customFormat="1" ht="38.25">
      <c r="A26" s="714">
        <v>14</v>
      </c>
      <c r="B26" s="714" t="s">
        <v>142</v>
      </c>
      <c r="C26" s="732" t="s">
        <v>153</v>
      </c>
      <c r="D26" s="730" t="s">
        <v>94</v>
      </c>
      <c r="E26" s="714">
        <v>2</v>
      </c>
      <c r="F26" s="715"/>
      <c r="G26" s="715"/>
      <c r="H26" s="715"/>
      <c r="I26" s="715"/>
      <c r="J26" s="715"/>
      <c r="K26" s="715"/>
      <c r="L26" s="715"/>
      <c r="M26" s="715"/>
      <c r="N26" s="715"/>
      <c r="O26" s="715"/>
      <c r="P26" s="715"/>
      <c r="Q26" s="668"/>
    </row>
    <row r="27" spans="1:17" s="32" customFormat="1">
      <c r="A27" s="737"/>
      <c r="B27" s="737"/>
      <c r="C27" s="735" t="s">
        <v>154</v>
      </c>
      <c r="D27" s="738"/>
      <c r="E27" s="737"/>
      <c r="F27" s="729"/>
      <c r="G27" s="729"/>
      <c r="H27" s="729"/>
      <c r="I27" s="729"/>
      <c r="J27" s="729"/>
      <c r="K27" s="729"/>
      <c r="L27" s="729"/>
      <c r="M27" s="729"/>
      <c r="N27" s="729"/>
      <c r="O27" s="729"/>
      <c r="P27" s="729"/>
      <c r="Q27" s="670"/>
    </row>
    <row r="28" spans="1:17" s="16" customFormat="1" ht="38.25">
      <c r="A28" s="742">
        <v>15</v>
      </c>
      <c r="B28" s="742" t="s">
        <v>142</v>
      </c>
      <c r="C28" s="745" t="s">
        <v>155</v>
      </c>
      <c r="D28" s="744" t="s">
        <v>94</v>
      </c>
      <c r="E28" s="742">
        <v>2</v>
      </c>
      <c r="F28" s="743"/>
      <c r="G28" s="743"/>
      <c r="H28" s="743"/>
      <c r="I28" s="743"/>
      <c r="J28" s="743"/>
      <c r="K28" s="743"/>
      <c r="L28" s="743"/>
      <c r="M28" s="743"/>
      <c r="N28" s="743"/>
      <c r="O28" s="743"/>
      <c r="P28" s="743"/>
      <c r="Q28" s="668"/>
    </row>
    <row r="29" spans="1:17" s="16" customFormat="1" ht="38.25">
      <c r="A29" s="714">
        <v>16</v>
      </c>
      <c r="B29" s="714" t="s">
        <v>142</v>
      </c>
      <c r="C29" s="732" t="s">
        <v>156</v>
      </c>
      <c r="D29" s="730" t="s">
        <v>94</v>
      </c>
      <c r="E29" s="714">
        <v>1</v>
      </c>
      <c r="F29" s="715"/>
      <c r="G29" s="715"/>
      <c r="H29" s="715"/>
      <c r="I29" s="715"/>
      <c r="J29" s="715"/>
      <c r="K29" s="715"/>
      <c r="L29" s="715"/>
      <c r="M29" s="715"/>
      <c r="N29" s="715"/>
      <c r="O29" s="715"/>
      <c r="P29" s="715"/>
      <c r="Q29" s="668"/>
    </row>
    <row r="30" spans="1:17" s="16" customFormat="1" ht="51">
      <c r="A30" s="714">
        <v>17</v>
      </c>
      <c r="B30" s="714" t="s">
        <v>142</v>
      </c>
      <c r="C30" s="732" t="s">
        <v>157</v>
      </c>
      <c r="D30" s="730" t="s">
        <v>94</v>
      </c>
      <c r="E30" s="714">
        <v>1</v>
      </c>
      <c r="F30" s="715"/>
      <c r="G30" s="715"/>
      <c r="H30" s="715"/>
      <c r="I30" s="715"/>
      <c r="J30" s="715"/>
      <c r="K30" s="715"/>
      <c r="L30" s="715"/>
      <c r="M30" s="715"/>
      <c r="N30" s="715"/>
      <c r="O30" s="715"/>
      <c r="P30" s="715"/>
      <c r="Q30" s="668"/>
    </row>
    <row r="31" spans="1:17" s="16" customFormat="1" ht="38.25">
      <c r="A31" s="714">
        <v>18</v>
      </c>
      <c r="B31" s="714" t="s">
        <v>142</v>
      </c>
      <c r="C31" s="732" t="s">
        <v>158</v>
      </c>
      <c r="D31" s="730" t="s">
        <v>94</v>
      </c>
      <c r="E31" s="714">
        <v>1</v>
      </c>
      <c r="F31" s="715"/>
      <c r="G31" s="715"/>
      <c r="H31" s="715"/>
      <c r="I31" s="715"/>
      <c r="J31" s="715"/>
      <c r="K31" s="715"/>
      <c r="L31" s="715"/>
      <c r="M31" s="715"/>
      <c r="N31" s="715"/>
      <c r="O31" s="715"/>
      <c r="P31" s="715"/>
      <c r="Q31" s="668"/>
    </row>
    <row r="32" spans="1:17" s="16" customFormat="1" ht="38.25">
      <c r="A32" s="714">
        <v>19</v>
      </c>
      <c r="B32" s="714" t="s">
        <v>142</v>
      </c>
      <c r="C32" s="732" t="s">
        <v>159</v>
      </c>
      <c r="D32" s="730" t="s">
        <v>94</v>
      </c>
      <c r="E32" s="714">
        <v>1</v>
      </c>
      <c r="F32" s="715"/>
      <c r="G32" s="715"/>
      <c r="H32" s="715"/>
      <c r="I32" s="715"/>
      <c r="J32" s="715"/>
      <c r="K32" s="715"/>
      <c r="L32" s="715"/>
      <c r="M32" s="715"/>
      <c r="N32" s="715"/>
      <c r="O32" s="715"/>
      <c r="P32" s="715"/>
      <c r="Q32" s="668"/>
    </row>
    <row r="33" spans="1:17" s="16" customFormat="1" ht="38.25">
      <c r="A33" s="742">
        <v>20</v>
      </c>
      <c r="B33" s="742" t="s">
        <v>142</v>
      </c>
      <c r="C33" s="745" t="s">
        <v>1966</v>
      </c>
      <c r="D33" s="744" t="s">
        <v>94</v>
      </c>
      <c r="E33" s="742">
        <v>1</v>
      </c>
      <c r="F33" s="743"/>
      <c r="G33" s="743"/>
      <c r="H33" s="743"/>
      <c r="I33" s="743"/>
      <c r="J33" s="743"/>
      <c r="K33" s="743"/>
      <c r="L33" s="743"/>
      <c r="M33" s="743"/>
      <c r="N33" s="743"/>
      <c r="O33" s="743"/>
      <c r="P33" s="743"/>
      <c r="Q33" s="746"/>
    </row>
    <row r="34" spans="1:17" s="16" customFormat="1" ht="38.25">
      <c r="A34" s="742">
        <v>21</v>
      </c>
      <c r="B34" s="742" t="s">
        <v>142</v>
      </c>
      <c r="C34" s="745" t="s">
        <v>160</v>
      </c>
      <c r="D34" s="744" t="s">
        <v>94</v>
      </c>
      <c r="E34" s="742">
        <v>2</v>
      </c>
      <c r="F34" s="743"/>
      <c r="G34" s="743"/>
      <c r="H34" s="743"/>
      <c r="I34" s="743"/>
      <c r="J34" s="743"/>
      <c r="K34" s="743"/>
      <c r="L34" s="743"/>
      <c r="M34" s="743"/>
      <c r="N34" s="743"/>
      <c r="O34" s="743"/>
      <c r="P34" s="743"/>
      <c r="Q34" s="680"/>
    </row>
    <row r="35" spans="1:17" s="16" customFormat="1" ht="38.25">
      <c r="A35" s="714">
        <v>22</v>
      </c>
      <c r="B35" s="714"/>
      <c r="C35" s="731" t="s">
        <v>89</v>
      </c>
      <c r="D35" s="730" t="s">
        <v>90</v>
      </c>
      <c r="E35" s="714">
        <v>1</v>
      </c>
      <c r="F35" s="714"/>
      <c r="G35" s="733"/>
      <c r="H35" s="734"/>
      <c r="I35" s="736"/>
      <c r="J35" s="736"/>
      <c r="K35" s="736"/>
      <c r="L35" s="734"/>
      <c r="M35" s="734"/>
      <c r="N35" s="734"/>
      <c r="O35" s="734"/>
      <c r="P35" s="734"/>
      <c r="Q35" s="680"/>
    </row>
    <row r="36" spans="1:17" s="8" customFormat="1">
      <c r="A36" s="716"/>
      <c r="B36" s="716"/>
      <c r="C36" s="717"/>
      <c r="D36" s="718"/>
      <c r="E36" s="716"/>
      <c r="F36" s="719"/>
      <c r="G36" s="720"/>
      <c r="H36" s="721"/>
      <c r="I36" s="721"/>
      <c r="J36" s="722"/>
      <c r="K36" s="721"/>
      <c r="L36" s="722"/>
      <c r="M36" s="721"/>
      <c r="N36" s="722"/>
      <c r="O36" s="721"/>
      <c r="P36" s="723"/>
      <c r="Q36" s="679"/>
    </row>
    <row r="37" spans="1:17">
      <c r="A37" s="682"/>
      <c r="B37" s="682"/>
      <c r="C37" s="686"/>
      <c r="D37" s="683"/>
      <c r="E37" s="682"/>
      <c r="F37" s="682"/>
      <c r="G37" s="692"/>
      <c r="H37" s="693"/>
      <c r="I37" s="693"/>
      <c r="J37" s="693"/>
      <c r="K37" s="724" t="s">
        <v>1623</v>
      </c>
      <c r="L37" s="725">
        <v>0</v>
      </c>
      <c r="M37" s="725">
        <v>0</v>
      </c>
      <c r="N37" s="725">
        <v>0</v>
      </c>
      <c r="O37" s="725">
        <v>0</v>
      </c>
      <c r="P37" s="726">
        <v>0</v>
      </c>
      <c r="Q37" s="675"/>
    </row>
    <row r="38" spans="1:17">
      <c r="A38" s="682"/>
      <c r="B38" s="682"/>
      <c r="C38" s="686"/>
      <c r="D38" s="683"/>
      <c r="E38" s="682"/>
      <c r="F38" s="682"/>
      <c r="G38" s="692"/>
      <c r="H38" s="693"/>
      <c r="I38" s="693"/>
      <c r="J38" s="693"/>
      <c r="K38" s="724"/>
      <c r="L38" s="727"/>
      <c r="M38" s="727"/>
      <c r="N38" s="727"/>
      <c r="O38" s="727"/>
      <c r="P38" s="728"/>
      <c r="Q38" s="675"/>
    </row>
    <row r="39" spans="1:17">
      <c r="A39" s="682"/>
      <c r="B39" s="682"/>
      <c r="C39" s="694" t="s">
        <v>20</v>
      </c>
      <c r="D39" s="683"/>
      <c r="E39" s="682"/>
      <c r="F39" s="690"/>
      <c r="G39" s="692"/>
      <c r="H39" s="693"/>
      <c r="I39" s="693"/>
      <c r="J39" s="693"/>
      <c r="K39" s="693"/>
      <c r="L39" s="693"/>
      <c r="M39" s="693"/>
      <c r="N39" s="693"/>
      <c r="O39" s="693"/>
      <c r="P39" s="703"/>
      <c r="Q39" s="675"/>
    </row>
    <row r="40" spans="1:17" s="4" customFormat="1">
      <c r="A40" s="682"/>
      <c r="B40" s="682"/>
      <c r="C40" s="686"/>
      <c r="D40" s="683"/>
      <c r="E40" s="682"/>
      <c r="F40" s="690"/>
      <c r="G40" s="692"/>
      <c r="H40" s="693"/>
      <c r="I40" s="693"/>
      <c r="J40" s="693"/>
      <c r="K40" s="693"/>
      <c r="L40" s="693"/>
      <c r="M40" s="693"/>
      <c r="N40" s="693"/>
      <c r="O40" s="693"/>
      <c r="P40" s="703"/>
      <c r="Q40" s="677"/>
    </row>
    <row r="41" spans="1:17">
      <c r="A41" s="682"/>
      <c r="B41" s="682"/>
      <c r="C41" s="686"/>
      <c r="D41" s="683"/>
      <c r="E41" s="682"/>
      <c r="F41" s="682"/>
      <c r="G41" s="692"/>
      <c r="H41" s="693"/>
      <c r="I41" s="693"/>
      <c r="J41" s="693"/>
      <c r="K41" s="693"/>
      <c r="L41" s="693"/>
      <c r="M41" s="693"/>
      <c r="N41" s="693"/>
      <c r="O41" s="693"/>
      <c r="P41" s="703"/>
      <c r="Q41" s="675"/>
    </row>
    <row r="42" spans="1:17">
      <c r="A42" s="682"/>
      <c r="B42" s="682"/>
      <c r="C42" s="686"/>
      <c r="D42" s="683"/>
      <c r="E42" s="682"/>
      <c r="F42" s="682"/>
      <c r="G42" s="692"/>
      <c r="H42" s="693"/>
      <c r="I42" s="693"/>
      <c r="J42" s="693"/>
      <c r="K42" s="693"/>
      <c r="L42" s="693"/>
      <c r="M42" s="693"/>
      <c r="N42" s="693"/>
      <c r="O42" s="693"/>
      <c r="P42" s="703"/>
      <c r="Q42" s="675"/>
    </row>
    <row r="43" spans="1:17">
      <c r="A43" s="682"/>
      <c r="B43" s="682"/>
      <c r="C43" s="686"/>
      <c r="D43" s="683"/>
      <c r="E43" s="682"/>
      <c r="F43" s="682"/>
      <c r="G43" s="692"/>
      <c r="H43" s="693"/>
      <c r="I43" s="693"/>
      <c r="J43" s="693"/>
      <c r="K43" s="693"/>
      <c r="L43" s="693"/>
      <c r="M43" s="693"/>
      <c r="N43" s="693"/>
      <c r="O43" s="693"/>
      <c r="P43" s="703"/>
      <c r="Q43" s="675"/>
    </row>
    <row r="44" spans="1:17">
      <c r="A44" s="682"/>
      <c r="B44" s="682"/>
      <c r="C44" s="694" t="s">
        <v>1611</v>
      </c>
      <c r="D44" s="683"/>
      <c r="E44" s="682"/>
      <c r="F44" s="682"/>
      <c r="G44" s="692"/>
      <c r="H44" s="693"/>
      <c r="I44" s="693"/>
      <c r="J44" s="693"/>
      <c r="K44" s="693"/>
      <c r="L44" s="693"/>
      <c r="M44" s="693"/>
      <c r="N44" s="693"/>
      <c r="O44" s="693"/>
      <c r="P44" s="703"/>
      <c r="Q44" s="675"/>
    </row>
    <row r="45" spans="1:17">
      <c r="A45" s="682"/>
      <c r="B45" s="682"/>
      <c r="C45" s="686"/>
      <c r="D45" s="683"/>
      <c r="E45" s="682"/>
      <c r="F45" s="682"/>
      <c r="G45" s="692"/>
      <c r="H45" s="693"/>
      <c r="I45" s="693"/>
      <c r="J45" s="693"/>
      <c r="K45" s="693"/>
      <c r="L45" s="693"/>
      <c r="M45" s="693"/>
      <c r="N45" s="693"/>
      <c r="O45" s="693"/>
      <c r="P45" s="703"/>
      <c r="Q45" s="675"/>
    </row>
    <row r="46" spans="1:17">
      <c r="A46" s="682"/>
      <c r="B46" s="682"/>
      <c r="C46" s="686"/>
      <c r="D46" s="683"/>
      <c r="E46" s="682"/>
      <c r="F46" s="682"/>
      <c r="G46" s="692"/>
      <c r="H46" s="693"/>
      <c r="I46" s="693"/>
      <c r="J46" s="693"/>
      <c r="K46" s="693"/>
      <c r="L46" s="693"/>
      <c r="M46" s="693"/>
      <c r="N46" s="693"/>
      <c r="O46" s="693"/>
      <c r="P46" s="703"/>
      <c r="Q46" s="675"/>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1-8
&amp;"Arial,Bold"&amp;UDURVIS, VĀRTI.</oddHeader>
    <oddFooter>&amp;C&amp;8&amp;P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7"/>
  <sheetViews>
    <sheetView topLeftCell="A46" workbookViewId="0">
      <selection activeCell="C61" sqref="C61"/>
    </sheetView>
  </sheetViews>
  <sheetFormatPr defaultColWidth="9.140625" defaultRowHeight="12.75"/>
  <cols>
    <col min="1" max="1" width="4.28515625" style="3" customWidth="1"/>
    <col min="2" max="2" width="8.42578125" style="3" bestFit="1" customWidth="1"/>
    <col min="3" max="3" width="31.140625" style="1" customWidth="1"/>
    <col min="4" max="4" width="6" style="2" customWidth="1"/>
    <col min="5" max="5" width="8.42578125" style="3" customWidth="1"/>
    <col min="6" max="6" width="6.28515625" style="3" customWidth="1"/>
    <col min="7" max="7" width="6.42578125" style="4" customWidth="1"/>
    <col min="8" max="8" width="6.425781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8" ht="15">
      <c r="A1" s="784" t="s">
        <v>1</v>
      </c>
      <c r="B1" s="784"/>
      <c r="C1" s="785"/>
      <c r="D1" s="786" t="s">
        <v>35</v>
      </c>
      <c r="E1" s="767"/>
      <c r="F1" s="767"/>
      <c r="G1" s="770"/>
      <c r="H1" s="771"/>
      <c r="I1" s="771"/>
      <c r="J1" s="771"/>
      <c r="K1" s="771"/>
      <c r="L1" s="771"/>
      <c r="M1" s="771"/>
      <c r="N1" s="771"/>
      <c r="O1" s="771"/>
      <c r="P1" s="787"/>
      <c r="Q1" s="747"/>
      <c r="R1" s="677"/>
    </row>
    <row r="2" spans="1:18" ht="15">
      <c r="A2" s="784" t="s">
        <v>2</v>
      </c>
      <c r="B2" s="784"/>
      <c r="C2" s="785"/>
      <c r="D2" s="788" t="s">
        <v>48</v>
      </c>
      <c r="E2" s="767"/>
      <c r="F2" s="767"/>
      <c r="G2" s="770"/>
      <c r="H2" s="771"/>
      <c r="I2" s="771"/>
      <c r="J2" s="771"/>
      <c r="K2" s="771"/>
      <c r="L2" s="771"/>
      <c r="M2" s="771"/>
      <c r="N2" s="771"/>
      <c r="O2" s="771"/>
      <c r="P2" s="787"/>
      <c r="Q2" s="747"/>
      <c r="R2" s="677"/>
    </row>
    <row r="3" spans="1:18" ht="15">
      <c r="A3" s="784"/>
      <c r="B3" s="784"/>
      <c r="C3" s="785"/>
      <c r="D3" s="788" t="s">
        <v>1772</v>
      </c>
      <c r="E3" s="767"/>
      <c r="F3" s="767"/>
      <c r="G3" s="770"/>
      <c r="H3" s="771"/>
      <c r="I3" s="771"/>
      <c r="J3" s="771"/>
      <c r="K3" s="771"/>
      <c r="L3" s="771"/>
      <c r="M3" s="771"/>
      <c r="N3" s="771"/>
      <c r="O3" s="771"/>
      <c r="P3" s="787"/>
      <c r="Q3" s="747"/>
      <c r="R3" s="677"/>
    </row>
    <row r="4" spans="1:18" ht="15">
      <c r="A4" s="784"/>
      <c r="B4" s="784"/>
      <c r="C4" s="785"/>
      <c r="D4" s="788" t="s">
        <v>181</v>
      </c>
      <c r="E4" s="767"/>
      <c r="F4" s="767"/>
      <c r="G4" s="770"/>
      <c r="H4" s="771"/>
      <c r="I4" s="771"/>
      <c r="J4" s="771"/>
      <c r="K4" s="771"/>
      <c r="L4" s="771"/>
      <c r="M4" s="771"/>
      <c r="N4" s="771"/>
      <c r="O4" s="771"/>
      <c r="P4" s="787"/>
      <c r="Q4" s="747"/>
      <c r="R4" s="677"/>
    </row>
    <row r="5" spans="1:18" ht="14.25" customHeight="1">
      <c r="A5" s="784" t="s">
        <v>3</v>
      </c>
      <c r="B5" s="784"/>
      <c r="C5" s="785"/>
      <c r="D5" s="788" t="s">
        <v>838</v>
      </c>
      <c r="E5" s="767"/>
      <c r="F5" s="767"/>
      <c r="G5" s="770"/>
      <c r="H5" s="771"/>
      <c r="I5" s="771"/>
      <c r="J5" s="771"/>
      <c r="K5" s="771"/>
      <c r="L5" s="771"/>
      <c r="M5" s="771"/>
      <c r="N5" s="771"/>
      <c r="O5" s="771"/>
      <c r="P5" s="787"/>
      <c r="Q5" s="747"/>
      <c r="R5" s="677"/>
    </row>
    <row r="6" spans="1:18" ht="15">
      <c r="A6" s="784" t="s">
        <v>4</v>
      </c>
      <c r="B6" s="784"/>
      <c r="C6" s="785"/>
      <c r="D6" s="789"/>
      <c r="E6" s="767"/>
      <c r="F6" s="767"/>
      <c r="G6" s="770"/>
      <c r="H6" s="771"/>
      <c r="I6" s="771"/>
      <c r="J6" s="771"/>
      <c r="K6" s="771"/>
      <c r="L6" s="771"/>
      <c r="M6" s="771"/>
      <c r="N6" s="771"/>
      <c r="O6" s="771"/>
      <c r="P6" s="787"/>
      <c r="Q6" s="747"/>
      <c r="R6" s="677"/>
    </row>
    <row r="7" spans="1:18" ht="15">
      <c r="A7" s="784" t="s">
        <v>1630</v>
      </c>
      <c r="B7" s="784"/>
      <c r="C7" s="785"/>
      <c r="D7" s="769"/>
      <c r="E7" s="767"/>
      <c r="F7" s="767"/>
      <c r="G7" s="770"/>
      <c r="H7" s="771"/>
      <c r="I7" s="771"/>
      <c r="J7" s="771"/>
      <c r="K7" s="771"/>
      <c r="L7" s="771"/>
      <c r="M7" s="771"/>
      <c r="N7" s="771"/>
      <c r="O7" s="790" t="s">
        <v>1624</v>
      </c>
      <c r="P7" s="791">
        <v>0</v>
      </c>
      <c r="Q7" s="747"/>
      <c r="R7" s="677"/>
    </row>
    <row r="8" spans="1:18" ht="15">
      <c r="A8" s="784" t="s">
        <v>1613</v>
      </c>
      <c r="B8" s="784"/>
      <c r="C8" s="785"/>
      <c r="D8" s="769"/>
      <c r="E8" s="767"/>
      <c r="F8" s="767"/>
      <c r="G8" s="770"/>
      <c r="H8" s="771"/>
      <c r="I8" s="771"/>
      <c r="J8" s="771"/>
      <c r="K8" s="771"/>
      <c r="L8" s="771"/>
      <c r="M8" s="771"/>
      <c r="N8" s="771"/>
      <c r="O8" s="771"/>
      <c r="P8" s="787"/>
      <c r="Q8" s="747"/>
      <c r="R8" s="677"/>
    </row>
    <row r="9" spans="1:18" ht="20.25" customHeight="1">
      <c r="A9" s="1350" t="s">
        <v>5</v>
      </c>
      <c r="B9" s="1350" t="s">
        <v>68</v>
      </c>
      <c r="C9" s="1352" t="s">
        <v>37</v>
      </c>
      <c r="D9" s="1354" t="s">
        <v>6</v>
      </c>
      <c r="E9" s="1350" t="s">
        <v>7</v>
      </c>
      <c r="F9" s="1348" t="s">
        <v>8</v>
      </c>
      <c r="G9" s="1348"/>
      <c r="H9" s="1348"/>
      <c r="I9" s="1348"/>
      <c r="J9" s="1348"/>
      <c r="K9" s="1349"/>
      <c r="L9" s="1347" t="s">
        <v>11</v>
      </c>
      <c r="M9" s="1348"/>
      <c r="N9" s="1348"/>
      <c r="O9" s="1348"/>
      <c r="P9" s="1349"/>
      <c r="Q9" s="749"/>
      <c r="R9" s="677"/>
    </row>
    <row r="10" spans="1:18" ht="90.75" customHeight="1">
      <c r="A10" s="1351"/>
      <c r="B10" s="1351"/>
      <c r="C10" s="1353"/>
      <c r="D10" s="1355"/>
      <c r="E10" s="1351"/>
      <c r="F10" s="807" t="s">
        <v>9</v>
      </c>
      <c r="G10" s="807" t="s">
        <v>23</v>
      </c>
      <c r="H10" s="808" t="s">
        <v>24</v>
      </c>
      <c r="I10" s="808" t="s">
        <v>36</v>
      </c>
      <c r="J10" s="808" t="s">
        <v>25</v>
      </c>
      <c r="K10" s="808" t="s">
        <v>26</v>
      </c>
      <c r="L10" s="808" t="s">
        <v>10</v>
      </c>
      <c r="M10" s="808" t="s">
        <v>24</v>
      </c>
      <c r="N10" s="808" t="s">
        <v>36</v>
      </c>
      <c r="O10" s="808" t="s">
        <v>25</v>
      </c>
      <c r="P10" s="808" t="s">
        <v>27</v>
      </c>
      <c r="Q10" s="747"/>
      <c r="R10" s="677"/>
    </row>
    <row r="11" spans="1:18">
      <c r="A11" s="795"/>
      <c r="B11" s="795"/>
      <c r="C11" s="796"/>
      <c r="D11" s="797"/>
      <c r="E11" s="798"/>
      <c r="F11" s="799"/>
      <c r="G11" s="800"/>
      <c r="H11" s="801"/>
      <c r="I11" s="801"/>
      <c r="J11" s="802"/>
      <c r="K11" s="801"/>
      <c r="L11" s="802"/>
      <c r="M11" s="801"/>
      <c r="N11" s="802"/>
      <c r="O11" s="801"/>
      <c r="P11" s="803"/>
      <c r="Q11" s="747"/>
      <c r="R11" s="677"/>
    </row>
    <row r="12" spans="1:18" s="31" customFormat="1">
      <c r="A12" s="779"/>
      <c r="B12" s="779"/>
      <c r="C12" s="777" t="s">
        <v>161</v>
      </c>
      <c r="D12" s="780"/>
      <c r="E12" s="779"/>
      <c r="F12" s="779"/>
      <c r="G12" s="781"/>
      <c r="H12" s="782"/>
      <c r="I12" s="782"/>
      <c r="J12" s="782"/>
      <c r="K12" s="782"/>
      <c r="L12" s="782"/>
      <c r="M12" s="782"/>
      <c r="N12" s="782"/>
      <c r="O12" s="782"/>
      <c r="P12" s="783"/>
      <c r="Q12" s="752"/>
      <c r="R12" s="681"/>
    </row>
    <row r="13" spans="1:18" s="16" customFormat="1" ht="63.75">
      <c r="A13" s="1146">
        <v>1</v>
      </c>
      <c r="B13" s="1146" t="s">
        <v>162</v>
      </c>
      <c r="C13" s="813" t="s">
        <v>2021</v>
      </c>
      <c r="D13" s="1058" t="s">
        <v>1631</v>
      </c>
      <c r="E13" s="1146">
        <v>521.20000000000005</v>
      </c>
      <c r="F13" s="1149"/>
      <c r="G13" s="1149"/>
      <c r="H13" s="1149"/>
      <c r="I13" s="1149"/>
      <c r="J13" s="1149"/>
      <c r="K13" s="1149"/>
      <c r="L13" s="1149"/>
      <c r="M13" s="1149"/>
      <c r="N13" s="1149"/>
      <c r="O13" s="1149"/>
      <c r="P13" s="1149"/>
      <c r="Q13" s="751"/>
      <c r="R13" s="680"/>
    </row>
    <row r="14" spans="1:18" s="16" customFormat="1" ht="63.75">
      <c r="A14" s="1146">
        <v>2</v>
      </c>
      <c r="B14" s="1146" t="s">
        <v>162</v>
      </c>
      <c r="C14" s="813" t="s">
        <v>2022</v>
      </c>
      <c r="D14" s="1058" t="s">
        <v>1631</v>
      </c>
      <c r="E14" s="1146">
        <v>11.64</v>
      </c>
      <c r="F14" s="1149"/>
      <c r="G14" s="1149"/>
      <c r="H14" s="1149"/>
      <c r="I14" s="1149"/>
      <c r="J14" s="1149"/>
      <c r="K14" s="1149"/>
      <c r="L14" s="1149"/>
      <c r="M14" s="1149"/>
      <c r="N14" s="1149"/>
      <c r="O14" s="1149"/>
      <c r="P14" s="1149"/>
      <c r="Q14" s="751"/>
      <c r="R14" s="680"/>
    </row>
    <row r="15" spans="1:18" s="16" customFormat="1" ht="51">
      <c r="A15" s="1146">
        <v>3</v>
      </c>
      <c r="B15" s="1146" t="s">
        <v>162</v>
      </c>
      <c r="C15" s="813" t="s">
        <v>2023</v>
      </c>
      <c r="D15" s="1058" t="s">
        <v>1631</v>
      </c>
      <c r="E15" s="1146">
        <v>454.29</v>
      </c>
      <c r="F15" s="1149"/>
      <c r="G15" s="1149"/>
      <c r="H15" s="1149"/>
      <c r="I15" s="1149"/>
      <c r="J15" s="1149"/>
      <c r="K15" s="1149"/>
      <c r="L15" s="1149"/>
      <c r="M15" s="1149"/>
      <c r="N15" s="1149"/>
      <c r="O15" s="1149"/>
      <c r="P15" s="1149"/>
      <c r="Q15" s="751"/>
      <c r="R15" s="680"/>
    </row>
    <row r="16" spans="1:18" s="16" customFormat="1" ht="51">
      <c r="A16" s="1146">
        <v>4</v>
      </c>
      <c r="B16" s="1146" t="s">
        <v>162</v>
      </c>
      <c r="C16" s="813" t="s">
        <v>2024</v>
      </c>
      <c r="D16" s="1058" t="s">
        <v>1631</v>
      </c>
      <c r="E16" s="1146">
        <v>47.98</v>
      </c>
      <c r="F16" s="1149"/>
      <c r="G16" s="1149"/>
      <c r="H16" s="1149"/>
      <c r="I16" s="1149"/>
      <c r="J16" s="1149"/>
      <c r="K16" s="1149"/>
      <c r="L16" s="1149"/>
      <c r="M16" s="1149"/>
      <c r="N16" s="1149"/>
      <c r="O16" s="1149"/>
      <c r="P16" s="1149"/>
      <c r="Q16" s="751"/>
      <c r="R16" s="680"/>
    </row>
    <row r="17" spans="1:18" s="16" customFormat="1" ht="63.75">
      <c r="A17" s="1146">
        <v>5</v>
      </c>
      <c r="B17" s="1146" t="s">
        <v>162</v>
      </c>
      <c r="C17" s="813" t="s">
        <v>2025</v>
      </c>
      <c r="D17" s="1058" t="s">
        <v>1631</v>
      </c>
      <c r="E17" s="1146">
        <v>256.02</v>
      </c>
      <c r="F17" s="1149"/>
      <c r="G17" s="1149"/>
      <c r="H17" s="1149"/>
      <c r="I17" s="1149"/>
      <c r="J17" s="1149"/>
      <c r="K17" s="1149"/>
      <c r="L17" s="1149"/>
      <c r="M17" s="1149"/>
      <c r="N17" s="1149"/>
      <c r="O17" s="1149"/>
      <c r="P17" s="1149"/>
      <c r="Q17" s="680"/>
      <c r="R17" s="680"/>
    </row>
    <row r="18" spans="1:18" s="1069" customFormat="1" ht="15.75">
      <c r="A18" s="1146"/>
      <c r="B18" s="1146"/>
      <c r="C18" s="813" t="s">
        <v>2020</v>
      </c>
      <c r="D18" s="1058" t="s">
        <v>1631</v>
      </c>
      <c r="E18" s="1146">
        <v>1291.1300000000001</v>
      </c>
      <c r="F18" s="1149"/>
      <c r="G18" s="1149"/>
      <c r="H18" s="1149"/>
      <c r="I18" s="1149"/>
      <c r="J18" s="1149"/>
      <c r="K18" s="1149"/>
      <c r="L18" s="1149"/>
      <c r="M18" s="1149"/>
      <c r="N18" s="1149"/>
      <c r="O18" s="1149"/>
      <c r="P18" s="1149"/>
    </row>
    <row r="19" spans="1:18" s="16" customFormat="1" ht="25.5">
      <c r="A19" s="754">
        <v>6</v>
      </c>
      <c r="B19" s="754" t="s">
        <v>162</v>
      </c>
      <c r="C19" s="775" t="s">
        <v>163</v>
      </c>
      <c r="D19" s="756" t="s">
        <v>1631</v>
      </c>
      <c r="E19" s="754">
        <v>4</v>
      </c>
      <c r="F19" s="757"/>
      <c r="G19" s="757"/>
      <c r="H19" s="757"/>
      <c r="I19" s="757"/>
      <c r="J19" s="757"/>
      <c r="K19" s="757"/>
      <c r="L19" s="757"/>
      <c r="M19" s="757"/>
      <c r="N19" s="757"/>
      <c r="O19" s="757"/>
      <c r="P19" s="757"/>
      <c r="Q19" s="680"/>
      <c r="R19" s="680"/>
    </row>
    <row r="20" spans="1:18" s="16" customFormat="1" ht="25.5">
      <c r="A20" s="754">
        <v>7</v>
      </c>
      <c r="B20" s="754" t="s">
        <v>162</v>
      </c>
      <c r="C20" s="775" t="s">
        <v>164</v>
      </c>
      <c r="D20" s="756" t="s">
        <v>1631</v>
      </c>
      <c r="E20" s="754">
        <v>3.1</v>
      </c>
      <c r="F20" s="757"/>
      <c r="G20" s="757"/>
      <c r="H20" s="757"/>
      <c r="I20" s="757"/>
      <c r="J20" s="757"/>
      <c r="K20" s="757"/>
      <c r="L20" s="757"/>
      <c r="M20" s="757"/>
      <c r="N20" s="757"/>
      <c r="O20" s="757"/>
      <c r="P20" s="757"/>
      <c r="Q20" s="680"/>
      <c r="R20" s="680"/>
    </row>
    <row r="21" spans="1:18" s="16" customFormat="1" ht="38.25">
      <c r="A21" s="754">
        <v>8</v>
      </c>
      <c r="B21" s="754" t="s">
        <v>162</v>
      </c>
      <c r="C21" s="775" t="s">
        <v>1635</v>
      </c>
      <c r="D21" s="756" t="s">
        <v>1631</v>
      </c>
      <c r="E21" s="754">
        <v>353.96</v>
      </c>
      <c r="F21" s="757"/>
      <c r="G21" s="757"/>
      <c r="H21" s="757"/>
      <c r="I21" s="757"/>
      <c r="J21" s="757"/>
      <c r="K21" s="757"/>
      <c r="L21" s="757"/>
      <c r="M21" s="757"/>
      <c r="N21" s="757"/>
      <c r="O21" s="757"/>
      <c r="P21" s="757"/>
      <c r="Q21" s="680"/>
      <c r="R21" s="680"/>
    </row>
    <row r="22" spans="1:18" s="16" customFormat="1" ht="38.25">
      <c r="A22" s="754">
        <v>9</v>
      </c>
      <c r="B22" s="754" t="s">
        <v>162</v>
      </c>
      <c r="C22" s="775" t="s">
        <v>1636</v>
      </c>
      <c r="D22" s="756" t="s">
        <v>1631</v>
      </c>
      <c r="E22" s="754">
        <v>406.22</v>
      </c>
      <c r="F22" s="757"/>
      <c r="G22" s="757"/>
      <c r="H22" s="757"/>
      <c r="I22" s="757"/>
      <c r="J22" s="757"/>
      <c r="K22" s="757"/>
      <c r="L22" s="757"/>
      <c r="M22" s="757"/>
      <c r="N22" s="757"/>
      <c r="O22" s="757"/>
      <c r="P22" s="757"/>
      <c r="Q22" s="680"/>
      <c r="R22" s="680"/>
    </row>
    <row r="23" spans="1:18" s="16" customFormat="1" ht="38.25">
      <c r="A23" s="754">
        <v>10</v>
      </c>
      <c r="B23" s="754" t="s">
        <v>162</v>
      </c>
      <c r="C23" s="775" t="s">
        <v>1637</v>
      </c>
      <c r="D23" s="756" t="s">
        <v>1631</v>
      </c>
      <c r="E23" s="754">
        <v>751.46</v>
      </c>
      <c r="F23" s="757"/>
      <c r="G23" s="757"/>
      <c r="H23" s="757"/>
      <c r="I23" s="757"/>
      <c r="J23" s="757"/>
      <c r="K23" s="757"/>
      <c r="L23" s="757"/>
      <c r="M23" s="757"/>
      <c r="N23" s="757"/>
      <c r="O23" s="757"/>
      <c r="P23" s="757"/>
      <c r="Q23" s="680"/>
      <c r="R23" s="680"/>
    </row>
    <row r="24" spans="1:18" s="16" customFormat="1" ht="38.25">
      <c r="A24" s="754">
        <v>11</v>
      </c>
      <c r="B24" s="754" t="s">
        <v>162</v>
      </c>
      <c r="C24" s="775" t="s">
        <v>1638</v>
      </c>
      <c r="D24" s="756" t="s">
        <v>1631</v>
      </c>
      <c r="E24" s="754">
        <v>48.59</v>
      </c>
      <c r="F24" s="757"/>
      <c r="G24" s="757"/>
      <c r="H24" s="757"/>
      <c r="I24" s="757"/>
      <c r="J24" s="757"/>
      <c r="K24" s="757"/>
      <c r="L24" s="757"/>
      <c r="M24" s="757"/>
      <c r="N24" s="757"/>
      <c r="O24" s="757"/>
      <c r="P24" s="757"/>
      <c r="Q24" s="680"/>
      <c r="R24" s="680"/>
    </row>
    <row r="25" spans="1:18" s="16" customFormat="1" ht="15.75">
      <c r="A25" s="754">
        <v>12</v>
      </c>
      <c r="B25" s="754" t="s">
        <v>162</v>
      </c>
      <c r="C25" s="775" t="s">
        <v>165</v>
      </c>
      <c r="D25" s="756" t="s">
        <v>1631</v>
      </c>
      <c r="E25" s="754">
        <v>470.35</v>
      </c>
      <c r="F25" s="757"/>
      <c r="G25" s="757"/>
      <c r="H25" s="757"/>
      <c r="I25" s="757"/>
      <c r="J25" s="757"/>
      <c r="K25" s="757"/>
      <c r="L25" s="757"/>
      <c r="M25" s="757"/>
      <c r="N25" s="757"/>
      <c r="O25" s="757"/>
      <c r="P25" s="757"/>
      <c r="Q25" s="680"/>
      <c r="R25" s="680"/>
    </row>
    <row r="26" spans="1:18" s="16" customFormat="1" ht="15.75">
      <c r="A26" s="754">
        <v>13</v>
      </c>
      <c r="B26" s="754" t="s">
        <v>162</v>
      </c>
      <c r="C26" s="775" t="s">
        <v>166</v>
      </c>
      <c r="D26" s="756" t="s">
        <v>1631</v>
      </c>
      <c r="E26" s="754">
        <v>623.23</v>
      </c>
      <c r="F26" s="757"/>
      <c r="G26" s="757"/>
      <c r="H26" s="757"/>
      <c r="I26" s="757"/>
      <c r="J26" s="757"/>
      <c r="K26" s="757"/>
      <c r="L26" s="757"/>
      <c r="M26" s="757"/>
      <c r="N26" s="757"/>
      <c r="O26" s="757"/>
      <c r="P26" s="757"/>
      <c r="Q26" s="680"/>
      <c r="R26" s="680"/>
    </row>
    <row r="27" spans="1:18" s="16" customFormat="1" ht="89.25">
      <c r="A27" s="754">
        <v>14</v>
      </c>
      <c r="B27" s="754" t="s">
        <v>162</v>
      </c>
      <c r="C27" s="775" t="s">
        <v>1967</v>
      </c>
      <c r="D27" s="756" t="s">
        <v>1631</v>
      </c>
      <c r="E27" s="754">
        <v>13.62</v>
      </c>
      <c r="F27" s="757"/>
      <c r="G27" s="757"/>
      <c r="H27" s="757"/>
      <c r="I27" s="757"/>
      <c r="J27" s="757"/>
      <c r="K27" s="757"/>
      <c r="L27" s="757"/>
      <c r="M27" s="757"/>
      <c r="N27" s="757"/>
      <c r="O27" s="757"/>
      <c r="P27" s="757"/>
      <c r="Q27" s="680"/>
      <c r="R27" s="680"/>
    </row>
    <row r="28" spans="1:18" s="16" customFormat="1" ht="76.5">
      <c r="A28" s="754">
        <v>15</v>
      </c>
      <c r="B28" s="754" t="s">
        <v>162</v>
      </c>
      <c r="C28" s="775" t="s">
        <v>1639</v>
      </c>
      <c r="D28" s="756" t="s">
        <v>1631</v>
      </c>
      <c r="E28" s="754">
        <v>19</v>
      </c>
      <c r="F28" s="757"/>
      <c r="G28" s="757"/>
      <c r="H28" s="757"/>
      <c r="I28" s="757"/>
      <c r="J28" s="757"/>
      <c r="K28" s="757"/>
      <c r="L28" s="757"/>
      <c r="M28" s="757"/>
      <c r="N28" s="757"/>
      <c r="O28" s="757"/>
      <c r="P28" s="757"/>
      <c r="Q28" s="680"/>
      <c r="R28" s="680"/>
    </row>
    <row r="29" spans="1:18" s="16" customFormat="1">
      <c r="A29" s="754">
        <v>16</v>
      </c>
      <c r="B29" s="754" t="s">
        <v>162</v>
      </c>
      <c r="C29" s="804" t="s">
        <v>167</v>
      </c>
      <c r="D29" s="756" t="s">
        <v>94</v>
      </c>
      <c r="E29" s="754">
        <v>200</v>
      </c>
      <c r="F29" s="757"/>
      <c r="G29" s="757"/>
      <c r="H29" s="757"/>
      <c r="I29" s="757"/>
      <c r="J29" s="757"/>
      <c r="K29" s="757"/>
      <c r="L29" s="757"/>
      <c r="M29" s="757"/>
      <c r="N29" s="757"/>
      <c r="O29" s="757"/>
      <c r="P29" s="757"/>
      <c r="Q29" s="680"/>
      <c r="R29" s="680"/>
    </row>
    <row r="30" spans="1:18" s="16" customFormat="1" ht="38.25">
      <c r="A30" s="754">
        <v>17</v>
      </c>
      <c r="B30" s="754" t="s">
        <v>162</v>
      </c>
      <c r="C30" s="804" t="s">
        <v>1640</v>
      </c>
      <c r="D30" s="756" t="s">
        <v>94</v>
      </c>
      <c r="E30" s="754">
        <v>200</v>
      </c>
      <c r="F30" s="757"/>
      <c r="G30" s="757"/>
      <c r="H30" s="757"/>
      <c r="I30" s="757"/>
      <c r="J30" s="757"/>
      <c r="K30" s="757"/>
      <c r="L30" s="757"/>
      <c r="M30" s="757"/>
      <c r="N30" s="757"/>
      <c r="O30" s="757"/>
      <c r="P30" s="757"/>
      <c r="Q30" s="680"/>
      <c r="R30" s="680"/>
    </row>
    <row r="31" spans="1:18" s="16" customFormat="1" ht="38.25">
      <c r="A31" s="754">
        <v>18</v>
      </c>
      <c r="B31" s="754" t="s">
        <v>162</v>
      </c>
      <c r="C31" s="805" t="s">
        <v>1641</v>
      </c>
      <c r="D31" s="756" t="s">
        <v>1631</v>
      </c>
      <c r="E31" s="754">
        <v>12</v>
      </c>
      <c r="F31" s="757"/>
      <c r="G31" s="757"/>
      <c r="H31" s="757"/>
      <c r="I31" s="757"/>
      <c r="J31" s="757"/>
      <c r="K31" s="757"/>
      <c r="L31" s="757"/>
      <c r="M31" s="757"/>
      <c r="N31" s="757"/>
      <c r="O31" s="757"/>
      <c r="P31" s="757"/>
      <c r="Q31" s="680"/>
      <c r="R31" s="680"/>
    </row>
    <row r="32" spans="1:18" s="16" customFormat="1" ht="38.25">
      <c r="A32" s="754">
        <v>19</v>
      </c>
      <c r="B32" s="754" t="s">
        <v>162</v>
      </c>
      <c r="C32" s="805" t="s">
        <v>1642</v>
      </c>
      <c r="D32" s="756" t="s">
        <v>1631</v>
      </c>
      <c r="E32" s="754">
        <v>12</v>
      </c>
      <c r="F32" s="757"/>
      <c r="G32" s="757"/>
      <c r="H32" s="757"/>
      <c r="I32" s="757"/>
      <c r="J32" s="757"/>
      <c r="K32" s="757"/>
      <c r="L32" s="757"/>
      <c r="M32" s="757"/>
      <c r="N32" s="757"/>
      <c r="O32" s="757"/>
      <c r="P32" s="757"/>
      <c r="Q32" s="680"/>
      <c r="R32" s="680"/>
    </row>
    <row r="33" spans="1:18" s="16" customFormat="1" ht="25.5">
      <c r="A33" s="754">
        <v>20</v>
      </c>
      <c r="B33" s="754" t="s">
        <v>162</v>
      </c>
      <c r="C33" s="805" t="s">
        <v>1767</v>
      </c>
      <c r="D33" s="756" t="s">
        <v>762</v>
      </c>
      <c r="E33" s="754">
        <v>99</v>
      </c>
      <c r="F33" s="757"/>
      <c r="G33" s="757"/>
      <c r="H33" s="757"/>
      <c r="I33" s="757"/>
      <c r="J33" s="757"/>
      <c r="K33" s="757"/>
      <c r="L33" s="757"/>
      <c r="M33" s="757"/>
      <c r="N33" s="757"/>
      <c r="O33" s="757"/>
      <c r="P33" s="757"/>
      <c r="Q33" s="680"/>
      <c r="R33" s="680"/>
    </row>
    <row r="34" spans="1:18" s="16" customFormat="1" ht="25.5">
      <c r="A34" s="754">
        <v>21</v>
      </c>
      <c r="B34" s="754" t="s">
        <v>162</v>
      </c>
      <c r="C34" s="805" t="s">
        <v>1768</v>
      </c>
      <c r="D34" s="756" t="s">
        <v>762</v>
      </c>
      <c r="E34" s="754">
        <v>30</v>
      </c>
      <c r="F34" s="757"/>
      <c r="G34" s="757"/>
      <c r="H34" s="757"/>
      <c r="I34" s="757"/>
      <c r="J34" s="757"/>
      <c r="K34" s="757"/>
      <c r="L34" s="757"/>
      <c r="M34" s="757"/>
      <c r="N34" s="757"/>
      <c r="O34" s="757"/>
      <c r="P34" s="757"/>
      <c r="Q34" s="751"/>
      <c r="R34" s="751"/>
    </row>
    <row r="35" spans="1:18" s="16" customFormat="1" ht="25.5">
      <c r="A35" s="754">
        <v>22</v>
      </c>
      <c r="B35" s="754" t="s">
        <v>162</v>
      </c>
      <c r="C35" s="805" t="s">
        <v>1968</v>
      </c>
      <c r="D35" s="756" t="s">
        <v>762</v>
      </c>
      <c r="E35" s="754">
        <v>40</v>
      </c>
      <c r="F35" s="757"/>
      <c r="G35" s="757"/>
      <c r="H35" s="757"/>
      <c r="I35" s="757"/>
      <c r="J35" s="757"/>
      <c r="K35" s="757"/>
      <c r="L35" s="757"/>
      <c r="M35" s="757"/>
      <c r="N35" s="757"/>
      <c r="O35" s="757"/>
      <c r="P35" s="757"/>
      <c r="Q35" s="751"/>
      <c r="R35" s="751"/>
    </row>
    <row r="36" spans="1:18" s="16" customFormat="1" ht="25.5">
      <c r="A36" s="754">
        <v>23</v>
      </c>
      <c r="B36" s="754" t="s">
        <v>162</v>
      </c>
      <c r="C36" s="805" t="s">
        <v>1969</v>
      </c>
      <c r="D36" s="756" t="s">
        <v>762</v>
      </c>
      <c r="E36" s="754">
        <v>88</v>
      </c>
      <c r="F36" s="757"/>
      <c r="G36" s="757"/>
      <c r="H36" s="757"/>
      <c r="I36" s="757"/>
      <c r="J36" s="757"/>
      <c r="K36" s="757"/>
      <c r="L36" s="757"/>
      <c r="M36" s="757"/>
      <c r="N36" s="757"/>
      <c r="O36" s="757"/>
      <c r="P36" s="757"/>
      <c r="Q36" s="751"/>
      <c r="R36" s="751"/>
    </row>
    <row r="37" spans="1:18" s="16" customFormat="1" ht="15.75">
      <c r="A37" s="754">
        <v>24</v>
      </c>
      <c r="B37" s="754" t="s">
        <v>162</v>
      </c>
      <c r="C37" s="805" t="s">
        <v>1605</v>
      </c>
      <c r="D37" s="756" t="s">
        <v>1631</v>
      </c>
      <c r="E37" s="754">
        <v>98.8</v>
      </c>
      <c r="F37" s="757"/>
      <c r="G37" s="757"/>
      <c r="H37" s="757"/>
      <c r="I37" s="757"/>
      <c r="J37" s="757"/>
      <c r="K37" s="757"/>
      <c r="L37" s="757"/>
      <c r="M37" s="757"/>
      <c r="N37" s="757"/>
      <c r="O37" s="757"/>
      <c r="P37" s="757"/>
      <c r="Q37" s="751"/>
      <c r="R37" s="751"/>
    </row>
    <row r="38" spans="1:18" s="31" customFormat="1">
      <c r="A38" s="809"/>
      <c r="B38" s="809"/>
      <c r="C38" s="777" t="s">
        <v>52</v>
      </c>
      <c r="D38" s="777"/>
      <c r="E38" s="809"/>
      <c r="F38" s="809"/>
      <c r="G38" s="809"/>
      <c r="H38" s="809"/>
      <c r="I38" s="809"/>
      <c r="J38" s="809"/>
      <c r="K38" s="809"/>
      <c r="L38" s="809"/>
      <c r="M38" s="809"/>
      <c r="N38" s="809"/>
      <c r="O38" s="809"/>
      <c r="P38" s="809"/>
      <c r="Q38" s="752"/>
      <c r="R38" s="752"/>
    </row>
    <row r="39" spans="1:18" s="16" customFormat="1" ht="15.75">
      <c r="A39" s="754">
        <v>25</v>
      </c>
      <c r="B39" s="754" t="s">
        <v>162</v>
      </c>
      <c r="C39" s="775" t="s">
        <v>168</v>
      </c>
      <c r="D39" s="756" t="s">
        <v>1631</v>
      </c>
      <c r="E39" s="754">
        <v>6072.99</v>
      </c>
      <c r="F39" s="757"/>
      <c r="G39" s="757"/>
      <c r="H39" s="757"/>
      <c r="I39" s="757"/>
      <c r="J39" s="757"/>
      <c r="K39" s="757"/>
      <c r="L39" s="757"/>
      <c r="M39" s="757"/>
      <c r="N39" s="757"/>
      <c r="O39" s="757"/>
      <c r="P39" s="757"/>
      <c r="Q39" s="751"/>
      <c r="R39" s="751"/>
    </row>
    <row r="40" spans="1:18" s="16" customFormat="1" ht="25.5">
      <c r="A40" s="754">
        <v>26</v>
      </c>
      <c r="B40" s="754" t="s">
        <v>162</v>
      </c>
      <c r="C40" s="755" t="s">
        <v>169</v>
      </c>
      <c r="D40" s="756" t="s">
        <v>1631</v>
      </c>
      <c r="E40" s="758">
        <v>6072.99</v>
      </c>
      <c r="F40" s="757"/>
      <c r="G40" s="757"/>
      <c r="H40" s="757"/>
      <c r="I40" s="757"/>
      <c r="J40" s="757"/>
      <c r="K40" s="757"/>
      <c r="L40" s="757"/>
      <c r="M40" s="757"/>
      <c r="N40" s="757"/>
      <c r="O40" s="757"/>
      <c r="P40" s="757"/>
      <c r="Q40" s="751"/>
      <c r="R40" s="753"/>
    </row>
    <row r="41" spans="1:18" s="16" customFormat="1" ht="15.75">
      <c r="A41" s="754">
        <v>27</v>
      </c>
      <c r="B41" s="754" t="s">
        <v>162</v>
      </c>
      <c r="C41" s="755" t="s">
        <v>170</v>
      </c>
      <c r="D41" s="756" t="s">
        <v>1631</v>
      </c>
      <c r="E41" s="758">
        <v>6072.99</v>
      </c>
      <c r="F41" s="757"/>
      <c r="G41" s="757"/>
      <c r="H41" s="757"/>
      <c r="I41" s="757"/>
      <c r="J41" s="757"/>
      <c r="K41" s="757"/>
      <c r="L41" s="757"/>
      <c r="M41" s="757"/>
      <c r="N41" s="757"/>
      <c r="O41" s="757"/>
      <c r="P41" s="757"/>
      <c r="Q41" s="751"/>
      <c r="R41" s="751"/>
    </row>
    <row r="42" spans="1:18" s="16" customFormat="1" ht="15.75">
      <c r="A42" s="810">
        <v>28</v>
      </c>
      <c r="B42" s="810" t="s">
        <v>162</v>
      </c>
      <c r="C42" s="813" t="s">
        <v>1606</v>
      </c>
      <c r="D42" s="812" t="s">
        <v>1631</v>
      </c>
      <c r="E42" s="810">
        <v>458.9</v>
      </c>
      <c r="F42" s="811"/>
      <c r="G42" s="811"/>
      <c r="H42" s="811"/>
      <c r="I42" s="811"/>
      <c r="J42" s="811"/>
      <c r="K42" s="811"/>
      <c r="L42" s="811"/>
      <c r="M42" s="811"/>
      <c r="N42" s="811"/>
      <c r="O42" s="811"/>
      <c r="P42" s="811"/>
      <c r="Q42" s="751"/>
      <c r="R42" s="751"/>
    </row>
    <row r="43" spans="1:18" s="16" customFormat="1" ht="15.75">
      <c r="A43" s="754">
        <v>29</v>
      </c>
      <c r="B43" s="754"/>
      <c r="C43" s="775" t="s">
        <v>1607</v>
      </c>
      <c r="D43" s="756" t="s">
        <v>1631</v>
      </c>
      <c r="E43" s="754">
        <v>452.9</v>
      </c>
      <c r="F43" s="757"/>
      <c r="G43" s="757"/>
      <c r="H43" s="757"/>
      <c r="I43" s="757"/>
      <c r="J43" s="757"/>
      <c r="K43" s="757"/>
      <c r="L43" s="757"/>
      <c r="M43" s="757"/>
      <c r="N43" s="757"/>
      <c r="O43" s="757"/>
      <c r="P43" s="757"/>
      <c r="Q43" s="751"/>
      <c r="R43" s="751"/>
    </row>
    <row r="44" spans="1:18" s="16" customFormat="1" ht="15.75">
      <c r="A44" s="754">
        <v>30</v>
      </c>
      <c r="B44" s="754"/>
      <c r="C44" s="775" t="s">
        <v>1608</v>
      </c>
      <c r="D44" s="756" t="s">
        <v>1631</v>
      </c>
      <c r="E44" s="754">
        <v>452.9</v>
      </c>
      <c r="F44" s="757"/>
      <c r="G44" s="757"/>
      <c r="H44" s="757"/>
      <c r="I44" s="757"/>
      <c r="J44" s="757"/>
      <c r="K44" s="757"/>
      <c r="L44" s="757"/>
      <c r="M44" s="757"/>
      <c r="N44" s="757"/>
      <c r="O44" s="757"/>
      <c r="P44" s="757"/>
      <c r="Q44" s="751"/>
      <c r="R44" s="751"/>
    </row>
    <row r="45" spans="1:18" s="16" customFormat="1" ht="25.5">
      <c r="A45" s="754">
        <v>31</v>
      </c>
      <c r="B45" s="754" t="s">
        <v>162</v>
      </c>
      <c r="C45" s="775" t="s">
        <v>171</v>
      </c>
      <c r="D45" s="756" t="s">
        <v>1631</v>
      </c>
      <c r="E45" s="754">
        <v>147.6</v>
      </c>
      <c r="F45" s="757"/>
      <c r="G45" s="757"/>
      <c r="H45" s="757"/>
      <c r="I45" s="757"/>
      <c r="J45" s="757"/>
      <c r="K45" s="757"/>
      <c r="L45" s="757"/>
      <c r="M45" s="757"/>
      <c r="N45" s="757"/>
      <c r="O45" s="757"/>
      <c r="P45" s="757"/>
      <c r="Q45" s="751"/>
      <c r="R45" s="751"/>
    </row>
    <row r="46" spans="1:18" s="16" customFormat="1" ht="38.25">
      <c r="A46" s="754">
        <v>32</v>
      </c>
      <c r="B46" s="754"/>
      <c r="C46" s="775" t="s">
        <v>1609</v>
      </c>
      <c r="D46" s="756" t="s">
        <v>86</v>
      </c>
      <c r="E46" s="754">
        <v>200</v>
      </c>
      <c r="F46" s="757"/>
      <c r="G46" s="757"/>
      <c r="H46" s="757"/>
      <c r="I46" s="757"/>
      <c r="J46" s="757"/>
      <c r="K46" s="757"/>
      <c r="L46" s="757"/>
      <c r="M46" s="757"/>
      <c r="N46" s="757"/>
      <c r="O46" s="757"/>
      <c r="P46" s="757"/>
      <c r="Q46" s="751"/>
      <c r="R46" s="751"/>
    </row>
    <row r="47" spans="1:18" s="16" customFormat="1" ht="25.5">
      <c r="A47" s="754">
        <v>33</v>
      </c>
      <c r="B47" s="754" t="s">
        <v>162</v>
      </c>
      <c r="C47" s="755" t="s">
        <v>1604</v>
      </c>
      <c r="D47" s="756" t="s">
        <v>94</v>
      </c>
      <c r="E47" s="754">
        <v>1</v>
      </c>
      <c r="F47" s="757"/>
      <c r="G47" s="757"/>
      <c r="H47" s="757"/>
      <c r="I47" s="757"/>
      <c r="J47" s="757"/>
      <c r="K47" s="757"/>
      <c r="L47" s="757"/>
      <c r="M47" s="757"/>
      <c r="N47" s="757"/>
      <c r="O47" s="757"/>
      <c r="P47" s="757"/>
      <c r="Q47" s="751"/>
      <c r="R47" s="751"/>
    </row>
    <row r="48" spans="1:18" s="16" customFormat="1" ht="25.5">
      <c r="A48" s="810">
        <v>34</v>
      </c>
      <c r="B48" s="810" t="s">
        <v>162</v>
      </c>
      <c r="C48" s="813" t="s">
        <v>173</v>
      </c>
      <c r="D48" s="812" t="s">
        <v>1631</v>
      </c>
      <c r="E48" s="810">
        <v>40.31</v>
      </c>
      <c r="F48" s="811"/>
      <c r="G48" s="811"/>
      <c r="H48" s="811"/>
      <c r="I48" s="811"/>
      <c r="J48" s="811"/>
      <c r="K48" s="811"/>
      <c r="L48" s="811"/>
      <c r="M48" s="811"/>
      <c r="N48" s="811"/>
      <c r="O48" s="811"/>
      <c r="P48" s="811"/>
      <c r="Q48" s="751"/>
      <c r="R48" s="751"/>
    </row>
    <row r="49" spans="1:18" s="16" customFormat="1" ht="15.75">
      <c r="A49" s="810">
        <v>35</v>
      </c>
      <c r="B49" s="810" t="s">
        <v>162</v>
      </c>
      <c r="C49" s="814" t="s">
        <v>1643</v>
      </c>
      <c r="D49" s="812" t="s">
        <v>1631</v>
      </c>
      <c r="E49" s="810">
        <v>54.21</v>
      </c>
      <c r="F49" s="811"/>
      <c r="G49" s="811"/>
      <c r="H49" s="811"/>
      <c r="I49" s="811"/>
      <c r="J49" s="811"/>
      <c r="K49" s="811"/>
      <c r="L49" s="811"/>
      <c r="M49" s="811"/>
      <c r="N49" s="811"/>
      <c r="O49" s="811"/>
      <c r="P49" s="811"/>
      <c r="Q49" s="751"/>
      <c r="R49" s="751"/>
    </row>
    <row r="50" spans="1:18" s="16" customFormat="1" ht="15.75">
      <c r="A50" s="810">
        <v>36</v>
      </c>
      <c r="B50" s="810"/>
      <c r="C50" s="814" t="s">
        <v>1597</v>
      </c>
      <c r="D50" s="812" t="s">
        <v>1631</v>
      </c>
      <c r="E50" s="810">
        <v>54.21</v>
      </c>
      <c r="F50" s="811"/>
      <c r="G50" s="811"/>
      <c r="H50" s="811"/>
      <c r="I50" s="811"/>
      <c r="J50" s="811"/>
      <c r="K50" s="811"/>
      <c r="L50" s="811"/>
      <c r="M50" s="811"/>
      <c r="N50" s="811"/>
      <c r="O50" s="811"/>
      <c r="P50" s="811"/>
      <c r="Q50" s="680"/>
      <c r="R50" s="680"/>
    </row>
    <row r="51" spans="1:18" s="16" customFormat="1">
      <c r="A51" s="754">
        <v>37</v>
      </c>
      <c r="B51" s="754"/>
      <c r="C51" s="755" t="s">
        <v>1598</v>
      </c>
      <c r="D51" s="756" t="s">
        <v>86</v>
      </c>
      <c r="E51" s="754">
        <v>74</v>
      </c>
      <c r="F51" s="757"/>
      <c r="G51" s="757"/>
      <c r="H51" s="757"/>
      <c r="I51" s="757"/>
      <c r="J51" s="757"/>
      <c r="K51" s="757"/>
      <c r="L51" s="757"/>
      <c r="M51" s="757"/>
      <c r="N51" s="757"/>
      <c r="O51" s="757"/>
      <c r="P51" s="757"/>
      <c r="Q51" s="680"/>
      <c r="R51" s="680"/>
    </row>
    <row r="52" spans="1:18" s="16" customFormat="1" ht="15.75">
      <c r="A52" s="754">
        <v>38</v>
      </c>
      <c r="B52" s="754"/>
      <c r="C52" s="755" t="s">
        <v>1599</v>
      </c>
      <c r="D52" s="756" t="s">
        <v>1631</v>
      </c>
      <c r="E52" s="754">
        <v>110</v>
      </c>
      <c r="F52" s="757"/>
      <c r="G52" s="757"/>
      <c r="H52" s="757"/>
      <c r="I52" s="757"/>
      <c r="J52" s="757"/>
      <c r="K52" s="757"/>
      <c r="L52" s="757"/>
      <c r="M52" s="757"/>
      <c r="N52" s="757"/>
      <c r="O52" s="757"/>
      <c r="P52" s="757"/>
      <c r="Q52" s="680"/>
      <c r="R52" s="680"/>
    </row>
    <row r="53" spans="1:18" s="16" customFormat="1" ht="25.5">
      <c r="A53" s="754">
        <v>39</v>
      </c>
      <c r="B53" s="754"/>
      <c r="C53" s="755" t="s">
        <v>1600</v>
      </c>
      <c r="D53" s="756" t="s">
        <v>1631</v>
      </c>
      <c r="E53" s="754">
        <v>108.42</v>
      </c>
      <c r="F53" s="757"/>
      <c r="G53" s="757"/>
      <c r="H53" s="757"/>
      <c r="I53" s="757"/>
      <c r="J53" s="757"/>
      <c r="K53" s="757"/>
      <c r="L53" s="757"/>
      <c r="M53" s="757"/>
      <c r="N53" s="757"/>
      <c r="O53" s="757"/>
      <c r="P53" s="757"/>
      <c r="Q53" s="680"/>
      <c r="R53" s="680"/>
    </row>
    <row r="54" spans="1:18" s="16" customFormat="1" ht="15.75">
      <c r="A54" s="754">
        <v>40</v>
      </c>
      <c r="B54" s="754"/>
      <c r="C54" s="755" t="s">
        <v>1603</v>
      </c>
      <c r="D54" s="756" t="s">
        <v>1631</v>
      </c>
      <c r="E54" s="754">
        <v>54.21</v>
      </c>
      <c r="F54" s="757"/>
      <c r="G54" s="757"/>
      <c r="H54" s="757"/>
      <c r="I54" s="757"/>
      <c r="J54" s="757"/>
      <c r="K54" s="757"/>
      <c r="L54" s="757"/>
      <c r="M54" s="757"/>
      <c r="N54" s="757"/>
      <c r="O54" s="757"/>
      <c r="P54" s="757"/>
      <c r="Q54" s="680"/>
      <c r="R54" s="680"/>
    </row>
    <row r="55" spans="1:18" s="16" customFormat="1">
      <c r="A55" s="754">
        <v>41</v>
      </c>
      <c r="B55" s="754"/>
      <c r="C55" s="755" t="s">
        <v>1601</v>
      </c>
      <c r="D55" s="756" t="s">
        <v>86</v>
      </c>
      <c r="E55" s="754">
        <v>95</v>
      </c>
      <c r="F55" s="757"/>
      <c r="G55" s="757"/>
      <c r="H55" s="757"/>
      <c r="I55" s="757"/>
      <c r="J55" s="757"/>
      <c r="K55" s="757"/>
      <c r="L55" s="757"/>
      <c r="M55" s="757"/>
      <c r="N55" s="757"/>
      <c r="O55" s="757"/>
      <c r="P55" s="757"/>
      <c r="Q55" s="680"/>
      <c r="R55" s="680"/>
    </row>
    <row r="56" spans="1:18" s="16" customFormat="1" ht="15.75">
      <c r="A56" s="754">
        <v>42</v>
      </c>
      <c r="B56" s="754"/>
      <c r="C56" s="755" t="s">
        <v>1602</v>
      </c>
      <c r="D56" s="756" t="s">
        <v>1631</v>
      </c>
      <c r="E56" s="754">
        <v>110</v>
      </c>
      <c r="F56" s="757"/>
      <c r="G56" s="757"/>
      <c r="H56" s="757"/>
      <c r="I56" s="757"/>
      <c r="J56" s="757"/>
      <c r="K56" s="757"/>
      <c r="L56" s="757"/>
      <c r="M56" s="757"/>
      <c r="N56" s="757"/>
      <c r="O56" s="757"/>
      <c r="P56" s="757"/>
      <c r="Q56" s="680"/>
      <c r="R56" s="680"/>
    </row>
    <row r="57" spans="1:18" s="31" customFormat="1">
      <c r="A57" s="779"/>
      <c r="B57" s="779"/>
      <c r="C57" s="777" t="s">
        <v>174</v>
      </c>
      <c r="D57" s="780"/>
      <c r="E57" s="779"/>
      <c r="F57" s="779"/>
      <c r="G57" s="779"/>
      <c r="H57" s="779"/>
      <c r="I57" s="779"/>
      <c r="J57" s="779"/>
      <c r="K57" s="779"/>
      <c r="L57" s="779"/>
      <c r="M57" s="779"/>
      <c r="N57" s="779"/>
      <c r="O57" s="779"/>
      <c r="P57" s="779"/>
      <c r="Q57" s="681"/>
      <c r="R57" s="681"/>
    </row>
    <row r="58" spans="1:18" s="16" customFormat="1" ht="15.75">
      <c r="A58" s="754">
        <v>43</v>
      </c>
      <c r="B58" s="754" t="s">
        <v>162</v>
      </c>
      <c r="C58" s="755" t="s">
        <v>175</v>
      </c>
      <c r="D58" s="756" t="s">
        <v>1631</v>
      </c>
      <c r="E58" s="754">
        <v>1322.55</v>
      </c>
      <c r="F58" s="757"/>
      <c r="G58" s="757"/>
      <c r="H58" s="757"/>
      <c r="I58" s="757"/>
      <c r="J58" s="757"/>
      <c r="K58" s="757"/>
      <c r="L58" s="757"/>
      <c r="M58" s="757"/>
      <c r="N58" s="757"/>
      <c r="O58" s="757"/>
      <c r="P58" s="757"/>
      <c r="Q58" s="680"/>
      <c r="R58" s="680"/>
    </row>
    <row r="59" spans="1:18" s="16" customFormat="1" ht="25.5">
      <c r="A59" s="754">
        <v>44</v>
      </c>
      <c r="B59" s="754" t="s">
        <v>162</v>
      </c>
      <c r="C59" s="755" t="s">
        <v>176</v>
      </c>
      <c r="D59" s="756" t="s">
        <v>1631</v>
      </c>
      <c r="E59" s="754">
        <v>903.46</v>
      </c>
      <c r="F59" s="757"/>
      <c r="G59" s="757"/>
      <c r="H59" s="757"/>
      <c r="I59" s="757"/>
      <c r="J59" s="757"/>
      <c r="K59" s="757"/>
      <c r="L59" s="757"/>
      <c r="M59" s="757"/>
      <c r="N59" s="757"/>
      <c r="O59" s="757"/>
      <c r="P59" s="757"/>
      <c r="Q59" s="680"/>
      <c r="R59" s="680"/>
    </row>
    <row r="60" spans="1:18" s="16" customFormat="1" ht="15.75">
      <c r="A60" s="754">
        <v>45</v>
      </c>
      <c r="B60" s="754" t="s">
        <v>162</v>
      </c>
      <c r="C60" s="755" t="s">
        <v>172</v>
      </c>
      <c r="D60" s="756" t="s">
        <v>1631</v>
      </c>
      <c r="E60" s="754">
        <v>52.11</v>
      </c>
      <c r="F60" s="757"/>
      <c r="G60" s="757"/>
      <c r="H60" s="757"/>
      <c r="I60" s="757"/>
      <c r="J60" s="757"/>
      <c r="K60" s="757"/>
      <c r="L60" s="757"/>
      <c r="M60" s="757"/>
      <c r="N60" s="757"/>
      <c r="O60" s="757"/>
      <c r="P60" s="757"/>
      <c r="Q60" s="680"/>
      <c r="R60" s="680"/>
    </row>
    <row r="61" spans="1:18" s="16" customFormat="1" ht="15.75">
      <c r="A61" s="754">
        <v>46</v>
      </c>
      <c r="B61" s="754" t="s">
        <v>162</v>
      </c>
      <c r="C61" s="755" t="s">
        <v>1643</v>
      </c>
      <c r="D61" s="756" t="s">
        <v>1631</v>
      </c>
      <c r="E61" s="754">
        <v>13.62</v>
      </c>
      <c r="F61" s="757"/>
      <c r="G61" s="757"/>
      <c r="H61" s="757"/>
      <c r="I61" s="757"/>
      <c r="J61" s="757"/>
      <c r="K61" s="757"/>
      <c r="L61" s="757"/>
      <c r="M61" s="757"/>
      <c r="N61" s="757"/>
      <c r="O61" s="757"/>
      <c r="P61" s="757"/>
      <c r="Q61" s="680"/>
      <c r="R61" s="680"/>
    </row>
    <row r="62" spans="1:18" s="16" customFormat="1" ht="25.5">
      <c r="A62" s="754">
        <v>47</v>
      </c>
      <c r="B62" s="754" t="s">
        <v>162</v>
      </c>
      <c r="C62" s="755" t="s">
        <v>177</v>
      </c>
      <c r="D62" s="756" t="s">
        <v>1631</v>
      </c>
      <c r="E62" s="758">
        <v>215.9</v>
      </c>
      <c r="F62" s="757"/>
      <c r="G62" s="757"/>
      <c r="H62" s="757"/>
      <c r="I62" s="757"/>
      <c r="J62" s="757"/>
      <c r="K62" s="757"/>
      <c r="L62" s="757"/>
      <c r="M62" s="757"/>
      <c r="N62" s="757"/>
      <c r="O62" s="757"/>
      <c r="P62" s="757"/>
      <c r="Q62" s="680"/>
      <c r="R62" s="680"/>
    </row>
    <row r="63" spans="1:18" s="16" customFormat="1" ht="15.75">
      <c r="A63" s="754">
        <v>48</v>
      </c>
      <c r="B63" s="754" t="s">
        <v>162</v>
      </c>
      <c r="C63" s="755" t="s">
        <v>178</v>
      </c>
      <c r="D63" s="756" t="s">
        <v>1631</v>
      </c>
      <c r="E63" s="758">
        <v>215.9</v>
      </c>
      <c r="F63" s="757"/>
      <c r="G63" s="757"/>
      <c r="H63" s="757"/>
      <c r="I63" s="757"/>
      <c r="J63" s="757"/>
      <c r="K63" s="757"/>
      <c r="L63" s="757"/>
      <c r="M63" s="757"/>
      <c r="N63" s="757"/>
      <c r="O63" s="757"/>
      <c r="P63" s="757"/>
      <c r="Q63" s="680"/>
      <c r="R63" s="680"/>
    </row>
    <row r="64" spans="1:18" s="16" customFormat="1" ht="89.25">
      <c r="A64" s="754">
        <v>49</v>
      </c>
      <c r="B64" s="754" t="s">
        <v>162</v>
      </c>
      <c r="C64" s="775" t="s">
        <v>1967</v>
      </c>
      <c r="D64" s="756" t="s">
        <v>1631</v>
      </c>
      <c r="E64" s="754">
        <v>9.23</v>
      </c>
      <c r="F64" s="757"/>
      <c r="G64" s="757"/>
      <c r="H64" s="757"/>
      <c r="I64" s="757"/>
      <c r="J64" s="757"/>
      <c r="K64" s="757"/>
      <c r="L64" s="757"/>
      <c r="M64" s="757"/>
      <c r="N64" s="757"/>
      <c r="O64" s="757"/>
      <c r="P64" s="757"/>
      <c r="Q64" s="680"/>
      <c r="R64" s="680"/>
    </row>
    <row r="65" spans="1:18" s="16" customFormat="1" ht="38.25">
      <c r="A65" s="754">
        <v>50</v>
      </c>
      <c r="B65" s="754" t="s">
        <v>162</v>
      </c>
      <c r="C65" s="755" t="s">
        <v>89</v>
      </c>
      <c r="D65" s="756" t="s">
        <v>90</v>
      </c>
      <c r="E65" s="754">
        <v>1</v>
      </c>
      <c r="F65" s="754"/>
      <c r="G65" s="776"/>
      <c r="H65" s="778"/>
      <c r="I65" s="806"/>
      <c r="J65" s="806"/>
      <c r="K65" s="806"/>
      <c r="L65" s="778"/>
      <c r="M65" s="778"/>
      <c r="N65" s="778"/>
      <c r="O65" s="778"/>
      <c r="P65" s="778"/>
      <c r="Q65" s="680"/>
      <c r="R65" s="680"/>
    </row>
    <row r="66" spans="1:18" s="16" customFormat="1">
      <c r="A66" s="754">
        <v>51</v>
      </c>
      <c r="B66" s="754"/>
      <c r="C66" s="755" t="s">
        <v>1565</v>
      </c>
      <c r="D66" s="756" t="s">
        <v>90</v>
      </c>
      <c r="E66" s="754">
        <v>1</v>
      </c>
      <c r="F66" s="754"/>
      <c r="G66" s="754"/>
      <c r="H66" s="754"/>
      <c r="I66" s="754"/>
      <c r="J66" s="754"/>
      <c r="K66" s="754"/>
      <c r="L66" s="754"/>
      <c r="M66" s="754"/>
      <c r="N66" s="754"/>
      <c r="O66" s="754"/>
      <c r="P66" s="754"/>
      <c r="Q66" s="751"/>
      <c r="R66" s="680"/>
    </row>
    <row r="67" spans="1:18" s="8" customFormat="1">
      <c r="A67" s="759"/>
      <c r="B67" s="759"/>
      <c r="C67" s="760"/>
      <c r="D67" s="761"/>
      <c r="E67" s="759"/>
      <c r="F67" s="762"/>
      <c r="G67" s="763"/>
      <c r="H67" s="764"/>
      <c r="I67" s="764"/>
      <c r="J67" s="765"/>
      <c r="K67" s="764"/>
      <c r="L67" s="765"/>
      <c r="M67" s="764"/>
      <c r="N67" s="765"/>
      <c r="O67" s="764"/>
      <c r="P67" s="766"/>
      <c r="Q67" s="750"/>
      <c r="R67" s="679"/>
    </row>
    <row r="68" spans="1:18">
      <c r="A68" s="767"/>
      <c r="B68" s="767"/>
      <c r="C68" s="785"/>
      <c r="D68" s="769"/>
      <c r="E68" s="767"/>
      <c r="F68" s="767"/>
      <c r="G68" s="770"/>
      <c r="H68" s="771"/>
      <c r="I68" s="771"/>
      <c r="J68" s="771"/>
      <c r="K68" s="772" t="s">
        <v>1623</v>
      </c>
      <c r="L68" s="792">
        <v>0</v>
      </c>
      <c r="M68" s="792">
        <v>0</v>
      </c>
      <c r="N68" s="792">
        <v>0</v>
      </c>
      <c r="O68" s="792">
        <v>0</v>
      </c>
      <c r="P68" s="793">
        <v>0</v>
      </c>
      <c r="Q68" s="747"/>
      <c r="R68" s="677"/>
    </row>
    <row r="69" spans="1:18">
      <c r="A69" s="767"/>
      <c r="B69" s="767"/>
      <c r="C69" s="785"/>
      <c r="D69" s="769"/>
      <c r="E69" s="767"/>
      <c r="F69" s="767"/>
      <c r="G69" s="770"/>
      <c r="H69" s="771"/>
      <c r="I69" s="771"/>
      <c r="J69" s="771"/>
      <c r="K69" s="772"/>
      <c r="L69" s="773"/>
      <c r="M69" s="773"/>
      <c r="N69" s="773"/>
      <c r="O69" s="773"/>
      <c r="P69" s="774"/>
      <c r="Q69" s="747"/>
      <c r="R69" s="677"/>
    </row>
    <row r="70" spans="1:18">
      <c r="A70" s="767"/>
      <c r="B70" s="767"/>
      <c r="C70" s="794" t="s">
        <v>20</v>
      </c>
      <c r="D70" s="769"/>
      <c r="E70" s="767"/>
      <c r="F70" s="768"/>
      <c r="G70" s="770"/>
      <c r="H70" s="771"/>
      <c r="I70" s="771"/>
      <c r="J70" s="771"/>
      <c r="K70" s="771"/>
      <c r="L70" s="771"/>
      <c r="M70" s="771"/>
      <c r="N70" s="771"/>
      <c r="O70" s="771"/>
      <c r="P70" s="787"/>
      <c r="Q70" s="747"/>
      <c r="R70" s="677"/>
    </row>
    <row r="71" spans="1:18" s="4" customFormat="1">
      <c r="A71" s="767"/>
      <c r="B71" s="767"/>
      <c r="C71" s="785"/>
      <c r="D71" s="769"/>
      <c r="E71" s="767"/>
      <c r="F71" s="768"/>
      <c r="G71" s="770"/>
      <c r="H71" s="771"/>
      <c r="I71" s="771"/>
      <c r="J71" s="771"/>
      <c r="K71" s="771"/>
      <c r="L71" s="771"/>
      <c r="M71" s="771"/>
      <c r="N71" s="771"/>
      <c r="O71" s="771"/>
      <c r="P71" s="787"/>
      <c r="Q71" s="748"/>
      <c r="R71" s="676"/>
    </row>
    <row r="72" spans="1:18">
      <c r="A72" s="767"/>
      <c r="B72" s="767"/>
      <c r="C72" s="785"/>
      <c r="D72" s="769"/>
      <c r="E72" s="767"/>
      <c r="F72" s="767"/>
      <c r="G72" s="770"/>
      <c r="H72" s="771"/>
      <c r="I72" s="771"/>
      <c r="J72" s="771"/>
      <c r="K72" s="771"/>
      <c r="L72" s="771"/>
      <c r="M72" s="771"/>
      <c r="N72" s="771"/>
      <c r="O72" s="771"/>
      <c r="P72" s="787"/>
      <c r="Q72" s="747"/>
      <c r="R72" s="677"/>
    </row>
    <row r="73" spans="1:18">
      <c r="A73" s="767"/>
      <c r="B73" s="767"/>
      <c r="C73" s="785"/>
      <c r="D73" s="769"/>
      <c r="E73" s="767"/>
      <c r="F73" s="767"/>
      <c r="G73" s="770"/>
      <c r="H73" s="771"/>
      <c r="I73" s="771"/>
      <c r="J73" s="771"/>
      <c r="K73" s="771"/>
      <c r="L73" s="771"/>
      <c r="M73" s="771"/>
      <c r="N73" s="771"/>
      <c r="O73" s="771"/>
      <c r="P73" s="787"/>
      <c r="Q73" s="747"/>
      <c r="R73" s="677"/>
    </row>
    <row r="74" spans="1:18">
      <c r="A74" s="767"/>
      <c r="B74" s="767"/>
      <c r="C74" s="785"/>
      <c r="D74" s="769"/>
      <c r="E74" s="767"/>
      <c r="F74" s="767"/>
      <c r="G74" s="770"/>
      <c r="H74" s="771"/>
      <c r="I74" s="771"/>
      <c r="J74" s="771"/>
      <c r="K74" s="771"/>
      <c r="L74" s="771"/>
      <c r="M74" s="771"/>
      <c r="N74" s="771"/>
      <c r="O74" s="771"/>
      <c r="P74" s="787"/>
      <c r="Q74" s="747"/>
      <c r="R74" s="677"/>
    </row>
    <row r="75" spans="1:18">
      <c r="A75" s="767"/>
      <c r="B75" s="767"/>
      <c r="C75" s="794" t="s">
        <v>1611</v>
      </c>
      <c r="D75" s="769"/>
      <c r="E75" s="767"/>
      <c r="F75" s="767"/>
      <c r="G75" s="770"/>
      <c r="H75" s="771"/>
      <c r="I75" s="771"/>
      <c r="J75" s="771"/>
      <c r="K75" s="771"/>
      <c r="L75" s="771"/>
      <c r="M75" s="771"/>
      <c r="N75" s="771"/>
      <c r="O75" s="771"/>
      <c r="P75" s="787"/>
      <c r="Q75" s="747"/>
      <c r="R75" s="677"/>
    </row>
    <row r="76" spans="1:18">
      <c r="A76" s="767"/>
      <c r="B76" s="767"/>
      <c r="C76" s="785"/>
      <c r="D76" s="769"/>
      <c r="E76" s="767"/>
      <c r="F76" s="767"/>
      <c r="G76" s="770"/>
      <c r="H76" s="771"/>
      <c r="I76" s="771"/>
      <c r="J76" s="771"/>
      <c r="K76" s="771"/>
      <c r="L76" s="771"/>
      <c r="M76" s="771"/>
      <c r="N76" s="771"/>
      <c r="O76" s="771"/>
      <c r="P76" s="787"/>
      <c r="Q76" s="747"/>
      <c r="R76" s="677"/>
    </row>
    <row r="77" spans="1:18">
      <c r="A77" s="767"/>
      <c r="B77" s="767"/>
      <c r="C77" s="785"/>
      <c r="D77" s="769"/>
      <c r="E77" s="767"/>
      <c r="F77" s="767"/>
      <c r="G77" s="770"/>
      <c r="H77" s="771"/>
      <c r="I77" s="771"/>
      <c r="J77" s="771"/>
      <c r="K77" s="771"/>
      <c r="L77" s="771"/>
      <c r="M77" s="771"/>
      <c r="N77" s="771"/>
      <c r="O77" s="771"/>
      <c r="P77" s="787"/>
      <c r="Q77" s="747"/>
      <c r="R77" s="677"/>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1-9
&amp;"Arial,Bold"&amp;UIEKŠĒJĀ APDARE.</oddHeader>
    <oddFooter>&amp;C&amp;8&amp;P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5"/>
  <sheetViews>
    <sheetView topLeftCell="A9" workbookViewId="0">
      <selection activeCell="S13" sqref="S13"/>
    </sheetView>
  </sheetViews>
  <sheetFormatPr defaultColWidth="9.28515625" defaultRowHeight="12.75"/>
  <cols>
    <col min="1" max="1" width="4.28515625" style="3" customWidth="1"/>
    <col min="2" max="2" width="7.28515625" style="3" customWidth="1"/>
    <col min="3" max="3" width="32.28515625" style="1" customWidth="1"/>
    <col min="4" max="4" width="6" style="2" customWidth="1"/>
    <col min="5" max="5" width="8.42578125" style="3" customWidth="1"/>
    <col min="6" max="6" width="6.28515625" style="3" customWidth="1"/>
    <col min="7" max="7" width="6.42578125" style="676" customWidth="1"/>
    <col min="8" max="8" width="6.42578125" style="5" customWidth="1"/>
    <col min="9" max="9" width="8.71093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961" customWidth="1"/>
    <col min="17" max="28" width="9.28515625" style="1163"/>
    <col min="29" max="16384" width="9.28515625" style="961"/>
  </cols>
  <sheetData>
    <row r="1" spans="1:17" ht="15">
      <c r="A1" s="1088" t="s">
        <v>1</v>
      </c>
      <c r="B1" s="1088"/>
      <c r="C1" s="1089"/>
      <c r="D1" s="1081" t="s">
        <v>35</v>
      </c>
      <c r="E1" s="1090"/>
      <c r="F1" s="1090"/>
      <c r="G1" s="1091"/>
      <c r="H1" s="1092"/>
      <c r="I1" s="1092"/>
      <c r="J1" s="1092"/>
      <c r="K1" s="1092"/>
      <c r="L1" s="1092"/>
      <c r="M1" s="1092"/>
      <c r="N1" s="1092"/>
      <c r="O1" s="1092"/>
      <c r="P1" s="1093"/>
    </row>
    <row r="2" spans="1:17" ht="15">
      <c r="A2" s="1088" t="s">
        <v>2</v>
      </c>
      <c r="B2" s="1088"/>
      <c r="C2" s="1089"/>
      <c r="D2" s="1075" t="s">
        <v>48</v>
      </c>
      <c r="E2" s="1090"/>
      <c r="F2" s="1090"/>
      <c r="G2" s="1091"/>
      <c r="H2" s="1092"/>
      <c r="I2" s="1092"/>
      <c r="J2" s="1092"/>
      <c r="K2" s="1092"/>
      <c r="L2" s="1092"/>
      <c r="M2" s="1092"/>
      <c r="N2" s="1092"/>
      <c r="O2" s="1092"/>
      <c r="P2" s="1093"/>
    </row>
    <row r="3" spans="1:17" ht="15">
      <c r="A3" s="1088"/>
      <c r="B3" s="1088"/>
      <c r="C3" s="1089"/>
      <c r="D3" s="1075" t="s">
        <v>1772</v>
      </c>
      <c r="E3" s="1090"/>
      <c r="F3" s="1090"/>
      <c r="G3" s="1091"/>
      <c r="H3" s="1092"/>
      <c r="I3" s="1092"/>
      <c r="J3" s="1092"/>
      <c r="K3" s="1092"/>
      <c r="L3" s="1092"/>
      <c r="M3" s="1092"/>
      <c r="N3" s="1092"/>
      <c r="O3" s="1092"/>
      <c r="P3" s="1093"/>
    </row>
    <row r="4" spans="1:17" ht="15">
      <c r="A4" s="1088"/>
      <c r="B4" s="1088"/>
      <c r="C4" s="1089"/>
      <c r="D4" s="1075" t="s">
        <v>181</v>
      </c>
      <c r="E4" s="1090"/>
      <c r="F4" s="1090"/>
      <c r="G4" s="1091"/>
      <c r="H4" s="1092"/>
      <c r="I4" s="1092"/>
      <c r="J4" s="1092"/>
      <c r="K4" s="1092"/>
      <c r="L4" s="1092"/>
      <c r="M4" s="1092"/>
      <c r="N4" s="1092"/>
      <c r="O4" s="1092"/>
      <c r="P4" s="1093"/>
    </row>
    <row r="5" spans="1:17" ht="14.25" customHeight="1">
      <c r="A5" s="1088" t="s">
        <v>3</v>
      </c>
      <c r="B5" s="1088"/>
      <c r="C5" s="1089"/>
      <c r="D5" s="1075" t="s">
        <v>838</v>
      </c>
      <c r="E5" s="1090"/>
      <c r="F5" s="1090"/>
      <c r="G5" s="1091"/>
      <c r="H5" s="1092"/>
      <c r="I5" s="1092"/>
      <c r="J5" s="1092"/>
      <c r="K5" s="1092"/>
      <c r="L5" s="1092"/>
      <c r="M5" s="1092"/>
      <c r="N5" s="1092"/>
      <c r="O5" s="1092"/>
      <c r="P5" s="1093"/>
    </row>
    <row r="6" spans="1:17" ht="15">
      <c r="A6" s="1088" t="s">
        <v>4</v>
      </c>
      <c r="B6" s="1088"/>
      <c r="C6" s="1089"/>
      <c r="D6" s="1095"/>
      <c r="E6" s="1090"/>
      <c r="F6" s="1090"/>
      <c r="G6" s="1091"/>
      <c r="H6" s="1092"/>
      <c r="I6" s="1092"/>
      <c r="J6" s="1092"/>
      <c r="K6" s="1092"/>
      <c r="L6" s="1092"/>
      <c r="M6" s="1092"/>
      <c r="N6" s="1092"/>
      <c r="O6" s="1092"/>
      <c r="P6" s="1093"/>
    </row>
    <row r="7" spans="1:17" ht="15">
      <c r="A7" s="1088" t="s">
        <v>1630</v>
      </c>
      <c r="B7" s="1088"/>
      <c r="C7" s="1089"/>
      <c r="D7" s="1096"/>
      <c r="E7" s="1090"/>
      <c r="F7" s="1090"/>
      <c r="G7" s="1091"/>
      <c r="H7" s="1092"/>
      <c r="I7" s="1092"/>
      <c r="J7" s="1092"/>
      <c r="K7" s="1092"/>
      <c r="L7" s="1092"/>
      <c r="M7" s="1092"/>
      <c r="N7" s="1092"/>
      <c r="O7" s="1097" t="s">
        <v>1624</v>
      </c>
      <c r="P7" s="1098">
        <f>P25</f>
        <v>0</v>
      </c>
    </row>
    <row r="8" spans="1:17" ht="15">
      <c r="A8" s="1074" t="s">
        <v>1613</v>
      </c>
      <c r="B8" s="1074"/>
      <c r="C8" s="1089"/>
      <c r="D8" s="1096"/>
      <c r="E8" s="1090"/>
      <c r="F8" s="1090"/>
      <c r="G8" s="1091"/>
      <c r="H8" s="1092"/>
      <c r="I8" s="1092"/>
      <c r="J8" s="1092"/>
      <c r="K8" s="1092"/>
      <c r="L8" s="1092"/>
      <c r="M8" s="1092"/>
      <c r="N8" s="1092"/>
      <c r="O8" s="1092"/>
      <c r="P8" s="1093"/>
    </row>
    <row r="9" spans="1:17" ht="20.25" customHeight="1">
      <c r="A9" s="1328" t="s">
        <v>5</v>
      </c>
      <c r="B9" s="1328" t="s">
        <v>68</v>
      </c>
      <c r="C9" s="1343" t="s">
        <v>37</v>
      </c>
      <c r="D9" s="1341" t="s">
        <v>6</v>
      </c>
      <c r="E9" s="1328" t="s">
        <v>7</v>
      </c>
      <c r="F9" s="1338" t="s">
        <v>8</v>
      </c>
      <c r="G9" s="1338"/>
      <c r="H9" s="1338"/>
      <c r="I9" s="1338"/>
      <c r="J9" s="1338"/>
      <c r="K9" s="1340"/>
      <c r="L9" s="1339" t="s">
        <v>11</v>
      </c>
      <c r="M9" s="1338"/>
      <c r="N9" s="1338"/>
      <c r="O9" s="1338"/>
      <c r="P9" s="1340"/>
      <c r="Q9" s="1164"/>
    </row>
    <row r="10" spans="1:17" ht="93" customHeight="1">
      <c r="A10" s="1329"/>
      <c r="B10" s="1329"/>
      <c r="C10" s="1344"/>
      <c r="D10" s="1342"/>
      <c r="E10" s="1329"/>
      <c r="F10" s="1099" t="s">
        <v>9</v>
      </c>
      <c r="G10" s="1099" t="s">
        <v>23</v>
      </c>
      <c r="H10" s="1100" t="s">
        <v>24</v>
      </c>
      <c r="I10" s="1100" t="s">
        <v>36</v>
      </c>
      <c r="J10" s="1100" t="s">
        <v>25</v>
      </c>
      <c r="K10" s="1100" t="s">
        <v>26</v>
      </c>
      <c r="L10" s="1100" t="s">
        <v>10</v>
      </c>
      <c r="M10" s="1100" t="s">
        <v>24</v>
      </c>
      <c r="N10" s="1100" t="s">
        <v>36</v>
      </c>
      <c r="O10" s="1100" t="s">
        <v>25</v>
      </c>
      <c r="P10" s="1100" t="s">
        <v>27</v>
      </c>
    </row>
    <row r="11" spans="1:17">
      <c r="A11" s="1101"/>
      <c r="B11" s="1101"/>
      <c r="C11" s="1102"/>
      <c r="D11" s="1079"/>
      <c r="E11" s="1077"/>
      <c r="F11" s="1078"/>
      <c r="G11" s="1085"/>
      <c r="H11" s="1086"/>
      <c r="I11" s="1086"/>
      <c r="J11" s="1103"/>
      <c r="K11" s="1086"/>
      <c r="L11" s="1103"/>
      <c r="M11" s="1086"/>
      <c r="N11" s="1103"/>
      <c r="O11" s="1086"/>
      <c r="P11" s="1104"/>
    </row>
    <row r="12" spans="1:17">
      <c r="A12" s="1132"/>
      <c r="B12" s="1132"/>
      <c r="C12" s="1014" t="s">
        <v>1644</v>
      </c>
      <c r="D12" s="1015"/>
      <c r="E12" s="1132"/>
      <c r="F12" s="1132"/>
      <c r="G12" s="1133"/>
      <c r="H12" s="1134"/>
      <c r="I12" s="1134"/>
      <c r="J12" s="1134"/>
      <c r="K12" s="1134"/>
      <c r="L12" s="1134"/>
      <c r="M12" s="1134"/>
      <c r="N12" s="1134"/>
      <c r="O12" s="1134"/>
      <c r="P12" s="1135"/>
    </row>
    <row r="13" spans="1:17" s="1069" customFormat="1" ht="51">
      <c r="A13" s="1169">
        <v>1</v>
      </c>
      <c r="B13" s="1169" t="s">
        <v>179</v>
      </c>
      <c r="C13" s="934" t="s">
        <v>1991</v>
      </c>
      <c r="D13" s="1171" t="s">
        <v>1631</v>
      </c>
      <c r="E13" s="1169">
        <v>605.27</v>
      </c>
      <c r="F13" s="1170"/>
      <c r="G13" s="1170"/>
      <c r="H13" s="1170"/>
      <c r="I13" s="1170"/>
      <c r="J13" s="1170"/>
      <c r="K13" s="1170"/>
      <c r="L13" s="1170"/>
      <c r="M13" s="1170"/>
      <c r="N13" s="1170"/>
      <c r="O13" s="1170"/>
      <c r="P13" s="1170"/>
    </row>
    <row r="14" spans="1:17" s="1069" customFormat="1" ht="63.75">
      <c r="A14" s="1146">
        <v>2</v>
      </c>
      <c r="B14" s="1146" t="s">
        <v>179</v>
      </c>
      <c r="C14" s="817" t="s">
        <v>1992</v>
      </c>
      <c r="D14" s="1058" t="s">
        <v>1631</v>
      </c>
      <c r="E14" s="1146">
        <v>179.6</v>
      </c>
      <c r="F14" s="1149"/>
      <c r="G14" s="1149"/>
      <c r="H14" s="1149"/>
      <c r="I14" s="1149"/>
      <c r="J14" s="1149"/>
      <c r="K14" s="1149"/>
      <c r="L14" s="1149"/>
      <c r="M14" s="1149"/>
      <c r="N14" s="1149"/>
      <c r="O14" s="1149"/>
      <c r="P14" s="1149"/>
    </row>
    <row r="15" spans="1:17" s="1069" customFormat="1" ht="25.5">
      <c r="A15" s="1146">
        <v>3</v>
      </c>
      <c r="B15" s="1146" t="s">
        <v>179</v>
      </c>
      <c r="C15" s="817" t="s">
        <v>1970</v>
      </c>
      <c r="D15" s="1058" t="s">
        <v>1631</v>
      </c>
      <c r="E15" s="1146" t="s">
        <v>1971</v>
      </c>
      <c r="F15" s="1149"/>
      <c r="G15" s="1149"/>
      <c r="H15" s="1149"/>
      <c r="I15" s="1149"/>
      <c r="J15" s="1149"/>
      <c r="K15" s="1149"/>
      <c r="L15" s="1149"/>
      <c r="M15" s="1149"/>
      <c r="N15" s="1149"/>
      <c r="O15" s="1149"/>
      <c r="P15" s="1149"/>
    </row>
    <row r="16" spans="1:17" s="1069" customFormat="1" ht="63.75">
      <c r="A16" s="1110">
        <v>4</v>
      </c>
      <c r="B16" s="1173" t="s">
        <v>179</v>
      </c>
      <c r="C16" s="1174" t="s">
        <v>1993</v>
      </c>
      <c r="D16" s="1175" t="s">
        <v>1631</v>
      </c>
      <c r="E16" s="1173">
        <v>1050</v>
      </c>
      <c r="F16" s="1176"/>
      <c r="G16" s="1176"/>
      <c r="H16" s="1176"/>
      <c r="I16" s="1176"/>
      <c r="J16" s="1176"/>
      <c r="K16" s="1176"/>
      <c r="L16" s="1176"/>
      <c r="M16" s="1176"/>
      <c r="N16" s="1176"/>
      <c r="O16" s="1176"/>
      <c r="P16" s="1176"/>
    </row>
    <row r="17" spans="1:28" s="746" customFormat="1" ht="49.35" customHeight="1">
      <c r="A17" s="1110">
        <v>5</v>
      </c>
      <c r="B17" s="1146" t="s">
        <v>179</v>
      </c>
      <c r="C17" s="817" t="s">
        <v>1972</v>
      </c>
      <c r="D17" s="1058" t="s">
        <v>1631</v>
      </c>
      <c r="E17" s="1146">
        <v>264.55</v>
      </c>
      <c r="F17" s="1149"/>
      <c r="G17" s="1149"/>
      <c r="H17" s="1149"/>
      <c r="I17" s="1149"/>
      <c r="J17" s="1149"/>
      <c r="K17" s="1149"/>
      <c r="L17" s="1149"/>
      <c r="M17" s="1149"/>
      <c r="N17" s="1149"/>
      <c r="O17" s="1149"/>
      <c r="P17" s="1149"/>
      <c r="Q17" s="1069"/>
      <c r="R17" s="1069"/>
      <c r="S17" s="1069"/>
      <c r="T17" s="1069"/>
      <c r="U17" s="1069"/>
      <c r="V17" s="1069"/>
      <c r="W17" s="1069"/>
      <c r="X17" s="1069"/>
      <c r="Y17" s="1069"/>
      <c r="Z17" s="1069"/>
      <c r="AA17" s="1069"/>
      <c r="AB17" s="1069"/>
    </row>
    <row r="18" spans="1:28" s="1069" customFormat="1" ht="25.5">
      <c r="A18" s="1110">
        <v>6</v>
      </c>
      <c r="B18" s="1146" t="s">
        <v>179</v>
      </c>
      <c r="C18" s="817" t="s">
        <v>180</v>
      </c>
      <c r="D18" s="1058" t="s">
        <v>1631</v>
      </c>
      <c r="E18" s="1146">
        <v>6.93</v>
      </c>
      <c r="F18" s="1149"/>
      <c r="G18" s="1149"/>
      <c r="H18" s="1149"/>
      <c r="I18" s="1149"/>
      <c r="J18" s="1149"/>
      <c r="K18" s="1149"/>
      <c r="L18" s="1149"/>
      <c r="M18" s="1149"/>
      <c r="N18" s="1149"/>
      <c r="O18" s="1149"/>
      <c r="P18" s="1149"/>
    </row>
    <row r="19" spans="1:28" s="1069" customFormat="1" ht="26.25" customHeight="1">
      <c r="A19" s="1110">
        <v>7</v>
      </c>
      <c r="B19" s="1146"/>
      <c r="C19" s="817" t="s">
        <v>1973</v>
      </c>
      <c r="D19" s="1058" t="s">
        <v>1631</v>
      </c>
      <c r="E19" s="1146">
        <f>E13+E14+E16+E17</f>
        <v>2099.42</v>
      </c>
      <c r="F19" s="1149"/>
      <c r="G19" s="1149"/>
      <c r="H19" s="1149"/>
      <c r="I19" s="1149"/>
      <c r="J19" s="1149"/>
      <c r="K19" s="1149"/>
      <c r="L19" s="1149"/>
      <c r="M19" s="1149"/>
      <c r="N19" s="1149"/>
      <c r="O19" s="1149"/>
      <c r="P19" s="1149"/>
    </row>
    <row r="20" spans="1:28" s="746" customFormat="1" ht="26.25" customHeight="1">
      <c r="A20" s="1110">
        <v>8</v>
      </c>
      <c r="B20" s="1146"/>
      <c r="C20" s="817" t="s">
        <v>1974</v>
      </c>
      <c r="D20" s="1058" t="s">
        <v>1631</v>
      </c>
      <c r="E20" s="1146" t="s">
        <v>1975</v>
      </c>
      <c r="F20" s="1149"/>
      <c r="G20" s="1149"/>
      <c r="H20" s="1149"/>
      <c r="I20" s="1149"/>
      <c r="J20" s="1149"/>
      <c r="K20" s="1149"/>
      <c r="L20" s="1149"/>
      <c r="M20" s="1149"/>
      <c r="N20" s="1149"/>
      <c r="O20" s="1149"/>
      <c r="P20" s="1149"/>
      <c r="Q20" s="1069"/>
      <c r="R20" s="1069"/>
      <c r="S20" s="1069"/>
      <c r="T20" s="1069"/>
      <c r="U20" s="1069"/>
      <c r="V20" s="1069"/>
      <c r="W20" s="1069"/>
      <c r="X20" s="1069"/>
      <c r="Y20" s="1069"/>
      <c r="Z20" s="1069"/>
      <c r="AA20" s="1069"/>
      <c r="AB20" s="1069"/>
    </row>
    <row r="21" spans="1:28" s="746" customFormat="1" ht="26.25" customHeight="1">
      <c r="A21" s="1110"/>
      <c r="B21" s="1173" t="s">
        <v>70</v>
      </c>
      <c r="C21" s="1177" t="s">
        <v>1994</v>
      </c>
      <c r="D21" s="1175" t="s">
        <v>1625</v>
      </c>
      <c r="E21" s="1178">
        <v>222.5</v>
      </c>
      <c r="F21" s="1176"/>
      <c r="G21" s="1176"/>
      <c r="H21" s="1176"/>
      <c r="I21" s="1176"/>
      <c r="J21" s="1176"/>
      <c r="K21" s="1176"/>
      <c r="L21" s="1176"/>
      <c r="M21" s="1176"/>
      <c r="N21" s="1176"/>
      <c r="O21" s="1176"/>
      <c r="P21" s="1176"/>
      <c r="Q21" s="1069"/>
      <c r="R21" s="1069"/>
      <c r="S21" s="1069"/>
      <c r="T21" s="1069"/>
      <c r="U21" s="1069"/>
      <c r="V21" s="1069"/>
      <c r="W21" s="1069"/>
      <c r="X21" s="1069"/>
      <c r="Y21" s="1069"/>
      <c r="Z21" s="1069"/>
      <c r="AA21" s="1069"/>
      <c r="AB21" s="1069"/>
    </row>
    <row r="22" spans="1:28" s="746" customFormat="1" ht="27" customHeight="1">
      <c r="A22" s="1110">
        <v>9</v>
      </c>
      <c r="B22" s="1146"/>
      <c r="C22" s="817" t="s">
        <v>1976</v>
      </c>
      <c r="D22" s="1058" t="s">
        <v>86</v>
      </c>
      <c r="E22" s="1146" t="s">
        <v>1977</v>
      </c>
      <c r="F22" s="1149"/>
      <c r="G22" s="1149"/>
      <c r="H22" s="1149"/>
      <c r="I22" s="1149"/>
      <c r="J22" s="1149"/>
      <c r="K22" s="1149"/>
      <c r="L22" s="1149"/>
      <c r="M22" s="1149"/>
      <c r="N22" s="1149"/>
      <c r="O22" s="1149"/>
      <c r="P22" s="1149"/>
      <c r="Q22" s="1069"/>
      <c r="R22" s="1069"/>
      <c r="S22" s="1069"/>
      <c r="T22" s="1069"/>
      <c r="U22" s="1069"/>
      <c r="V22" s="1069"/>
      <c r="W22" s="1069"/>
      <c r="X22" s="1069"/>
      <c r="Y22" s="1069"/>
      <c r="Z22" s="1069"/>
      <c r="AA22" s="1069"/>
      <c r="AB22" s="1069"/>
    </row>
    <row r="23" spans="1:28" s="1069" customFormat="1" ht="35.25" customHeight="1">
      <c r="A23" s="1110">
        <v>10</v>
      </c>
      <c r="B23" s="1169" t="s">
        <v>179</v>
      </c>
      <c r="C23" s="856" t="s">
        <v>89</v>
      </c>
      <c r="D23" s="857" t="s">
        <v>90</v>
      </c>
      <c r="E23" s="1130">
        <v>1</v>
      </c>
      <c r="F23" s="1130"/>
      <c r="G23" s="876"/>
      <c r="H23" s="877"/>
      <c r="I23" s="878"/>
      <c r="J23" s="878"/>
      <c r="K23" s="878"/>
      <c r="L23" s="877"/>
      <c r="M23" s="877"/>
      <c r="N23" s="877"/>
      <c r="O23" s="877"/>
      <c r="P23" s="877"/>
    </row>
    <row r="24" spans="1:28" s="963" customFormat="1">
      <c r="A24" s="1112"/>
      <c r="B24" s="1112"/>
      <c r="C24" s="1113"/>
      <c r="D24" s="1114"/>
      <c r="E24" s="1112"/>
      <c r="F24" s="1115"/>
      <c r="G24" s="1116"/>
      <c r="H24" s="1117"/>
      <c r="I24" s="1117"/>
      <c r="J24" s="1118"/>
      <c r="K24" s="1117"/>
      <c r="L24" s="1118"/>
      <c r="M24" s="1117"/>
      <c r="N24" s="1118"/>
      <c r="O24" s="1117"/>
      <c r="P24" s="1119"/>
      <c r="Q24" s="1165"/>
      <c r="R24" s="1165"/>
      <c r="S24" s="1165"/>
      <c r="T24" s="1165"/>
      <c r="U24" s="1165"/>
      <c r="V24" s="1165"/>
      <c r="W24" s="1165"/>
      <c r="X24" s="1165"/>
      <c r="Y24" s="1165"/>
      <c r="Z24" s="1165"/>
      <c r="AA24" s="1165"/>
      <c r="AB24" s="1165"/>
    </row>
    <row r="25" spans="1:28">
      <c r="A25" s="1072"/>
      <c r="B25" s="1072"/>
      <c r="C25" s="1076"/>
      <c r="D25" s="1073"/>
      <c r="E25" s="1072"/>
      <c r="F25" s="1072"/>
      <c r="G25" s="1082"/>
      <c r="H25" s="1083"/>
      <c r="I25" s="1083"/>
      <c r="J25" s="1083"/>
      <c r="K25" s="1120" t="s">
        <v>1623</v>
      </c>
      <c r="L25" s="1121">
        <f>SUM(L13:L24)</f>
        <v>0</v>
      </c>
      <c r="M25" s="1121">
        <f>SUM(M13:M24)</f>
        <v>0</v>
      </c>
      <c r="N25" s="1121">
        <f>SUM(N13:N24)</f>
        <v>0</v>
      </c>
      <c r="O25" s="1121">
        <f>SUM(O13:O24)</f>
        <v>0</v>
      </c>
      <c r="P25" s="1122">
        <f>SUM(P13:P24)</f>
        <v>0</v>
      </c>
    </row>
    <row r="26" spans="1:28">
      <c r="A26" s="1072"/>
      <c r="B26" s="1072"/>
      <c r="C26" s="1076"/>
      <c r="D26" s="1073"/>
      <c r="E26" s="1072"/>
      <c r="F26" s="1072"/>
      <c r="G26" s="1082"/>
      <c r="H26" s="1083"/>
      <c r="I26" s="1083"/>
      <c r="J26" s="1083"/>
      <c r="K26" s="1120"/>
      <c r="L26" s="1123"/>
      <c r="M26" s="1123"/>
      <c r="N26" s="1123"/>
      <c r="O26" s="1123"/>
      <c r="P26" s="1124"/>
    </row>
    <row r="27" spans="1:28">
      <c r="A27" s="1072"/>
      <c r="B27" s="1072"/>
      <c r="C27" s="1084" t="s">
        <v>20</v>
      </c>
      <c r="D27" s="1073"/>
      <c r="E27" s="1072"/>
      <c r="F27" s="1080"/>
      <c r="G27" s="1082"/>
      <c r="H27" s="1083"/>
      <c r="I27" s="1083"/>
      <c r="J27" s="1083"/>
      <c r="K27" s="1083"/>
      <c r="L27" s="1083"/>
      <c r="M27" s="1083"/>
      <c r="N27" s="1083"/>
      <c r="O27" s="1083"/>
      <c r="P27" s="1094"/>
    </row>
    <row r="28" spans="1:28" s="676" customFormat="1">
      <c r="A28" s="1072"/>
      <c r="B28" s="1072"/>
      <c r="C28" s="1076"/>
      <c r="D28" s="1073"/>
      <c r="E28" s="1072"/>
      <c r="F28" s="1080"/>
      <c r="G28" s="1082"/>
      <c r="H28" s="1083"/>
      <c r="I28" s="1083"/>
      <c r="J28" s="1083"/>
      <c r="K28" s="1083"/>
      <c r="L28" s="1083"/>
      <c r="M28" s="1083"/>
      <c r="N28" s="1083"/>
      <c r="O28" s="1083"/>
      <c r="P28" s="1094"/>
      <c r="Q28" s="1163"/>
      <c r="R28" s="1166"/>
      <c r="S28" s="1166"/>
      <c r="T28" s="1166"/>
      <c r="U28" s="1166"/>
      <c r="V28" s="1166"/>
      <c r="W28" s="1166"/>
      <c r="X28" s="1166"/>
      <c r="Y28" s="1166"/>
      <c r="Z28" s="1166"/>
      <c r="AA28" s="1166"/>
      <c r="AB28" s="1166"/>
    </row>
    <row r="29" spans="1:28">
      <c r="A29" s="1072"/>
      <c r="B29" s="1072"/>
      <c r="C29" s="1076"/>
      <c r="D29" s="1073"/>
      <c r="E29" s="1072"/>
      <c r="F29" s="1072"/>
      <c r="G29" s="1082"/>
      <c r="H29" s="1083"/>
      <c r="I29" s="1083"/>
      <c r="J29" s="1083"/>
      <c r="K29" s="1083"/>
      <c r="L29" s="1083"/>
      <c r="M29" s="1083"/>
      <c r="N29" s="1083"/>
      <c r="O29" s="1083"/>
      <c r="P29" s="1094"/>
    </row>
    <row r="30" spans="1:28">
      <c r="A30" s="1072"/>
      <c r="B30" s="1072"/>
      <c r="C30" s="1076"/>
      <c r="D30" s="1073"/>
      <c r="E30" s="1072"/>
      <c r="F30" s="1072"/>
      <c r="G30" s="1082"/>
      <c r="H30" s="1083"/>
      <c r="I30" s="1083"/>
      <c r="J30" s="1083"/>
      <c r="K30" s="1083"/>
      <c r="L30" s="1083"/>
      <c r="M30" s="1083"/>
      <c r="N30" s="1083"/>
      <c r="O30" s="1083"/>
      <c r="P30" s="1094"/>
    </row>
    <row r="31" spans="1:28">
      <c r="A31" s="1072"/>
      <c r="B31" s="1072"/>
      <c r="C31" s="1076"/>
      <c r="D31" s="1073"/>
      <c r="E31" s="1072"/>
      <c r="F31" s="1072"/>
      <c r="G31" s="1082"/>
      <c r="H31" s="1083"/>
      <c r="I31" s="1083"/>
      <c r="J31" s="1083"/>
      <c r="K31" s="1083"/>
      <c r="L31" s="1083"/>
      <c r="M31" s="1083"/>
      <c r="N31" s="1083"/>
      <c r="O31" s="1083"/>
      <c r="P31" s="1094"/>
    </row>
    <row r="32" spans="1:28">
      <c r="A32" s="1072"/>
      <c r="B32" s="1072"/>
      <c r="C32" s="1084" t="s">
        <v>1611</v>
      </c>
      <c r="D32" s="1073"/>
      <c r="E32" s="1072"/>
      <c r="F32" s="1072"/>
      <c r="G32" s="1082"/>
      <c r="H32" s="1083"/>
      <c r="I32" s="1083"/>
      <c r="J32" s="1083"/>
      <c r="K32" s="1083"/>
      <c r="L32" s="1083"/>
      <c r="M32" s="1083"/>
      <c r="N32" s="1083"/>
      <c r="O32" s="1083"/>
      <c r="P32" s="1094"/>
    </row>
    <row r="33" spans="1:28">
      <c r="A33" s="1072"/>
      <c r="B33" s="1072"/>
      <c r="C33" s="1076"/>
      <c r="D33" s="1073"/>
      <c r="E33" s="1072"/>
      <c r="F33" s="1072"/>
      <c r="G33" s="1082"/>
      <c r="H33" s="1083"/>
      <c r="I33" s="1083"/>
      <c r="J33" s="1083"/>
      <c r="K33" s="1083"/>
      <c r="L33" s="1083"/>
      <c r="M33" s="1083"/>
      <c r="N33" s="1083"/>
      <c r="O33" s="1083"/>
      <c r="P33" s="1094"/>
      <c r="Q33" s="961"/>
      <c r="R33" s="961"/>
      <c r="S33" s="961"/>
      <c r="T33" s="961"/>
      <c r="U33" s="961"/>
      <c r="V33" s="961"/>
      <c r="W33" s="961"/>
      <c r="X33" s="961"/>
      <c r="Y33" s="961"/>
      <c r="Z33" s="961"/>
      <c r="AA33" s="961"/>
      <c r="AB33" s="961"/>
    </row>
    <row r="34" spans="1:28">
      <c r="A34" s="1072"/>
      <c r="B34" s="1072"/>
      <c r="C34" s="1076"/>
      <c r="D34" s="1073"/>
      <c r="E34" s="1072"/>
      <c r="F34" s="1072"/>
      <c r="G34" s="1082"/>
      <c r="H34" s="1083"/>
      <c r="I34" s="1083"/>
      <c r="J34" s="1083"/>
      <c r="K34" s="1083"/>
      <c r="L34" s="1083"/>
      <c r="M34" s="1083"/>
      <c r="N34" s="1083"/>
      <c r="O34" s="1083"/>
      <c r="P34" s="1094"/>
      <c r="Q34" s="961"/>
      <c r="R34" s="961"/>
      <c r="S34" s="961"/>
      <c r="T34" s="961"/>
      <c r="U34" s="961"/>
      <c r="V34" s="961"/>
      <c r="W34" s="961"/>
      <c r="X34" s="961"/>
      <c r="Y34" s="961"/>
      <c r="Z34" s="961"/>
      <c r="AA34" s="961"/>
      <c r="AB34" s="961"/>
    </row>
    <row r="35" spans="1:28">
      <c r="A35" s="1072"/>
      <c r="B35" s="1072"/>
      <c r="C35" s="1076"/>
      <c r="D35" s="1073"/>
      <c r="E35" s="1072"/>
      <c r="F35" s="1072"/>
      <c r="G35" s="1082"/>
      <c r="H35" s="1083"/>
      <c r="I35" s="1083"/>
      <c r="J35" s="1083"/>
      <c r="K35" s="1083"/>
      <c r="L35" s="1083"/>
      <c r="M35" s="1083"/>
      <c r="N35" s="1083"/>
      <c r="O35" s="1083"/>
      <c r="P35" s="1094"/>
      <c r="Q35" s="961"/>
      <c r="R35" s="961"/>
      <c r="S35" s="961"/>
      <c r="T35" s="961"/>
      <c r="U35" s="961"/>
      <c r="V35" s="961"/>
      <c r="W35" s="961"/>
      <c r="X35" s="961"/>
      <c r="Y35" s="961"/>
      <c r="Z35" s="961"/>
      <c r="AA35" s="961"/>
      <c r="AB35" s="961"/>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1-10
&amp;"Arial,Bold"&amp;UĀRĒJĀ APDARE.</oddHeader>
    <oddFooter>&amp;C&amp;8&amp;P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tabSelected="1" topLeftCell="A6" workbookViewId="0">
      <selection activeCell="A17" sqref="A17:XFD18"/>
    </sheetView>
  </sheetViews>
  <sheetFormatPr defaultColWidth="9.140625" defaultRowHeight="12.75"/>
  <cols>
    <col min="1" max="1" width="4.28515625" style="3" customWidth="1"/>
    <col min="2" max="2" width="8.42578125" style="3" customWidth="1"/>
    <col min="3" max="3" width="31.140625" style="1" customWidth="1"/>
    <col min="4" max="4" width="6" style="2" customWidth="1"/>
    <col min="5" max="5" width="8.42578125" style="3" customWidth="1"/>
    <col min="6" max="6" width="6.28515625" style="3" customWidth="1"/>
    <col min="7" max="7" width="6.42578125" style="4" customWidth="1"/>
    <col min="8" max="8" width="6.425781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7" ht="15">
      <c r="A1" s="84" t="s">
        <v>1</v>
      </c>
      <c r="B1" s="84"/>
      <c r="C1" s="85"/>
      <c r="D1" s="62" t="s">
        <v>35</v>
      </c>
      <c r="E1" s="86"/>
      <c r="F1" s="86"/>
      <c r="G1" s="87"/>
      <c r="H1" s="88"/>
      <c r="I1" s="88"/>
      <c r="J1" s="88"/>
      <c r="K1" s="88"/>
      <c r="L1" s="88"/>
      <c r="M1" s="88"/>
      <c r="N1" s="88"/>
      <c r="O1" s="88"/>
      <c r="P1" s="89"/>
    </row>
    <row r="2" spans="1:17" ht="15">
      <c r="A2" s="84" t="s">
        <v>2</v>
      </c>
      <c r="B2" s="84"/>
      <c r="C2" s="85"/>
      <c r="D2" s="46" t="s">
        <v>48</v>
      </c>
      <c r="E2" s="86"/>
      <c r="F2" s="86"/>
      <c r="G2" s="87"/>
      <c r="H2" s="88"/>
      <c r="I2" s="88"/>
      <c r="J2" s="88"/>
      <c r="K2" s="88"/>
      <c r="L2" s="88"/>
      <c r="M2" s="88"/>
      <c r="N2" s="88"/>
      <c r="O2" s="88"/>
      <c r="P2" s="89"/>
    </row>
    <row r="3" spans="1:17" ht="15">
      <c r="A3" s="84"/>
      <c r="B3" s="84"/>
      <c r="C3" s="85"/>
      <c r="D3" s="46" t="s">
        <v>1772</v>
      </c>
      <c r="E3" s="86"/>
      <c r="F3" s="86"/>
      <c r="G3" s="87"/>
      <c r="H3" s="88"/>
      <c r="I3" s="88"/>
      <c r="J3" s="88"/>
      <c r="K3" s="88"/>
      <c r="L3" s="88"/>
      <c r="M3" s="88"/>
      <c r="N3" s="88"/>
      <c r="O3" s="88"/>
      <c r="P3" s="89"/>
    </row>
    <row r="4" spans="1:17" ht="15">
      <c r="A4" s="84"/>
      <c r="B4" s="84"/>
      <c r="C4" s="85"/>
      <c r="D4" s="46" t="s">
        <v>181</v>
      </c>
      <c r="E4" s="86"/>
      <c r="F4" s="86"/>
      <c r="G4" s="87"/>
      <c r="H4" s="88"/>
      <c r="I4" s="88"/>
      <c r="J4" s="88"/>
      <c r="K4" s="88"/>
      <c r="L4" s="88"/>
      <c r="M4" s="88"/>
      <c r="N4" s="88"/>
      <c r="O4" s="88"/>
      <c r="P4" s="89"/>
    </row>
    <row r="5" spans="1:17" ht="14.25" customHeight="1">
      <c r="A5" s="84" t="s">
        <v>3</v>
      </c>
      <c r="B5" s="84"/>
      <c r="C5" s="85"/>
      <c r="D5" s="46" t="s">
        <v>838</v>
      </c>
      <c r="E5" s="86"/>
      <c r="F5" s="86"/>
      <c r="G5" s="87"/>
      <c r="H5" s="88"/>
      <c r="I5" s="88"/>
      <c r="J5" s="88"/>
      <c r="K5" s="88"/>
      <c r="L5" s="88"/>
      <c r="M5" s="88"/>
      <c r="N5" s="88"/>
      <c r="O5" s="88"/>
      <c r="P5" s="89"/>
    </row>
    <row r="6" spans="1:17" ht="15">
      <c r="A6" s="84" t="s">
        <v>4</v>
      </c>
      <c r="B6" s="84"/>
      <c r="C6" s="85"/>
      <c r="D6" s="91"/>
      <c r="E6" s="86"/>
      <c r="F6" s="86"/>
      <c r="G6" s="87"/>
      <c r="H6" s="88"/>
      <c r="I6" s="88"/>
      <c r="J6" s="88"/>
      <c r="K6" s="88"/>
      <c r="L6" s="88"/>
      <c r="M6" s="88"/>
      <c r="N6" s="88"/>
      <c r="O6" s="88"/>
      <c r="P6" s="89"/>
    </row>
    <row r="7" spans="1:17" ht="15">
      <c r="A7" s="84" t="s">
        <v>1630</v>
      </c>
      <c r="B7" s="84"/>
      <c r="C7" s="85"/>
      <c r="D7" s="92"/>
      <c r="E7" s="86"/>
      <c r="F7" s="86"/>
      <c r="G7" s="87"/>
      <c r="H7" s="88"/>
      <c r="I7" s="88"/>
      <c r="J7" s="88"/>
      <c r="K7" s="88"/>
      <c r="L7" s="88"/>
      <c r="M7" s="88"/>
      <c r="N7" s="88"/>
      <c r="O7" s="93" t="s">
        <v>1624</v>
      </c>
      <c r="P7" s="94">
        <f>P28</f>
        <v>0</v>
      </c>
    </row>
    <row r="8" spans="1:17" ht="15">
      <c r="A8" s="45" t="s">
        <v>1613</v>
      </c>
      <c r="B8" s="45"/>
      <c r="C8" s="85"/>
      <c r="D8" s="92"/>
      <c r="E8" s="86"/>
      <c r="F8" s="86"/>
      <c r="G8" s="87"/>
      <c r="H8" s="88"/>
      <c r="I8" s="88"/>
      <c r="J8" s="88"/>
      <c r="K8" s="88"/>
      <c r="L8" s="88"/>
      <c r="M8" s="88"/>
      <c r="N8" s="88"/>
      <c r="O8" s="88"/>
      <c r="P8" s="89"/>
    </row>
    <row r="9" spans="1:17" ht="20.25" customHeight="1">
      <c r="A9" s="1328" t="s">
        <v>5</v>
      </c>
      <c r="B9" s="1328" t="s">
        <v>68</v>
      </c>
      <c r="C9" s="1343" t="s">
        <v>37</v>
      </c>
      <c r="D9" s="1341" t="s">
        <v>6</v>
      </c>
      <c r="E9" s="1328" t="s">
        <v>7</v>
      </c>
      <c r="F9" s="1338" t="s">
        <v>8</v>
      </c>
      <c r="G9" s="1338"/>
      <c r="H9" s="1338"/>
      <c r="I9" s="1338"/>
      <c r="J9" s="1338"/>
      <c r="K9" s="1340"/>
      <c r="L9" s="1339" t="s">
        <v>11</v>
      </c>
      <c r="M9" s="1338"/>
      <c r="N9" s="1338"/>
      <c r="O9" s="1338"/>
      <c r="P9" s="1340"/>
      <c r="Q9" s="7"/>
    </row>
    <row r="10" spans="1:17" ht="90.75" customHeight="1">
      <c r="A10" s="1329"/>
      <c r="B10" s="1329"/>
      <c r="C10" s="1344"/>
      <c r="D10" s="1342"/>
      <c r="E10" s="1329"/>
      <c r="F10" s="96" t="s">
        <v>9</v>
      </c>
      <c r="G10" s="96" t="s">
        <v>23</v>
      </c>
      <c r="H10" s="97" t="s">
        <v>24</v>
      </c>
      <c r="I10" s="97" t="s">
        <v>36</v>
      </c>
      <c r="J10" s="97" t="s">
        <v>25</v>
      </c>
      <c r="K10" s="97" t="s">
        <v>26</v>
      </c>
      <c r="L10" s="97" t="s">
        <v>10</v>
      </c>
      <c r="M10" s="97" t="s">
        <v>24</v>
      </c>
      <c r="N10" s="97" t="s">
        <v>36</v>
      </c>
      <c r="O10" s="97" t="s">
        <v>25</v>
      </c>
      <c r="P10" s="97" t="s">
        <v>27</v>
      </c>
    </row>
    <row r="11" spans="1:17">
      <c r="A11" s="98"/>
      <c r="B11" s="98"/>
      <c r="C11" s="99"/>
      <c r="D11" s="57"/>
      <c r="E11" s="49"/>
      <c r="F11" s="52"/>
      <c r="G11" s="76"/>
      <c r="H11" s="78"/>
      <c r="I11" s="78"/>
      <c r="J11" s="100"/>
      <c r="K11" s="78"/>
      <c r="L11" s="100"/>
      <c r="M11" s="78"/>
      <c r="N11" s="100"/>
      <c r="O11" s="78"/>
      <c r="P11" s="101"/>
    </row>
    <row r="12" spans="1:17">
      <c r="A12" s="182"/>
      <c r="B12" s="182"/>
      <c r="C12" s="183" t="s">
        <v>1645</v>
      </c>
      <c r="D12" s="184"/>
      <c r="E12" s="182"/>
      <c r="F12" s="182"/>
      <c r="G12" s="185"/>
      <c r="H12" s="186"/>
      <c r="I12" s="186"/>
      <c r="J12" s="186"/>
      <c r="K12" s="186"/>
      <c r="L12" s="186"/>
      <c r="M12" s="186"/>
      <c r="N12" s="186"/>
      <c r="O12" s="186"/>
      <c r="P12" s="187"/>
    </row>
    <row r="13" spans="1:17" s="16" customFormat="1" ht="33" customHeight="1">
      <c r="A13" s="109">
        <v>1</v>
      </c>
      <c r="B13" s="109" t="s">
        <v>88</v>
      </c>
      <c r="C13" s="207" t="s">
        <v>1648</v>
      </c>
      <c r="D13" s="111" t="s">
        <v>90</v>
      </c>
      <c r="E13" s="109">
        <v>1</v>
      </c>
      <c r="F13" s="113"/>
      <c r="G13" s="113"/>
      <c r="H13" s="113"/>
      <c r="I13" s="113"/>
      <c r="J13" s="113"/>
      <c r="K13" s="113"/>
      <c r="L13" s="113"/>
      <c r="M13" s="113"/>
      <c r="N13" s="113"/>
      <c r="O13" s="113"/>
      <c r="P13" s="113"/>
    </row>
    <row r="14" spans="1:17" s="370" customFormat="1" ht="33" customHeight="1">
      <c r="A14" s="115">
        <v>2</v>
      </c>
      <c r="B14" s="115" t="s">
        <v>88</v>
      </c>
      <c r="C14" s="208" t="s">
        <v>1787</v>
      </c>
      <c r="D14" s="117" t="s">
        <v>90</v>
      </c>
      <c r="E14" s="115">
        <v>1</v>
      </c>
      <c r="F14" s="118"/>
      <c r="G14" s="118"/>
      <c r="H14" s="118"/>
      <c r="I14" s="118"/>
      <c r="J14" s="118"/>
      <c r="K14" s="118"/>
      <c r="L14" s="118"/>
      <c r="M14" s="118"/>
      <c r="N14" s="118"/>
      <c r="O14" s="118"/>
      <c r="P14" s="118"/>
    </row>
    <row r="15" spans="1:17" s="16" customFormat="1" ht="25.5">
      <c r="A15" s="115">
        <v>3</v>
      </c>
      <c r="B15" s="115" t="s">
        <v>88</v>
      </c>
      <c r="C15" s="208" t="s">
        <v>1649</v>
      </c>
      <c r="D15" s="117" t="s">
        <v>90</v>
      </c>
      <c r="E15" s="115">
        <v>1</v>
      </c>
      <c r="F15" s="118"/>
      <c r="G15" s="118"/>
      <c r="H15" s="118"/>
      <c r="I15" s="118"/>
      <c r="J15" s="118"/>
      <c r="K15" s="118"/>
      <c r="L15" s="118"/>
      <c r="M15" s="118"/>
      <c r="N15" s="118"/>
      <c r="O15" s="118"/>
      <c r="P15" s="118"/>
    </row>
    <row r="16" spans="1:17" s="16" customFormat="1" ht="25.5">
      <c r="A16" s="115">
        <v>4</v>
      </c>
      <c r="B16" s="115" t="s">
        <v>88</v>
      </c>
      <c r="C16" s="208" t="s">
        <v>1650</v>
      </c>
      <c r="D16" s="117" t="s">
        <v>90</v>
      </c>
      <c r="E16" s="115">
        <v>1</v>
      </c>
      <c r="F16" s="118"/>
      <c r="G16" s="118"/>
      <c r="H16" s="118"/>
      <c r="I16" s="118"/>
      <c r="J16" s="118"/>
      <c r="K16" s="118"/>
      <c r="L16" s="118"/>
      <c r="M16" s="118"/>
      <c r="N16" s="118"/>
      <c r="O16" s="118"/>
      <c r="P16" s="118"/>
    </row>
    <row r="17" spans="1:17" s="16" customFormat="1" ht="25.5">
      <c r="A17" s="115">
        <v>7</v>
      </c>
      <c r="B17" s="115" t="s">
        <v>88</v>
      </c>
      <c r="C17" s="208" t="s">
        <v>1651</v>
      </c>
      <c r="D17" s="117" t="s">
        <v>90</v>
      </c>
      <c r="E17" s="115">
        <v>1</v>
      </c>
      <c r="F17" s="118"/>
      <c r="G17" s="118"/>
      <c r="H17" s="118"/>
      <c r="I17" s="118"/>
      <c r="J17" s="118"/>
      <c r="K17" s="118"/>
      <c r="L17" s="118"/>
      <c r="M17" s="118"/>
      <c r="N17" s="118"/>
      <c r="O17" s="118"/>
      <c r="P17" s="118"/>
    </row>
    <row r="18" spans="1:17" s="16" customFormat="1" ht="25.5">
      <c r="A18" s="115">
        <v>8</v>
      </c>
      <c r="B18" s="115" t="s">
        <v>88</v>
      </c>
      <c r="C18" s="208" t="s">
        <v>1652</v>
      </c>
      <c r="D18" s="117" t="s">
        <v>90</v>
      </c>
      <c r="E18" s="115">
        <v>1</v>
      </c>
      <c r="F18" s="118"/>
      <c r="G18" s="118"/>
      <c r="H18" s="118"/>
      <c r="I18" s="118"/>
      <c r="J18" s="118"/>
      <c r="K18" s="118"/>
      <c r="L18" s="118"/>
      <c r="M18" s="118"/>
      <c r="N18" s="118"/>
      <c r="O18" s="118"/>
      <c r="P18" s="118"/>
    </row>
    <row r="19" spans="1:17" s="16" customFormat="1" ht="42.6" customHeight="1">
      <c r="A19" s="115">
        <v>9</v>
      </c>
      <c r="B19" s="115" t="s">
        <v>88</v>
      </c>
      <c r="C19" s="116" t="s">
        <v>89</v>
      </c>
      <c r="D19" s="117" t="s">
        <v>90</v>
      </c>
      <c r="E19" s="115">
        <v>1</v>
      </c>
      <c r="F19" s="115"/>
      <c r="G19" s="170"/>
      <c r="H19" s="188"/>
      <c r="I19" s="206"/>
      <c r="J19" s="206"/>
      <c r="K19" s="206"/>
      <c r="L19" s="188"/>
      <c r="M19" s="188"/>
      <c r="N19" s="188"/>
      <c r="O19" s="188"/>
      <c r="P19" s="188"/>
    </row>
    <row r="20" spans="1:17" s="370" customFormat="1" ht="32.25" customHeight="1">
      <c r="A20" s="115">
        <v>10</v>
      </c>
      <c r="B20" s="115" t="s">
        <v>88</v>
      </c>
      <c r="C20" s="116" t="s">
        <v>1834</v>
      </c>
      <c r="D20" s="117" t="s">
        <v>90</v>
      </c>
      <c r="E20" s="115">
        <v>1</v>
      </c>
      <c r="F20" s="115"/>
      <c r="G20" s="170"/>
      <c r="H20" s="188"/>
      <c r="I20" s="206"/>
      <c r="J20" s="206"/>
      <c r="K20" s="206"/>
      <c r="L20" s="188"/>
      <c r="M20" s="188"/>
      <c r="N20" s="188"/>
      <c r="O20" s="188"/>
      <c r="P20" s="188"/>
    </row>
    <row r="21" spans="1:17" s="16" customFormat="1">
      <c r="A21" s="109">
        <v>11</v>
      </c>
      <c r="B21" s="115"/>
      <c r="C21" s="116" t="s">
        <v>1653</v>
      </c>
      <c r="D21" s="117" t="s">
        <v>762</v>
      </c>
      <c r="E21" s="115">
        <v>17.5</v>
      </c>
      <c r="F21" s="115"/>
      <c r="G21" s="115"/>
      <c r="H21" s="115"/>
      <c r="I21" s="115"/>
      <c r="J21" s="115"/>
      <c r="K21" s="115"/>
      <c r="L21" s="115"/>
      <c r="M21" s="115"/>
      <c r="N21" s="115"/>
      <c r="O21" s="115"/>
      <c r="P21" s="115"/>
    </row>
    <row r="22" spans="1:17" s="16" customFormat="1">
      <c r="A22" s="109">
        <v>12</v>
      </c>
      <c r="B22" s="115"/>
      <c r="C22" s="116" t="s">
        <v>1654</v>
      </c>
      <c r="D22" s="117" t="s">
        <v>762</v>
      </c>
      <c r="E22" s="115">
        <v>17.5</v>
      </c>
      <c r="F22" s="115"/>
      <c r="G22" s="115"/>
      <c r="H22" s="115"/>
      <c r="I22" s="115"/>
      <c r="J22" s="115"/>
      <c r="K22" s="115"/>
      <c r="L22" s="115"/>
      <c r="M22" s="115"/>
      <c r="N22" s="115"/>
      <c r="O22" s="115"/>
      <c r="P22" s="115"/>
    </row>
    <row r="23" spans="1:17" s="16" customFormat="1">
      <c r="A23" s="109">
        <v>13</v>
      </c>
      <c r="B23" s="115"/>
      <c r="C23" s="116" t="s">
        <v>1646</v>
      </c>
      <c r="D23" s="117" t="s">
        <v>1577</v>
      </c>
      <c r="E23" s="115">
        <v>2.63</v>
      </c>
      <c r="F23" s="115"/>
      <c r="G23" s="115"/>
      <c r="H23" s="115"/>
      <c r="I23" s="115"/>
      <c r="J23" s="115"/>
      <c r="K23" s="115"/>
      <c r="L23" s="115"/>
      <c r="M23" s="115"/>
      <c r="N23" s="115"/>
      <c r="O23" s="115"/>
      <c r="P23" s="115"/>
    </row>
    <row r="24" spans="1:17" s="16" customFormat="1">
      <c r="A24" s="109">
        <v>14</v>
      </c>
      <c r="B24" s="115"/>
      <c r="C24" s="116" t="s">
        <v>1596</v>
      </c>
      <c r="D24" s="117" t="s">
        <v>1577</v>
      </c>
      <c r="E24" s="115">
        <v>2.63</v>
      </c>
      <c r="F24" s="115"/>
      <c r="G24" s="115"/>
      <c r="H24" s="115"/>
      <c r="I24" s="115"/>
      <c r="J24" s="115"/>
      <c r="K24" s="115"/>
      <c r="L24" s="115"/>
      <c r="M24" s="115"/>
      <c r="N24" s="115"/>
      <c r="O24" s="115"/>
      <c r="P24" s="115"/>
    </row>
    <row r="25" spans="1:17" s="16" customFormat="1" ht="38.25">
      <c r="A25" s="109">
        <v>15</v>
      </c>
      <c r="B25" s="115"/>
      <c r="C25" s="116" t="s">
        <v>1647</v>
      </c>
      <c r="D25" s="117" t="s">
        <v>762</v>
      </c>
      <c r="E25" s="115">
        <v>85</v>
      </c>
      <c r="F25" s="115"/>
      <c r="G25" s="115"/>
      <c r="H25" s="115"/>
      <c r="I25" s="115"/>
      <c r="J25" s="115"/>
      <c r="K25" s="115"/>
      <c r="L25" s="115"/>
      <c r="M25" s="115"/>
      <c r="N25" s="115"/>
      <c r="O25" s="115"/>
      <c r="P25" s="115"/>
    </row>
    <row r="26" spans="1:17" s="16" customFormat="1">
      <c r="A26" s="109">
        <v>14</v>
      </c>
      <c r="B26" s="109"/>
      <c r="C26" s="110" t="s">
        <v>1566</v>
      </c>
      <c r="D26" s="111" t="s">
        <v>90</v>
      </c>
      <c r="E26" s="173">
        <v>1</v>
      </c>
      <c r="F26" s="173"/>
      <c r="G26" s="173"/>
      <c r="H26" s="173"/>
      <c r="I26" s="173"/>
      <c r="J26" s="173"/>
      <c r="K26" s="173"/>
      <c r="L26" s="173"/>
      <c r="M26" s="173"/>
      <c r="N26" s="173"/>
      <c r="O26" s="173"/>
      <c r="P26" s="173"/>
    </row>
    <row r="27" spans="1:17" s="8" customFormat="1">
      <c r="A27" s="121"/>
      <c r="B27" s="121"/>
      <c r="C27" s="122"/>
      <c r="D27" s="123"/>
      <c r="E27" s="121"/>
      <c r="F27" s="125"/>
      <c r="G27" s="126"/>
      <c r="H27" s="127"/>
      <c r="I27" s="127"/>
      <c r="J27" s="128"/>
      <c r="K27" s="127"/>
      <c r="L27" s="128"/>
      <c r="M27" s="127"/>
      <c r="N27" s="128"/>
      <c r="O27" s="127"/>
      <c r="P27" s="129"/>
    </row>
    <row r="28" spans="1:17">
      <c r="A28" s="42"/>
      <c r="B28" s="42"/>
      <c r="C28" s="48"/>
      <c r="D28" s="44"/>
      <c r="E28" s="42"/>
      <c r="F28" s="42"/>
      <c r="G28" s="63"/>
      <c r="H28" s="64"/>
      <c r="I28" s="64"/>
      <c r="J28" s="64"/>
      <c r="K28" s="130" t="s">
        <v>1623</v>
      </c>
      <c r="L28" s="131">
        <f>SUM(L13:L27)</f>
        <v>0</v>
      </c>
      <c r="M28" s="131">
        <f>SUM(M13:M27)</f>
        <v>0</v>
      </c>
      <c r="N28" s="131">
        <f>SUM(N13:N27)</f>
        <v>0</v>
      </c>
      <c r="O28" s="131">
        <f>SUM(O13:O27)</f>
        <v>0</v>
      </c>
      <c r="P28" s="132">
        <f>SUM(P13:P27)</f>
        <v>0</v>
      </c>
    </row>
    <row r="29" spans="1:17">
      <c r="A29" s="42"/>
      <c r="B29" s="42"/>
      <c r="C29" s="48"/>
      <c r="D29" s="44"/>
      <c r="E29" s="42"/>
      <c r="F29" s="42"/>
      <c r="G29" s="63"/>
      <c r="H29" s="64"/>
      <c r="I29" s="64"/>
      <c r="J29" s="64"/>
      <c r="K29" s="130"/>
      <c r="L29" s="133"/>
      <c r="M29" s="133"/>
      <c r="N29" s="133"/>
      <c r="O29" s="133"/>
      <c r="P29" s="134"/>
    </row>
    <row r="30" spans="1:17">
      <c r="A30" s="42"/>
      <c r="B30" s="42"/>
      <c r="C30" s="71" t="s">
        <v>20</v>
      </c>
      <c r="D30" s="44"/>
      <c r="E30" s="42"/>
      <c r="F30" s="58"/>
      <c r="G30" s="63"/>
      <c r="H30" s="64"/>
      <c r="I30" s="64"/>
      <c r="J30" s="64"/>
      <c r="K30" s="64"/>
      <c r="L30" s="64"/>
      <c r="M30" s="64"/>
      <c r="N30" s="64"/>
      <c r="O30" s="64"/>
      <c r="P30" s="90"/>
    </row>
    <row r="31" spans="1:17" s="4" customFormat="1">
      <c r="A31" s="42"/>
      <c r="B31" s="42"/>
      <c r="C31" s="48"/>
      <c r="D31" s="44"/>
      <c r="E31" s="42"/>
      <c r="F31" s="58"/>
      <c r="G31" s="63"/>
      <c r="H31" s="64"/>
      <c r="I31" s="64"/>
      <c r="J31" s="64"/>
      <c r="K31" s="64"/>
      <c r="L31" s="64"/>
      <c r="M31" s="64"/>
      <c r="N31" s="64"/>
      <c r="O31" s="64"/>
      <c r="P31" s="90"/>
      <c r="Q31" s="6"/>
    </row>
    <row r="32" spans="1:17">
      <c r="A32" s="42"/>
      <c r="B32" s="42"/>
      <c r="C32" s="48"/>
      <c r="D32" s="44"/>
      <c r="E32" s="42"/>
      <c r="F32" s="42"/>
      <c r="G32" s="63"/>
      <c r="H32" s="64"/>
      <c r="I32" s="64"/>
      <c r="J32" s="64"/>
      <c r="K32" s="64"/>
      <c r="L32" s="64"/>
      <c r="M32" s="64"/>
      <c r="N32" s="64"/>
      <c r="O32" s="64"/>
      <c r="P32" s="90"/>
    </row>
    <row r="33" spans="1:16">
      <c r="A33" s="42"/>
      <c r="B33" s="42"/>
      <c r="C33" s="48"/>
      <c r="D33" s="44"/>
      <c r="E33" s="42"/>
      <c r="F33" s="42"/>
      <c r="G33" s="63"/>
      <c r="H33" s="64"/>
      <c r="I33" s="64"/>
      <c r="J33" s="64"/>
      <c r="K33" s="64"/>
      <c r="L33" s="64"/>
      <c r="M33" s="64"/>
      <c r="N33" s="64"/>
      <c r="O33" s="64"/>
      <c r="P33" s="90"/>
    </row>
    <row r="34" spans="1:16">
      <c r="A34" s="42"/>
      <c r="B34" s="42"/>
      <c r="C34" s="48"/>
      <c r="D34" s="44"/>
      <c r="E34" s="42"/>
      <c r="F34" s="42"/>
      <c r="G34" s="63"/>
      <c r="H34" s="64"/>
      <c r="I34" s="64"/>
      <c r="J34" s="64"/>
      <c r="K34" s="64"/>
      <c r="L34" s="64"/>
      <c r="M34" s="64"/>
      <c r="N34" s="64"/>
      <c r="O34" s="64"/>
      <c r="P34" s="90"/>
    </row>
    <row r="35" spans="1:16">
      <c r="A35" s="42"/>
      <c r="B35" s="42"/>
      <c r="C35" s="71" t="s">
        <v>1611</v>
      </c>
      <c r="D35" s="44"/>
      <c r="E35" s="42"/>
      <c r="F35" s="42"/>
      <c r="G35" s="63"/>
      <c r="H35" s="64"/>
      <c r="I35" s="64"/>
      <c r="J35" s="64"/>
      <c r="K35" s="64"/>
      <c r="L35" s="64"/>
      <c r="M35" s="64"/>
      <c r="N35" s="64"/>
      <c r="O35" s="64"/>
      <c r="P35" s="90"/>
    </row>
    <row r="36" spans="1:16">
      <c r="A36" s="42"/>
      <c r="B36" s="42"/>
      <c r="C36" s="48"/>
      <c r="D36" s="44"/>
      <c r="E36" s="42"/>
      <c r="F36" s="42"/>
      <c r="G36" s="63"/>
      <c r="H36" s="64"/>
      <c r="I36" s="64"/>
      <c r="J36" s="64"/>
      <c r="K36" s="64"/>
      <c r="L36" s="64"/>
      <c r="M36" s="64"/>
      <c r="N36" s="64"/>
      <c r="O36" s="64"/>
      <c r="P36" s="90"/>
    </row>
    <row r="37" spans="1:16">
      <c r="A37" s="42"/>
      <c r="B37" s="42"/>
      <c r="C37" s="48"/>
      <c r="D37" s="44"/>
      <c r="E37" s="42"/>
      <c r="F37" s="42"/>
      <c r="G37" s="63"/>
      <c r="H37" s="64"/>
      <c r="I37" s="64"/>
      <c r="J37" s="64"/>
      <c r="K37" s="64"/>
      <c r="L37" s="64"/>
      <c r="M37" s="64"/>
      <c r="N37" s="64"/>
      <c r="O37" s="64"/>
      <c r="P37" s="90"/>
    </row>
    <row r="38" spans="1:16">
      <c r="A38" s="42"/>
      <c r="B38" s="42"/>
      <c r="C38" s="48"/>
      <c r="D38" s="44"/>
      <c r="E38" s="42"/>
      <c r="F38" s="42"/>
      <c r="G38" s="63"/>
      <c r="H38" s="64"/>
      <c r="I38" s="64"/>
      <c r="J38" s="64"/>
      <c r="K38" s="64"/>
      <c r="L38" s="64"/>
      <c r="M38" s="64"/>
      <c r="N38" s="64"/>
      <c r="O38" s="64"/>
      <c r="P38" s="90"/>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1-11
&amp;"Arial,Bold"&amp;UDAŽĀDI DARBI.</oddHeader>
    <oddFooter>&amp;C&amp;8&amp;P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topLeftCell="A7" workbookViewId="0">
      <selection activeCell="K27" sqref="K27"/>
    </sheetView>
  </sheetViews>
  <sheetFormatPr defaultColWidth="9.140625" defaultRowHeight="12.75"/>
  <cols>
    <col min="1" max="1" width="4.28515625" style="3" customWidth="1"/>
    <col min="2" max="2" width="8.42578125" style="3" bestFit="1" customWidth="1"/>
    <col min="3" max="3" width="31.140625" style="1" customWidth="1"/>
    <col min="4" max="4" width="6" style="2" customWidth="1"/>
    <col min="5" max="5" width="8.42578125" style="3" customWidth="1"/>
    <col min="6" max="6" width="6.28515625" style="3" customWidth="1"/>
    <col min="7" max="7" width="6.42578125" style="4" customWidth="1"/>
    <col min="8" max="8" width="6.425781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7" ht="15">
      <c r="A1" s="838" t="s">
        <v>1</v>
      </c>
      <c r="B1" s="838"/>
      <c r="C1" s="839"/>
      <c r="D1" s="832" t="s">
        <v>35</v>
      </c>
      <c r="E1" s="840"/>
      <c r="F1" s="840"/>
      <c r="G1" s="841"/>
      <c r="H1" s="842"/>
      <c r="I1" s="842"/>
      <c r="J1" s="842"/>
      <c r="K1" s="842"/>
      <c r="L1" s="842"/>
      <c r="M1" s="842"/>
      <c r="N1" s="842"/>
      <c r="O1" s="842"/>
      <c r="P1" s="843"/>
      <c r="Q1" s="818"/>
    </row>
    <row r="2" spans="1:17" ht="15">
      <c r="A2" s="838" t="s">
        <v>2</v>
      </c>
      <c r="B2" s="838"/>
      <c r="C2" s="839"/>
      <c r="D2" s="826" t="s">
        <v>48</v>
      </c>
      <c r="E2" s="840"/>
      <c r="F2" s="840"/>
      <c r="G2" s="841"/>
      <c r="H2" s="842"/>
      <c r="I2" s="842"/>
      <c r="J2" s="842"/>
      <c r="K2" s="842"/>
      <c r="L2" s="842"/>
      <c r="M2" s="842"/>
      <c r="N2" s="842"/>
      <c r="O2" s="842"/>
      <c r="P2" s="843"/>
      <c r="Q2" s="818"/>
    </row>
    <row r="3" spans="1:17" ht="15">
      <c r="A3" s="838"/>
      <c r="B3" s="838"/>
      <c r="C3" s="839"/>
      <c r="D3" s="826" t="s">
        <v>1772</v>
      </c>
      <c r="E3" s="840"/>
      <c r="F3" s="840"/>
      <c r="G3" s="841"/>
      <c r="H3" s="842"/>
      <c r="I3" s="842"/>
      <c r="J3" s="842"/>
      <c r="K3" s="842"/>
      <c r="L3" s="842"/>
      <c r="M3" s="842"/>
      <c r="N3" s="842"/>
      <c r="O3" s="842"/>
      <c r="P3" s="843"/>
      <c r="Q3" s="818"/>
    </row>
    <row r="4" spans="1:17" ht="15">
      <c r="A4" s="838"/>
      <c r="B4" s="838"/>
      <c r="C4" s="839"/>
      <c r="D4" s="826" t="s">
        <v>181</v>
      </c>
      <c r="E4" s="840"/>
      <c r="F4" s="840"/>
      <c r="G4" s="841"/>
      <c r="H4" s="842"/>
      <c r="I4" s="842"/>
      <c r="J4" s="842"/>
      <c r="K4" s="842"/>
      <c r="L4" s="842"/>
      <c r="M4" s="842"/>
      <c r="N4" s="842"/>
      <c r="O4" s="842"/>
      <c r="P4" s="843"/>
      <c r="Q4" s="818"/>
    </row>
    <row r="5" spans="1:17" ht="14.25" customHeight="1">
      <c r="A5" s="838" t="s">
        <v>3</v>
      </c>
      <c r="B5" s="838"/>
      <c r="C5" s="839"/>
      <c r="D5" s="826" t="s">
        <v>838</v>
      </c>
      <c r="E5" s="840"/>
      <c r="F5" s="840"/>
      <c r="G5" s="841"/>
      <c r="H5" s="842"/>
      <c r="I5" s="842"/>
      <c r="J5" s="842"/>
      <c r="K5" s="842"/>
      <c r="L5" s="842"/>
      <c r="M5" s="842"/>
      <c r="N5" s="842"/>
      <c r="O5" s="842"/>
      <c r="P5" s="843"/>
      <c r="Q5" s="818"/>
    </row>
    <row r="6" spans="1:17" ht="15">
      <c r="A6" s="838" t="s">
        <v>4</v>
      </c>
      <c r="B6" s="838"/>
      <c r="C6" s="839"/>
      <c r="D6" s="845"/>
      <c r="E6" s="840"/>
      <c r="F6" s="840"/>
      <c r="G6" s="841"/>
      <c r="H6" s="842"/>
      <c r="I6" s="842"/>
      <c r="J6" s="842"/>
      <c r="K6" s="842"/>
      <c r="L6" s="842"/>
      <c r="M6" s="842"/>
      <c r="N6" s="842"/>
      <c r="O6" s="842"/>
      <c r="P6" s="843"/>
      <c r="Q6" s="818"/>
    </row>
    <row r="7" spans="1:17" ht="15">
      <c r="A7" s="838" t="s">
        <v>1630</v>
      </c>
      <c r="B7" s="838"/>
      <c r="C7" s="839"/>
      <c r="D7" s="846"/>
      <c r="E7" s="840"/>
      <c r="F7" s="840"/>
      <c r="G7" s="841"/>
      <c r="H7" s="842"/>
      <c r="I7" s="842"/>
      <c r="J7" s="842"/>
      <c r="K7" s="842"/>
      <c r="L7" s="842"/>
      <c r="M7" s="842"/>
      <c r="N7" s="842"/>
      <c r="O7" s="847" t="s">
        <v>1624</v>
      </c>
      <c r="P7" s="848">
        <v>0</v>
      </c>
      <c r="Q7" s="818"/>
    </row>
    <row r="8" spans="1:17" ht="15">
      <c r="A8" s="825" t="s">
        <v>1613</v>
      </c>
      <c r="B8" s="825"/>
      <c r="C8" s="839"/>
      <c r="D8" s="846"/>
      <c r="E8" s="840"/>
      <c r="F8" s="840"/>
      <c r="G8" s="841"/>
      <c r="H8" s="842"/>
      <c r="I8" s="842"/>
      <c r="J8" s="842"/>
      <c r="K8" s="842"/>
      <c r="L8" s="842"/>
      <c r="M8" s="842"/>
      <c r="N8" s="842"/>
      <c r="O8" s="842"/>
      <c r="P8" s="843"/>
      <c r="Q8" s="818"/>
    </row>
    <row r="9" spans="1:17" ht="20.25" customHeight="1">
      <c r="A9" s="1328" t="s">
        <v>5</v>
      </c>
      <c r="B9" s="1328" t="s">
        <v>68</v>
      </c>
      <c r="C9" s="1343" t="s">
        <v>37</v>
      </c>
      <c r="D9" s="1341" t="s">
        <v>6</v>
      </c>
      <c r="E9" s="1328" t="s">
        <v>7</v>
      </c>
      <c r="F9" s="1338" t="s">
        <v>8</v>
      </c>
      <c r="G9" s="1338"/>
      <c r="H9" s="1338"/>
      <c r="I9" s="1338"/>
      <c r="J9" s="1338"/>
      <c r="K9" s="1340"/>
      <c r="L9" s="1339" t="s">
        <v>11</v>
      </c>
      <c r="M9" s="1338"/>
      <c r="N9" s="1338"/>
      <c r="O9" s="1338"/>
      <c r="P9" s="1340"/>
      <c r="Q9" s="820"/>
    </row>
    <row r="10" spans="1:17" ht="90.75" customHeight="1">
      <c r="A10" s="1329"/>
      <c r="B10" s="1329"/>
      <c r="C10" s="1344"/>
      <c r="D10" s="1342"/>
      <c r="E10" s="1329"/>
      <c r="F10" s="849" t="s">
        <v>9</v>
      </c>
      <c r="G10" s="849" t="s">
        <v>23</v>
      </c>
      <c r="H10" s="850" t="s">
        <v>24</v>
      </c>
      <c r="I10" s="850" t="s">
        <v>36</v>
      </c>
      <c r="J10" s="850" t="s">
        <v>25</v>
      </c>
      <c r="K10" s="850" t="s">
        <v>26</v>
      </c>
      <c r="L10" s="850" t="s">
        <v>10</v>
      </c>
      <c r="M10" s="850" t="s">
        <v>24</v>
      </c>
      <c r="N10" s="850" t="s">
        <v>36</v>
      </c>
      <c r="O10" s="850" t="s">
        <v>25</v>
      </c>
      <c r="P10" s="850" t="s">
        <v>27</v>
      </c>
      <c r="Q10" s="818"/>
    </row>
    <row r="11" spans="1:17">
      <c r="A11" s="851"/>
      <c r="B11" s="851"/>
      <c r="C11" s="852"/>
      <c r="D11" s="830"/>
      <c r="E11" s="828"/>
      <c r="F11" s="829"/>
      <c r="G11" s="836"/>
      <c r="H11" s="837"/>
      <c r="I11" s="837"/>
      <c r="J11" s="853"/>
      <c r="K11" s="837"/>
      <c r="L11" s="853"/>
      <c r="M11" s="837"/>
      <c r="N11" s="853"/>
      <c r="O11" s="837"/>
      <c r="P11" s="854"/>
      <c r="Q11" s="818"/>
    </row>
    <row r="12" spans="1:17">
      <c r="A12" s="879"/>
      <c r="B12" s="879"/>
      <c r="C12" s="880" t="s">
        <v>1656</v>
      </c>
      <c r="D12" s="881"/>
      <c r="E12" s="879"/>
      <c r="F12" s="879"/>
      <c r="G12" s="882"/>
      <c r="H12" s="883"/>
      <c r="I12" s="883"/>
      <c r="J12" s="883"/>
      <c r="K12" s="883"/>
      <c r="L12" s="883"/>
      <c r="M12" s="883"/>
      <c r="N12" s="883"/>
      <c r="O12" s="883"/>
      <c r="P12" s="884"/>
      <c r="Q12" s="818"/>
    </row>
    <row r="13" spans="1:17" s="16" customFormat="1">
      <c r="A13" s="855">
        <v>1</v>
      </c>
      <c r="B13" s="855" t="s">
        <v>182</v>
      </c>
      <c r="C13" s="885" t="s">
        <v>183</v>
      </c>
      <c r="D13" s="857" t="s">
        <v>94</v>
      </c>
      <c r="E13" s="855">
        <v>1</v>
      </c>
      <c r="F13" s="859"/>
      <c r="G13" s="859"/>
      <c r="H13" s="859"/>
      <c r="I13" s="859"/>
      <c r="J13" s="859"/>
      <c r="K13" s="859"/>
      <c r="L13" s="859"/>
      <c r="M13" s="859"/>
      <c r="N13" s="859"/>
      <c r="O13" s="859"/>
      <c r="P13" s="859"/>
      <c r="Q13" s="822"/>
    </row>
    <row r="14" spans="1:17" s="16" customFormat="1">
      <c r="A14" s="855">
        <v>2</v>
      </c>
      <c r="B14" s="855" t="s">
        <v>182</v>
      </c>
      <c r="C14" s="885" t="s">
        <v>184</v>
      </c>
      <c r="D14" s="857" t="s">
        <v>94</v>
      </c>
      <c r="E14" s="855">
        <v>7</v>
      </c>
      <c r="F14" s="859"/>
      <c r="G14" s="859"/>
      <c r="H14" s="859"/>
      <c r="I14" s="859"/>
      <c r="J14" s="859"/>
      <c r="K14" s="859"/>
      <c r="L14" s="859"/>
      <c r="M14" s="859"/>
      <c r="N14" s="859"/>
      <c r="O14" s="859"/>
      <c r="P14" s="859"/>
      <c r="Q14" s="822"/>
    </row>
    <row r="15" spans="1:17" s="16" customFormat="1" ht="25.5">
      <c r="A15" s="855">
        <v>3</v>
      </c>
      <c r="B15" s="855" t="s">
        <v>182</v>
      </c>
      <c r="C15" s="885" t="s">
        <v>1658</v>
      </c>
      <c r="D15" s="857" t="s">
        <v>762</v>
      </c>
      <c r="E15" s="855">
        <v>160</v>
      </c>
      <c r="F15" s="859"/>
      <c r="G15" s="859"/>
      <c r="H15" s="859"/>
      <c r="I15" s="859"/>
      <c r="J15" s="859"/>
      <c r="K15" s="859"/>
      <c r="L15" s="859"/>
      <c r="M15" s="859"/>
      <c r="N15" s="859"/>
      <c r="O15" s="859"/>
      <c r="P15" s="859"/>
      <c r="Q15" s="822"/>
    </row>
    <row r="16" spans="1:17" s="16" customFormat="1">
      <c r="A16" s="855">
        <v>4</v>
      </c>
      <c r="B16" s="855" t="s">
        <v>142</v>
      </c>
      <c r="C16" s="885" t="s">
        <v>185</v>
      </c>
      <c r="D16" s="857" t="s">
        <v>94</v>
      </c>
      <c r="E16" s="855">
        <v>1</v>
      </c>
      <c r="F16" s="859"/>
      <c r="G16" s="859"/>
      <c r="H16" s="859"/>
      <c r="I16" s="859"/>
      <c r="J16" s="859"/>
      <c r="K16" s="859"/>
      <c r="L16" s="859"/>
      <c r="M16" s="859"/>
      <c r="N16" s="859"/>
      <c r="O16" s="859"/>
      <c r="P16" s="859"/>
      <c r="Q16" s="822"/>
    </row>
    <row r="17" spans="1:17" s="16" customFormat="1" ht="25.5">
      <c r="A17" s="855">
        <v>5</v>
      </c>
      <c r="B17" s="855" t="s">
        <v>142</v>
      </c>
      <c r="C17" s="885" t="s">
        <v>1659</v>
      </c>
      <c r="D17" s="857" t="s">
        <v>94</v>
      </c>
      <c r="E17" s="855">
        <v>1</v>
      </c>
      <c r="F17" s="859"/>
      <c r="G17" s="859"/>
      <c r="H17" s="859"/>
      <c r="I17" s="859"/>
      <c r="J17" s="859"/>
      <c r="K17" s="859"/>
      <c r="L17" s="859"/>
      <c r="M17" s="859"/>
      <c r="N17" s="859"/>
      <c r="O17" s="859"/>
      <c r="P17" s="859"/>
      <c r="Q17" s="822"/>
    </row>
    <row r="18" spans="1:17" s="16" customFormat="1" ht="38.25">
      <c r="A18" s="855">
        <v>6</v>
      </c>
      <c r="B18" s="855" t="s">
        <v>162</v>
      </c>
      <c r="C18" s="874" t="s">
        <v>1660</v>
      </c>
      <c r="D18" s="873" t="s">
        <v>86</v>
      </c>
      <c r="E18" s="886">
        <v>68</v>
      </c>
      <c r="F18" s="858"/>
      <c r="G18" s="858"/>
      <c r="H18" s="858"/>
      <c r="I18" s="858"/>
      <c r="J18" s="858"/>
      <c r="K18" s="858"/>
      <c r="L18" s="858"/>
      <c r="M18" s="858"/>
      <c r="N18" s="858"/>
      <c r="O18" s="858"/>
      <c r="P18" s="858"/>
      <c r="Q18" s="822"/>
    </row>
    <row r="19" spans="1:17" s="16" customFormat="1">
      <c r="A19" s="887"/>
      <c r="B19" s="887" t="s">
        <v>162</v>
      </c>
      <c r="C19" s="890" t="s">
        <v>1978</v>
      </c>
      <c r="D19" s="889" t="s">
        <v>762</v>
      </c>
      <c r="E19" s="891">
        <v>3.6</v>
      </c>
      <c r="F19" s="888"/>
      <c r="G19" s="888"/>
      <c r="H19" s="888"/>
      <c r="I19" s="888"/>
      <c r="J19" s="888"/>
      <c r="K19" s="888"/>
      <c r="L19" s="888"/>
      <c r="M19" s="888"/>
      <c r="N19" s="888"/>
      <c r="O19" s="888"/>
      <c r="P19" s="888"/>
      <c r="Q19" s="822"/>
    </row>
    <row r="20" spans="1:17" s="16" customFormat="1" ht="43.5" customHeight="1">
      <c r="A20" s="855">
        <v>7</v>
      </c>
      <c r="B20" s="855" t="s">
        <v>162</v>
      </c>
      <c r="C20" s="874" t="s">
        <v>1661</v>
      </c>
      <c r="D20" s="873" t="s">
        <v>762</v>
      </c>
      <c r="E20" s="886">
        <v>200</v>
      </c>
      <c r="F20" s="858"/>
      <c r="G20" s="858"/>
      <c r="H20" s="858"/>
      <c r="I20" s="858"/>
      <c r="J20" s="858"/>
      <c r="K20" s="858"/>
      <c r="L20" s="858"/>
      <c r="M20" s="858"/>
      <c r="N20" s="858"/>
      <c r="O20" s="858"/>
      <c r="P20" s="858"/>
      <c r="Q20" s="822"/>
    </row>
    <row r="21" spans="1:17" s="16" customFormat="1" ht="38.25">
      <c r="A21" s="855">
        <v>8</v>
      </c>
      <c r="B21" s="855" t="s">
        <v>162</v>
      </c>
      <c r="C21" s="874" t="s">
        <v>1662</v>
      </c>
      <c r="D21" s="873" t="s">
        <v>762</v>
      </c>
      <c r="E21" s="886">
        <v>300</v>
      </c>
      <c r="F21" s="858"/>
      <c r="G21" s="858"/>
      <c r="H21" s="858"/>
      <c r="I21" s="858"/>
      <c r="J21" s="858"/>
      <c r="K21" s="858"/>
      <c r="L21" s="858"/>
      <c r="M21" s="858"/>
      <c r="N21" s="858"/>
      <c r="O21" s="858"/>
      <c r="P21" s="858"/>
      <c r="Q21" s="822"/>
    </row>
    <row r="22" spans="1:17" s="16" customFormat="1" ht="38.25">
      <c r="A22" s="855">
        <v>9</v>
      </c>
      <c r="B22" s="855" t="s">
        <v>88</v>
      </c>
      <c r="C22" s="856" t="s">
        <v>89</v>
      </c>
      <c r="D22" s="857" t="s">
        <v>90</v>
      </c>
      <c r="E22" s="875">
        <v>1</v>
      </c>
      <c r="F22" s="875"/>
      <c r="G22" s="876"/>
      <c r="H22" s="877"/>
      <c r="I22" s="878"/>
      <c r="J22" s="878"/>
      <c r="K22" s="878"/>
      <c r="L22" s="877"/>
      <c r="M22" s="877"/>
      <c r="N22" s="877"/>
      <c r="O22" s="877"/>
      <c r="P22" s="877"/>
      <c r="Q22" s="822"/>
    </row>
    <row r="23" spans="1:17" s="16" customFormat="1" ht="38.25">
      <c r="A23" s="855">
        <v>10</v>
      </c>
      <c r="B23" s="855"/>
      <c r="C23" s="856" t="s">
        <v>1664</v>
      </c>
      <c r="D23" s="857" t="s">
        <v>762</v>
      </c>
      <c r="E23" s="875">
        <v>160</v>
      </c>
      <c r="F23" s="875"/>
      <c r="G23" s="876"/>
      <c r="H23" s="877"/>
      <c r="I23" s="878"/>
      <c r="J23" s="878"/>
      <c r="K23" s="878"/>
      <c r="L23" s="877"/>
      <c r="M23" s="877"/>
      <c r="N23" s="877"/>
      <c r="O23" s="877"/>
      <c r="P23" s="877"/>
      <c r="Q23" s="822"/>
    </row>
    <row r="24" spans="1:17" s="16" customFormat="1" ht="25.5">
      <c r="A24" s="855">
        <v>11</v>
      </c>
      <c r="B24" s="855"/>
      <c r="C24" s="856" t="s">
        <v>1655</v>
      </c>
      <c r="D24" s="857" t="s">
        <v>90</v>
      </c>
      <c r="E24" s="875">
        <v>1</v>
      </c>
      <c r="F24" s="875"/>
      <c r="G24" s="876"/>
      <c r="H24" s="877"/>
      <c r="I24" s="878"/>
      <c r="J24" s="878"/>
      <c r="K24" s="878"/>
      <c r="L24" s="877"/>
      <c r="M24" s="877"/>
      <c r="N24" s="877"/>
      <c r="O24" s="877"/>
      <c r="P24" s="877"/>
      <c r="Q24" s="822"/>
    </row>
    <row r="25" spans="1:17" s="8" customFormat="1">
      <c r="A25" s="855">
        <v>12</v>
      </c>
      <c r="B25" s="855"/>
      <c r="C25" s="856" t="s">
        <v>1657</v>
      </c>
      <c r="D25" s="857" t="s">
        <v>90</v>
      </c>
      <c r="E25" s="875">
        <v>1</v>
      </c>
      <c r="F25" s="875"/>
      <c r="G25" s="876"/>
      <c r="H25" s="877"/>
      <c r="I25" s="878"/>
      <c r="J25" s="878"/>
      <c r="K25" s="878"/>
      <c r="L25" s="877"/>
      <c r="M25" s="877"/>
      <c r="N25" s="877"/>
      <c r="O25" s="877"/>
      <c r="P25" s="877"/>
      <c r="Q25" s="822"/>
    </row>
    <row r="26" spans="1:17">
      <c r="A26" s="860"/>
      <c r="B26" s="860"/>
      <c r="C26" s="861"/>
      <c r="D26" s="862"/>
      <c r="E26" s="860"/>
      <c r="F26" s="863"/>
      <c r="G26" s="864"/>
      <c r="H26" s="865"/>
      <c r="I26" s="865"/>
      <c r="J26" s="866"/>
      <c r="K26" s="865"/>
      <c r="L26" s="866"/>
      <c r="M26" s="865"/>
      <c r="N26" s="866"/>
      <c r="O26" s="865"/>
      <c r="P26" s="867"/>
      <c r="Q26" s="821"/>
    </row>
    <row r="27" spans="1:17">
      <c r="A27" s="823"/>
      <c r="B27" s="823"/>
      <c r="C27" s="827"/>
      <c r="D27" s="824"/>
      <c r="E27" s="823"/>
      <c r="F27" s="823"/>
      <c r="G27" s="833"/>
      <c r="H27" s="834"/>
      <c r="I27" s="834"/>
      <c r="J27" s="834"/>
      <c r="K27" s="868" t="s">
        <v>1623</v>
      </c>
      <c r="L27" s="869">
        <v>0</v>
      </c>
      <c r="M27" s="869">
        <v>0</v>
      </c>
      <c r="N27" s="869">
        <v>0</v>
      </c>
      <c r="O27" s="869">
        <v>0</v>
      </c>
      <c r="P27" s="870">
        <v>0</v>
      </c>
      <c r="Q27" s="818"/>
    </row>
    <row r="28" spans="1:17">
      <c r="A28" s="823"/>
      <c r="B28" s="823"/>
      <c r="C28" s="827"/>
      <c r="D28" s="824"/>
      <c r="E28" s="823"/>
      <c r="F28" s="823"/>
      <c r="G28" s="833"/>
      <c r="H28" s="834"/>
      <c r="I28" s="834"/>
      <c r="J28" s="834"/>
      <c r="K28" s="868"/>
      <c r="L28" s="871"/>
      <c r="M28" s="871"/>
      <c r="N28" s="871"/>
      <c r="O28" s="871"/>
      <c r="P28" s="872"/>
      <c r="Q28" s="818"/>
    </row>
    <row r="29" spans="1:17" s="4" customFormat="1">
      <c r="A29" s="823"/>
      <c r="B29" s="823"/>
      <c r="C29" s="835" t="s">
        <v>20</v>
      </c>
      <c r="D29" s="824"/>
      <c r="E29" s="823"/>
      <c r="F29" s="831"/>
      <c r="G29" s="833"/>
      <c r="H29" s="834"/>
      <c r="I29" s="834"/>
      <c r="J29" s="834"/>
      <c r="K29" s="834"/>
      <c r="L29" s="834"/>
      <c r="M29" s="834"/>
      <c r="N29" s="834"/>
      <c r="O29" s="834"/>
      <c r="P29" s="844"/>
      <c r="Q29" s="818"/>
    </row>
    <row r="30" spans="1:17">
      <c r="A30" s="823"/>
      <c r="B30" s="823"/>
      <c r="C30" s="827"/>
      <c r="D30" s="824"/>
      <c r="E30" s="823"/>
      <c r="F30" s="831"/>
      <c r="G30" s="833"/>
      <c r="H30" s="834"/>
      <c r="I30" s="834"/>
      <c r="J30" s="834"/>
      <c r="K30" s="834"/>
      <c r="L30" s="834"/>
      <c r="M30" s="834"/>
      <c r="N30" s="834"/>
      <c r="O30" s="834"/>
      <c r="P30" s="844"/>
      <c r="Q30" s="819"/>
    </row>
    <row r="31" spans="1:17">
      <c r="A31" s="823"/>
      <c r="B31" s="823"/>
      <c r="C31" s="827"/>
      <c r="D31" s="824"/>
      <c r="E31" s="823"/>
      <c r="F31" s="823"/>
      <c r="G31" s="833"/>
      <c r="H31" s="834"/>
      <c r="I31" s="834"/>
      <c r="J31" s="834"/>
      <c r="K31" s="834"/>
      <c r="L31" s="834"/>
      <c r="M31" s="834"/>
      <c r="N31" s="834"/>
      <c r="O31" s="834"/>
      <c r="P31" s="844"/>
      <c r="Q31" s="818"/>
    </row>
    <row r="32" spans="1:17">
      <c r="A32" s="823"/>
      <c r="B32" s="823"/>
      <c r="C32" s="827"/>
      <c r="D32" s="824"/>
      <c r="E32" s="823"/>
      <c r="F32" s="823"/>
      <c r="G32" s="833"/>
      <c r="H32" s="834"/>
      <c r="I32" s="834"/>
      <c r="J32" s="834"/>
      <c r="K32" s="834"/>
      <c r="L32" s="834"/>
      <c r="M32" s="834"/>
      <c r="N32" s="834"/>
      <c r="O32" s="834"/>
      <c r="P32" s="844"/>
      <c r="Q32" s="818"/>
    </row>
    <row r="33" spans="1:17">
      <c r="A33" s="823"/>
      <c r="B33" s="823"/>
      <c r="C33" s="827"/>
      <c r="D33" s="824"/>
      <c r="E33" s="823"/>
      <c r="F33" s="823"/>
      <c r="G33" s="833"/>
      <c r="H33" s="834"/>
      <c r="I33" s="834"/>
      <c r="J33" s="834"/>
      <c r="K33" s="834"/>
      <c r="L33" s="834"/>
      <c r="M33" s="834"/>
      <c r="N33" s="834"/>
      <c r="O33" s="834"/>
      <c r="P33" s="844"/>
      <c r="Q33" s="815"/>
    </row>
    <row r="34" spans="1:17">
      <c r="A34" s="823"/>
      <c r="B34" s="823"/>
      <c r="C34" s="835" t="s">
        <v>1611</v>
      </c>
      <c r="D34" s="824"/>
      <c r="E34" s="823"/>
      <c r="F34" s="823"/>
      <c r="G34" s="833"/>
      <c r="H34" s="834"/>
      <c r="I34" s="834"/>
      <c r="J34" s="834"/>
      <c r="K34" s="834"/>
      <c r="L34" s="834"/>
      <c r="M34" s="834"/>
      <c r="N34" s="834"/>
      <c r="O34" s="834"/>
      <c r="P34" s="844"/>
      <c r="Q34" s="815"/>
    </row>
    <row r="35" spans="1:17">
      <c r="A35" s="823"/>
      <c r="B35" s="823"/>
      <c r="C35" s="827"/>
      <c r="D35" s="824"/>
      <c r="E35" s="823"/>
      <c r="F35" s="823"/>
      <c r="G35" s="833"/>
      <c r="H35" s="834"/>
      <c r="I35" s="834"/>
      <c r="J35" s="834"/>
      <c r="K35" s="834"/>
      <c r="L35" s="834"/>
      <c r="M35" s="834"/>
      <c r="N35" s="834"/>
      <c r="O35" s="834"/>
      <c r="P35" s="844"/>
      <c r="Q35" s="815"/>
    </row>
    <row r="36" spans="1:17">
      <c r="A36" s="823"/>
      <c r="B36" s="823"/>
      <c r="C36" s="827"/>
      <c r="D36" s="824"/>
      <c r="E36" s="823"/>
      <c r="F36" s="823"/>
      <c r="G36" s="833"/>
      <c r="H36" s="834"/>
      <c r="I36" s="834"/>
      <c r="J36" s="834"/>
      <c r="K36" s="834"/>
      <c r="L36" s="834"/>
      <c r="M36" s="834"/>
      <c r="N36" s="834"/>
      <c r="O36" s="834"/>
      <c r="P36" s="844"/>
      <c r="Q36" s="815"/>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1-12
&amp;"Arial,Bold"&amp;UDARBI ESOŠAJĀ SKOLĀ.</oddHeader>
    <oddFooter>&amp;C&amp;8&amp;P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A1:J39"/>
  <sheetViews>
    <sheetView workbookViewId="0">
      <selection activeCell="B19" sqref="B19"/>
    </sheetView>
  </sheetViews>
  <sheetFormatPr defaultColWidth="9.140625" defaultRowHeight="12.75"/>
  <cols>
    <col min="1" max="1" width="4.140625" style="3" customWidth="1"/>
    <col min="2" max="2" width="10" style="3" customWidth="1"/>
    <col min="3" max="3" width="28.42578125" style="1" customWidth="1"/>
    <col min="4" max="4" width="17.7109375" style="2" customWidth="1"/>
    <col min="5" max="5" width="17.7109375" style="3" customWidth="1"/>
    <col min="6" max="6" width="17.7109375" style="4" customWidth="1"/>
    <col min="7" max="8" width="17.7109375" style="5" customWidth="1"/>
    <col min="9" max="9" width="9.140625" style="6"/>
    <col min="10" max="10" width="10.140625" style="6" bestFit="1" customWidth="1"/>
    <col min="11" max="16384" width="9.140625" style="6"/>
  </cols>
  <sheetData>
    <row r="1" spans="1:10" ht="15">
      <c r="A1" s="45" t="s">
        <v>1</v>
      </c>
      <c r="B1" s="45"/>
      <c r="C1" s="48"/>
      <c r="D1" s="62" t="s">
        <v>43</v>
      </c>
      <c r="E1" s="42"/>
      <c r="F1" s="63"/>
      <c r="G1" s="64"/>
      <c r="H1" s="64"/>
    </row>
    <row r="2" spans="1:10" ht="15">
      <c r="A2" s="45" t="s">
        <v>2</v>
      </c>
      <c r="B2" s="45"/>
      <c r="C2" s="48"/>
      <c r="D2" s="46" t="s">
        <v>48</v>
      </c>
      <c r="E2" s="42"/>
      <c r="F2" s="63"/>
      <c r="G2" s="64"/>
      <c r="H2" s="64"/>
    </row>
    <row r="3" spans="1:10" ht="15">
      <c r="A3" s="45"/>
      <c r="B3" s="45"/>
      <c r="C3" s="48"/>
      <c r="D3" s="46" t="s">
        <v>1772</v>
      </c>
      <c r="E3" s="42"/>
      <c r="F3" s="63"/>
      <c r="G3" s="64"/>
      <c r="H3" s="64"/>
    </row>
    <row r="4" spans="1:10" ht="15">
      <c r="A4" s="45"/>
      <c r="B4" s="45"/>
      <c r="C4" s="48"/>
      <c r="D4" s="46" t="s">
        <v>181</v>
      </c>
      <c r="E4" s="42"/>
      <c r="F4" s="63"/>
      <c r="G4" s="64"/>
      <c r="H4" s="64"/>
    </row>
    <row r="5" spans="1:10" ht="15">
      <c r="A5" s="45" t="s">
        <v>3</v>
      </c>
      <c r="B5" s="45"/>
      <c r="C5" s="48"/>
      <c r="D5" s="46" t="s">
        <v>49</v>
      </c>
      <c r="E5" s="42"/>
      <c r="F5" s="63"/>
      <c r="G5" s="64"/>
      <c r="H5" s="64"/>
    </row>
    <row r="6" spans="1:10" ht="15">
      <c r="A6" s="45" t="s">
        <v>4</v>
      </c>
      <c r="B6" s="45"/>
      <c r="C6" s="48"/>
      <c r="D6" s="47"/>
      <c r="E6" s="42"/>
      <c r="F6" s="63"/>
      <c r="G6" s="65"/>
      <c r="H6" s="64"/>
    </row>
    <row r="7" spans="1:10" ht="15">
      <c r="A7" s="45" t="s">
        <v>1614</v>
      </c>
      <c r="B7" s="45"/>
      <c r="C7" s="48"/>
      <c r="D7" s="66">
        <f>D29</f>
        <v>0</v>
      </c>
      <c r="E7" s="42"/>
      <c r="F7" s="63"/>
      <c r="G7" s="64"/>
      <c r="H7" s="64"/>
    </row>
    <row r="8" spans="1:10" ht="15">
      <c r="A8" s="45" t="s">
        <v>12</v>
      </c>
      <c r="B8" s="45"/>
      <c r="C8" s="48"/>
      <c r="D8" s="66">
        <f>H25</f>
        <v>0</v>
      </c>
      <c r="E8" s="42"/>
      <c r="F8" s="63"/>
      <c r="G8" s="64"/>
      <c r="H8" s="64"/>
    </row>
    <row r="9" spans="1:10" ht="15">
      <c r="A9" s="45" t="s">
        <v>1613</v>
      </c>
      <c r="B9" s="45"/>
      <c r="C9" s="48"/>
      <c r="D9" s="44"/>
      <c r="E9" s="42"/>
      <c r="F9" s="63"/>
      <c r="G9" s="64"/>
      <c r="H9" s="64"/>
    </row>
    <row r="10" spans="1:10">
      <c r="A10" s="42"/>
      <c r="B10" s="42"/>
      <c r="C10" s="48"/>
      <c r="D10" s="44"/>
      <c r="E10" s="42"/>
      <c r="F10" s="63"/>
      <c r="G10" s="64"/>
      <c r="H10" s="64"/>
    </row>
    <row r="11" spans="1:10" ht="20.25" customHeight="1">
      <c r="A11" s="1328" t="s">
        <v>5</v>
      </c>
      <c r="B11" s="1334" t="s">
        <v>13</v>
      </c>
      <c r="C11" s="1332" t="s">
        <v>38</v>
      </c>
      <c r="D11" s="1330" t="s">
        <v>1616</v>
      </c>
      <c r="E11" s="1338" t="s">
        <v>14</v>
      </c>
      <c r="F11" s="1338"/>
      <c r="G11" s="1338"/>
      <c r="H11" s="1336" t="s">
        <v>10</v>
      </c>
      <c r="I11" s="7"/>
    </row>
    <row r="12" spans="1:10" ht="78.75" customHeight="1">
      <c r="A12" s="1329"/>
      <c r="B12" s="1335"/>
      <c r="C12" s="1333"/>
      <c r="D12" s="1331"/>
      <c r="E12" s="72" t="s">
        <v>1617</v>
      </c>
      <c r="F12" s="72" t="s">
        <v>1618</v>
      </c>
      <c r="G12" s="72" t="s">
        <v>1619</v>
      </c>
      <c r="H12" s="1337"/>
    </row>
    <row r="13" spans="1:10">
      <c r="A13" s="73"/>
      <c r="B13" s="49"/>
      <c r="C13" s="74"/>
      <c r="D13" s="51"/>
      <c r="E13" s="75"/>
      <c r="F13" s="76"/>
      <c r="G13" s="77"/>
      <c r="H13" s="78"/>
    </row>
    <row r="14" spans="1:10" s="22" customFormat="1" ht="25.5">
      <c r="A14" s="173">
        <v>1</v>
      </c>
      <c r="B14" s="173" t="s">
        <v>186</v>
      </c>
      <c r="C14" s="110" t="s">
        <v>187</v>
      </c>
      <c r="D14" s="338">
        <f>EL!P163</f>
        <v>0</v>
      </c>
      <c r="E14" s="339">
        <f>EL!M163</f>
        <v>0</v>
      </c>
      <c r="F14" s="339">
        <f>EL!N163</f>
        <v>0</v>
      </c>
      <c r="G14" s="339">
        <f>EL!O163</f>
        <v>0</v>
      </c>
      <c r="H14" s="339">
        <f>EL!L163</f>
        <v>0</v>
      </c>
      <c r="I14" s="21"/>
      <c r="J14" s="21"/>
    </row>
    <row r="15" spans="1:10" s="22" customFormat="1" ht="25.5">
      <c r="A15" s="173">
        <v>2</v>
      </c>
      <c r="B15" s="173" t="s">
        <v>188</v>
      </c>
      <c r="C15" s="110" t="s">
        <v>189</v>
      </c>
      <c r="D15" s="338">
        <f>ESS!P104</f>
        <v>0</v>
      </c>
      <c r="E15" s="339">
        <f>ESS!M104</f>
        <v>0</v>
      </c>
      <c r="F15" s="339">
        <f>ESS!N104</f>
        <v>0</v>
      </c>
      <c r="G15" s="339">
        <f>ESS!O104</f>
        <v>0</v>
      </c>
      <c r="H15" s="339">
        <f>ESS!L104</f>
        <v>0</v>
      </c>
      <c r="I15" s="21"/>
      <c r="J15" s="21"/>
    </row>
    <row r="16" spans="1:10" s="22" customFormat="1" ht="38.25">
      <c r="A16" s="173">
        <v>3</v>
      </c>
      <c r="B16" s="173" t="s">
        <v>190</v>
      </c>
      <c r="C16" s="110" t="s">
        <v>373</v>
      </c>
      <c r="D16" s="338">
        <f>UAS!P47</f>
        <v>0</v>
      </c>
      <c r="E16" s="339">
        <f>UAS!M47</f>
        <v>0</v>
      </c>
      <c r="F16" s="339">
        <f>UAS!N47</f>
        <v>0</v>
      </c>
      <c r="G16" s="339">
        <f>UAS!O47</f>
        <v>0</v>
      </c>
      <c r="H16" s="339">
        <f>UAS!L47</f>
        <v>0</v>
      </c>
      <c r="I16" s="21"/>
      <c r="J16" s="21"/>
    </row>
    <row r="17" spans="1:10" s="22" customFormat="1" ht="25.5">
      <c r="A17" s="173">
        <v>4</v>
      </c>
      <c r="B17" s="173" t="s">
        <v>191</v>
      </c>
      <c r="C17" s="110" t="s">
        <v>200</v>
      </c>
      <c r="D17" s="338">
        <f>IZZ!P35</f>
        <v>0</v>
      </c>
      <c r="E17" s="339">
        <f>IZZ!M35</f>
        <v>0</v>
      </c>
      <c r="F17" s="339">
        <f>IZZ!N35</f>
        <v>0</v>
      </c>
      <c r="G17" s="339">
        <f>IZZ!O35</f>
        <v>0</v>
      </c>
      <c r="H17" s="339">
        <f>IZZ!L35</f>
        <v>0</v>
      </c>
      <c r="I17" s="21"/>
      <c r="J17" s="21"/>
    </row>
    <row r="18" spans="1:10" s="22" customFormat="1">
      <c r="A18" s="173">
        <v>5</v>
      </c>
      <c r="B18" s="173" t="s">
        <v>193</v>
      </c>
      <c r="C18" s="110" t="s">
        <v>192</v>
      </c>
      <c r="D18" s="338">
        <f>APK!P205</f>
        <v>0</v>
      </c>
      <c r="E18" s="339">
        <f>APK!M205</f>
        <v>0</v>
      </c>
      <c r="F18" s="339">
        <f>APK!N205</f>
        <v>0</v>
      </c>
      <c r="G18" s="339">
        <f>APK!O205</f>
        <v>0</v>
      </c>
      <c r="H18" s="339">
        <f>APK!L205</f>
        <v>0</v>
      </c>
      <c r="I18" s="21"/>
      <c r="J18" s="21"/>
    </row>
    <row r="19" spans="1:10" s="22" customFormat="1">
      <c r="A19" s="173">
        <v>6</v>
      </c>
      <c r="B19" s="173" t="s">
        <v>195</v>
      </c>
      <c r="C19" s="110" t="s">
        <v>194</v>
      </c>
      <c r="D19" s="338">
        <f>V!P316</f>
        <v>0</v>
      </c>
      <c r="E19" s="339">
        <f>V!M316</f>
        <v>0</v>
      </c>
      <c r="F19" s="339">
        <f>V!N316</f>
        <v>0</v>
      </c>
      <c r="G19" s="339">
        <f>V!O316</f>
        <v>0</v>
      </c>
      <c r="H19" s="339">
        <f>V!L316</f>
        <v>0</v>
      </c>
      <c r="I19" s="21"/>
      <c r="J19" s="21"/>
    </row>
    <row r="20" spans="1:10" s="22" customFormat="1" ht="25.5">
      <c r="A20" s="173">
        <v>7</v>
      </c>
      <c r="B20" s="173" t="s">
        <v>197</v>
      </c>
      <c r="C20" s="110" t="s">
        <v>196</v>
      </c>
      <c r="D20" s="338">
        <f>ŪK!P179</f>
        <v>0</v>
      </c>
      <c r="E20" s="339">
        <f>ŪK!M179</f>
        <v>0</v>
      </c>
      <c r="F20" s="339">
        <f>ŪK!N179</f>
        <v>0</v>
      </c>
      <c r="G20" s="339">
        <f>ŪK!O179</f>
        <v>0</v>
      </c>
      <c r="H20" s="339">
        <f>ŪK!L179</f>
        <v>0</v>
      </c>
      <c r="I20" s="21"/>
      <c r="J20" s="21"/>
    </row>
    <row r="21" spans="1:10" s="22" customFormat="1" ht="25.5">
      <c r="A21" s="173">
        <v>8</v>
      </c>
      <c r="B21" s="173" t="s">
        <v>199</v>
      </c>
      <c r="C21" s="110" t="s">
        <v>198</v>
      </c>
      <c r="D21" s="338">
        <f>SANT!P46</f>
        <v>0</v>
      </c>
      <c r="E21" s="339">
        <f>SANT!M46</f>
        <v>0</v>
      </c>
      <c r="F21" s="339">
        <f>SANT!N46</f>
        <v>0</v>
      </c>
      <c r="G21" s="339">
        <f>SANT!O46</f>
        <v>0</v>
      </c>
      <c r="H21" s="339">
        <f>SANT!L46</f>
        <v>0</v>
      </c>
      <c r="I21" s="21"/>
      <c r="J21" s="21"/>
    </row>
    <row r="22" spans="1:10" s="22" customFormat="1">
      <c r="A22" s="173">
        <v>9</v>
      </c>
      <c r="B22" s="173" t="s">
        <v>1775</v>
      </c>
      <c r="C22" s="347" t="s">
        <v>1776</v>
      </c>
      <c r="D22" s="348">
        <f>SM!P116</f>
        <v>0</v>
      </c>
      <c r="E22" s="349">
        <f>SM!M116</f>
        <v>0</v>
      </c>
      <c r="F22" s="350">
        <f>SM!N116</f>
        <v>0</v>
      </c>
      <c r="G22" s="349">
        <f>SM!O116</f>
        <v>0</v>
      </c>
      <c r="H22" s="350">
        <f>SM!L116</f>
        <v>0</v>
      </c>
      <c r="I22" s="21"/>
      <c r="J22" s="21"/>
    </row>
    <row r="23" spans="1:10" s="22" customFormat="1" ht="38.25">
      <c r="A23" s="173">
        <v>10</v>
      </c>
      <c r="B23" s="173" t="s">
        <v>1833</v>
      </c>
      <c r="C23" s="347" t="s">
        <v>1769</v>
      </c>
      <c r="D23" s="348">
        <v>0</v>
      </c>
      <c r="E23" s="349">
        <v>0</v>
      </c>
      <c r="F23" s="350">
        <v>0</v>
      </c>
      <c r="G23" s="349">
        <v>0</v>
      </c>
      <c r="H23" s="350">
        <v>0</v>
      </c>
      <c r="I23" s="21"/>
      <c r="J23" s="21"/>
    </row>
    <row r="24" spans="1:10">
      <c r="A24" s="79"/>
      <c r="B24" s="80"/>
      <c r="C24" s="81"/>
      <c r="D24" s="340"/>
      <c r="E24" s="341"/>
      <c r="F24" s="342"/>
      <c r="G24" s="341"/>
      <c r="H24" s="342"/>
      <c r="I24" s="18"/>
      <c r="J24" s="18"/>
    </row>
    <row r="25" spans="1:10" s="20" customFormat="1">
      <c r="A25" s="67"/>
      <c r="B25" s="67"/>
      <c r="C25" s="68" t="s">
        <v>15</v>
      </c>
      <c r="D25" s="343">
        <f>SUM(D14:D24)</f>
        <v>0</v>
      </c>
      <c r="E25" s="344">
        <f>SUM(E14:E24)</f>
        <v>0</v>
      </c>
      <c r="F25" s="344">
        <f>SUM(F14:F24)</f>
        <v>0</v>
      </c>
      <c r="G25" s="344">
        <f>SUM(G14:G24)</f>
        <v>0</v>
      </c>
      <c r="H25" s="344">
        <f>SUM(H14:H24)</f>
        <v>0</v>
      </c>
      <c r="I25" s="19"/>
      <c r="J25" s="19"/>
    </row>
    <row r="26" spans="1:10">
      <c r="A26" s="42"/>
      <c r="B26" s="42"/>
      <c r="C26" s="53" t="s">
        <v>1620</v>
      </c>
      <c r="D26" s="345"/>
      <c r="E26" s="69"/>
      <c r="F26" s="69"/>
      <c r="G26" s="69"/>
      <c r="H26" s="69"/>
      <c r="I26" s="18"/>
      <c r="J26" s="18"/>
    </row>
    <row r="27" spans="1:10">
      <c r="A27" s="42"/>
      <c r="B27" s="42"/>
      <c r="C27" s="70" t="s">
        <v>21</v>
      </c>
      <c r="D27" s="345"/>
      <c r="E27" s="69"/>
      <c r="F27" s="69"/>
      <c r="G27" s="69"/>
      <c r="H27" s="69"/>
      <c r="I27" s="18"/>
      <c r="J27" s="18"/>
    </row>
    <row r="28" spans="1:10">
      <c r="A28" s="42"/>
      <c r="B28" s="42"/>
      <c r="C28" s="53" t="s">
        <v>1621</v>
      </c>
      <c r="D28" s="345"/>
      <c r="E28" s="69"/>
      <c r="F28" s="69"/>
      <c r="G28" s="69"/>
      <c r="H28" s="69"/>
      <c r="I28" s="18"/>
      <c r="J28" s="18"/>
    </row>
    <row r="29" spans="1:10">
      <c r="A29" s="42"/>
      <c r="B29" s="42"/>
      <c r="C29" s="55" t="s">
        <v>16</v>
      </c>
      <c r="D29" s="343">
        <f>SUM(D25:D28)</f>
        <v>0</v>
      </c>
      <c r="E29" s="69"/>
      <c r="F29" s="69"/>
      <c r="G29" s="69"/>
      <c r="H29" s="69"/>
      <c r="I29" s="18"/>
      <c r="J29" s="18"/>
    </row>
    <row r="30" spans="1:10">
      <c r="A30" s="42"/>
      <c r="B30" s="42"/>
      <c r="C30" s="48"/>
      <c r="D30" s="44"/>
      <c r="E30" s="42"/>
      <c r="F30" s="63"/>
      <c r="G30" s="64"/>
      <c r="H30" s="64"/>
    </row>
    <row r="31" spans="1:10">
      <c r="A31" s="42"/>
      <c r="B31" s="42"/>
      <c r="C31" s="48"/>
      <c r="D31" s="44"/>
      <c r="E31" s="42"/>
      <c r="F31" s="63"/>
      <c r="G31" s="64"/>
      <c r="H31" s="64"/>
    </row>
    <row r="32" spans="1:10" s="5" customFormat="1">
      <c r="A32" s="42"/>
      <c r="B32" s="42"/>
      <c r="C32" s="71" t="s">
        <v>20</v>
      </c>
      <c r="D32" s="44"/>
      <c r="E32" s="42"/>
      <c r="F32" s="58"/>
      <c r="G32" s="63"/>
      <c r="H32" s="64"/>
      <c r="I32" s="6"/>
      <c r="J32" s="6"/>
    </row>
    <row r="33" spans="1:10" s="5" customFormat="1">
      <c r="A33" s="42"/>
      <c r="B33" s="42"/>
      <c r="C33" s="48"/>
      <c r="D33" s="44"/>
      <c r="E33" s="42"/>
      <c r="F33" s="58"/>
      <c r="G33" s="63"/>
      <c r="H33" s="64"/>
      <c r="I33" s="6"/>
      <c r="J33" s="6"/>
    </row>
    <row r="34" spans="1:10" s="5" customFormat="1">
      <c r="A34" s="42"/>
      <c r="B34" s="42"/>
      <c r="C34" s="71"/>
      <c r="D34" s="44"/>
      <c r="E34" s="42"/>
      <c r="F34" s="58"/>
      <c r="G34" s="63"/>
      <c r="H34" s="64"/>
      <c r="I34" s="6"/>
      <c r="J34" s="6"/>
    </row>
    <row r="35" spans="1:10" s="5" customFormat="1">
      <c r="A35" s="42"/>
      <c r="B35" s="42"/>
      <c r="C35" s="48"/>
      <c r="D35" s="44"/>
      <c r="E35" s="42"/>
      <c r="F35" s="58"/>
      <c r="G35" s="63"/>
      <c r="H35" s="64"/>
      <c r="I35" s="6"/>
      <c r="J35" s="6"/>
    </row>
    <row r="36" spans="1:10">
      <c r="A36" s="42"/>
      <c r="B36" s="42"/>
      <c r="C36" s="48"/>
      <c r="D36" s="44"/>
      <c r="E36" s="42"/>
      <c r="F36" s="63"/>
      <c r="G36" s="64"/>
      <c r="H36" s="64"/>
    </row>
    <row r="37" spans="1:10">
      <c r="A37" s="42"/>
      <c r="B37" s="42"/>
      <c r="C37" s="71" t="s">
        <v>1611</v>
      </c>
      <c r="D37" s="44"/>
      <c r="E37" s="42"/>
      <c r="F37" s="63"/>
      <c r="G37" s="64"/>
      <c r="H37" s="64"/>
    </row>
    <row r="38" spans="1:10">
      <c r="A38" s="42"/>
      <c r="B38" s="42"/>
      <c r="C38" s="48"/>
      <c r="D38" s="44"/>
      <c r="E38" s="42"/>
      <c r="F38" s="63"/>
      <c r="G38" s="64"/>
      <c r="H38" s="64"/>
    </row>
    <row r="39" spans="1:10">
      <c r="A39" s="42"/>
      <c r="B39" s="42"/>
      <c r="C39" s="48"/>
      <c r="D39" s="44"/>
      <c r="E39" s="42"/>
      <c r="F39" s="63"/>
      <c r="G39" s="64"/>
      <c r="H39" s="64"/>
    </row>
  </sheetData>
  <mergeCells count="6">
    <mergeCell ref="H11:H12"/>
    <mergeCell ref="A11:A12"/>
    <mergeCell ref="B11:B12"/>
    <mergeCell ref="C11:C12"/>
    <mergeCell ref="D11:D12"/>
    <mergeCell ref="E11:G11"/>
  </mergeCells>
  <pageMargins left="0.74803149606299213" right="0.74803149606299213" top="0.86614173228346458" bottom="0.98425196850393704" header="0.51181102362204722" footer="0.51181102362204722"/>
  <pageSetup paperSize="9" orientation="landscape" horizontalDpi="4294967292" verticalDpi="360" r:id="rId1"/>
  <headerFooter alignWithMargins="0">
    <oddHeader xml:space="preserve">&amp;C&amp;"Arial,Bold"&amp;12&amp;UKOPSAVILKUMA APRĒĶINS  Nr. 2&amp;"Arial,Regular"&amp;U
</oddHeader>
    <oddFooter>&amp;C&amp;8&amp;P&amp;R&amp;8&amp;D</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5"/>
  <sheetViews>
    <sheetView workbookViewId="0">
      <selection activeCell="I36" sqref="I36"/>
    </sheetView>
  </sheetViews>
  <sheetFormatPr defaultColWidth="9.140625" defaultRowHeight="12.75"/>
  <cols>
    <col min="1" max="1" width="5.42578125" style="3" customWidth="1"/>
    <col min="2" max="2" width="7.28515625" style="3" customWidth="1"/>
    <col min="3" max="3" width="29.85546875" style="1" customWidth="1"/>
    <col min="4" max="4" width="6" style="2" customWidth="1"/>
    <col min="5" max="5" width="8.42578125" style="3" customWidth="1"/>
    <col min="6" max="6" width="6.28515625" style="3" customWidth="1"/>
    <col min="7" max="7" width="6.42578125" style="4" customWidth="1"/>
    <col min="8" max="8" width="6.425781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7" ht="15">
      <c r="A1" s="425" t="s">
        <v>1</v>
      </c>
      <c r="B1" s="425"/>
      <c r="C1" s="426"/>
      <c r="D1" s="419" t="s">
        <v>43</v>
      </c>
      <c r="E1" s="427"/>
      <c r="F1" s="427"/>
      <c r="G1" s="428"/>
      <c r="H1" s="429"/>
      <c r="I1" s="429"/>
      <c r="J1" s="429"/>
      <c r="K1" s="429"/>
      <c r="L1" s="429"/>
      <c r="M1" s="429"/>
      <c r="N1" s="429"/>
      <c r="O1" s="429"/>
      <c r="P1" s="430"/>
      <c r="Q1" s="402"/>
    </row>
    <row r="2" spans="1:17" ht="15">
      <c r="A2" s="425" t="s">
        <v>2</v>
      </c>
      <c r="B2" s="425"/>
      <c r="C2" s="426"/>
      <c r="D2" s="413" t="s">
        <v>48</v>
      </c>
      <c r="E2" s="427"/>
      <c r="F2" s="427"/>
      <c r="G2" s="428"/>
      <c r="H2" s="429"/>
      <c r="I2" s="429"/>
      <c r="J2" s="429"/>
      <c r="K2" s="429"/>
      <c r="L2" s="429"/>
      <c r="M2" s="429"/>
      <c r="N2" s="429"/>
      <c r="O2" s="429"/>
      <c r="P2" s="430"/>
      <c r="Q2" s="402"/>
    </row>
    <row r="3" spans="1:17" ht="15">
      <c r="A3" s="425"/>
      <c r="B3" s="425"/>
      <c r="C3" s="426"/>
      <c r="D3" s="413" t="s">
        <v>1772</v>
      </c>
      <c r="E3" s="427"/>
      <c r="F3" s="427"/>
      <c r="G3" s="428"/>
      <c r="H3" s="429"/>
      <c r="I3" s="429"/>
      <c r="J3" s="429"/>
      <c r="K3" s="429"/>
      <c r="L3" s="429"/>
      <c r="M3" s="429"/>
      <c r="N3" s="429"/>
      <c r="O3" s="429"/>
      <c r="P3" s="430"/>
      <c r="Q3" s="402"/>
    </row>
    <row r="4" spans="1:17" ht="15">
      <c r="A4" s="425"/>
      <c r="B4" s="425"/>
      <c r="C4" s="426"/>
      <c r="D4" s="413" t="s">
        <v>181</v>
      </c>
      <c r="E4" s="427"/>
      <c r="F4" s="427"/>
      <c r="G4" s="428"/>
      <c r="H4" s="429"/>
      <c r="I4" s="429"/>
      <c r="J4" s="429"/>
      <c r="K4" s="429"/>
      <c r="L4" s="429"/>
      <c r="M4" s="429"/>
      <c r="N4" s="429"/>
      <c r="O4" s="429"/>
      <c r="P4" s="430"/>
      <c r="Q4" s="402"/>
    </row>
    <row r="5" spans="1:17" ht="14.25" customHeight="1">
      <c r="A5" s="425" t="s">
        <v>3</v>
      </c>
      <c r="B5" s="425"/>
      <c r="C5" s="426"/>
      <c r="D5" s="413" t="s">
        <v>49</v>
      </c>
      <c r="E5" s="427"/>
      <c r="F5" s="427"/>
      <c r="G5" s="428"/>
      <c r="H5" s="429"/>
      <c r="I5" s="429"/>
      <c r="J5" s="429"/>
      <c r="K5" s="429"/>
      <c r="L5" s="429"/>
      <c r="M5" s="429"/>
      <c r="N5" s="429"/>
      <c r="O5" s="429"/>
      <c r="P5" s="430"/>
      <c r="Q5" s="402"/>
    </row>
    <row r="6" spans="1:17" ht="15">
      <c r="A6" s="425" t="s">
        <v>4</v>
      </c>
      <c r="B6" s="425"/>
      <c r="C6" s="426"/>
      <c r="D6" s="432"/>
      <c r="E6" s="427"/>
      <c r="F6" s="427"/>
      <c r="G6" s="428"/>
      <c r="H6" s="429"/>
      <c r="I6" s="429"/>
      <c r="J6" s="429"/>
      <c r="K6" s="429"/>
      <c r="L6" s="429"/>
      <c r="M6" s="429"/>
      <c r="N6" s="429"/>
      <c r="O6" s="429"/>
      <c r="P6" s="430"/>
      <c r="Q6" s="402"/>
    </row>
    <row r="7" spans="1:17" ht="15">
      <c r="A7" s="425" t="s">
        <v>1665</v>
      </c>
      <c r="B7" s="425"/>
      <c r="C7" s="426"/>
      <c r="D7" s="433"/>
      <c r="E7" s="427"/>
      <c r="F7" s="427"/>
      <c r="G7" s="428"/>
      <c r="H7" s="429"/>
      <c r="I7" s="429"/>
      <c r="J7" s="429"/>
      <c r="K7" s="429"/>
      <c r="L7" s="429"/>
      <c r="M7" s="429"/>
      <c r="N7" s="429"/>
      <c r="O7" s="434" t="s">
        <v>1624</v>
      </c>
      <c r="P7" s="435">
        <v>0</v>
      </c>
      <c r="Q7" s="402"/>
    </row>
    <row r="8" spans="1:17" ht="15">
      <c r="A8" s="412" t="s">
        <v>1613</v>
      </c>
      <c r="B8" s="412"/>
      <c r="C8" s="426"/>
      <c r="D8" s="433"/>
      <c r="E8" s="427"/>
      <c r="F8" s="427"/>
      <c r="G8" s="428"/>
      <c r="H8" s="429"/>
      <c r="I8" s="429"/>
      <c r="J8" s="429"/>
      <c r="K8" s="429"/>
      <c r="L8" s="429"/>
      <c r="M8" s="429"/>
      <c r="N8" s="429"/>
      <c r="O8" s="429"/>
      <c r="P8" s="430"/>
      <c r="Q8" s="402"/>
    </row>
    <row r="9" spans="1:17" ht="20.25" customHeight="1">
      <c r="A9" s="1328" t="s">
        <v>5</v>
      </c>
      <c r="B9" s="1328" t="s">
        <v>68</v>
      </c>
      <c r="C9" s="1343" t="s">
        <v>37</v>
      </c>
      <c r="D9" s="1341" t="s">
        <v>6</v>
      </c>
      <c r="E9" s="1328" t="s">
        <v>7</v>
      </c>
      <c r="F9" s="1338" t="s">
        <v>8</v>
      </c>
      <c r="G9" s="1338"/>
      <c r="H9" s="1338"/>
      <c r="I9" s="1338"/>
      <c r="J9" s="1338"/>
      <c r="K9" s="1340"/>
      <c r="L9" s="1339" t="s">
        <v>11</v>
      </c>
      <c r="M9" s="1338"/>
      <c r="N9" s="1338"/>
      <c r="O9" s="1338"/>
      <c r="P9" s="1340"/>
      <c r="Q9" s="404"/>
    </row>
    <row r="10" spans="1:17" ht="91.5" customHeight="1">
      <c r="A10" s="1329"/>
      <c r="B10" s="1329"/>
      <c r="C10" s="1344"/>
      <c r="D10" s="1342"/>
      <c r="E10" s="1329"/>
      <c r="F10" s="436" t="s">
        <v>9</v>
      </c>
      <c r="G10" s="436" t="s">
        <v>23</v>
      </c>
      <c r="H10" s="437" t="s">
        <v>24</v>
      </c>
      <c r="I10" s="437" t="s">
        <v>36</v>
      </c>
      <c r="J10" s="437" t="s">
        <v>25</v>
      </c>
      <c r="K10" s="437" t="s">
        <v>26</v>
      </c>
      <c r="L10" s="437" t="s">
        <v>10</v>
      </c>
      <c r="M10" s="437" t="s">
        <v>24</v>
      </c>
      <c r="N10" s="437" t="s">
        <v>36</v>
      </c>
      <c r="O10" s="437" t="s">
        <v>25</v>
      </c>
      <c r="P10" s="437" t="s">
        <v>27</v>
      </c>
      <c r="Q10" s="402"/>
    </row>
    <row r="11" spans="1:17">
      <c r="A11" s="438"/>
      <c r="B11" s="438"/>
      <c r="C11" s="439"/>
      <c r="D11" s="417"/>
      <c r="E11" s="415"/>
      <c r="F11" s="416"/>
      <c r="G11" s="423"/>
      <c r="H11" s="424"/>
      <c r="I11" s="424"/>
      <c r="J11" s="440"/>
      <c r="K11" s="424"/>
      <c r="L11" s="440"/>
      <c r="M11" s="424"/>
      <c r="N11" s="440"/>
      <c r="O11" s="424"/>
      <c r="P11" s="441"/>
      <c r="Q11" s="402"/>
    </row>
    <row r="12" spans="1:17" s="30" customFormat="1">
      <c r="A12" s="445"/>
      <c r="B12" s="445"/>
      <c r="C12" s="444" t="s">
        <v>201</v>
      </c>
      <c r="D12" s="477"/>
      <c r="E12" s="479"/>
      <c r="F12" s="478"/>
      <c r="G12" s="446"/>
      <c r="H12" s="446"/>
      <c r="I12" s="446"/>
      <c r="J12" s="446"/>
      <c r="K12" s="446"/>
      <c r="L12" s="446"/>
      <c r="M12" s="446"/>
      <c r="N12" s="446"/>
      <c r="O12" s="446"/>
      <c r="P12" s="446"/>
      <c r="Q12" s="407"/>
    </row>
    <row r="13" spans="1:17" s="16" customFormat="1" ht="25.5">
      <c r="A13" s="447">
        <v>1</v>
      </c>
      <c r="B13" s="447" t="s">
        <v>202</v>
      </c>
      <c r="C13" s="448" t="s">
        <v>203</v>
      </c>
      <c r="D13" s="472" t="s">
        <v>90</v>
      </c>
      <c r="E13" s="472">
        <v>1</v>
      </c>
      <c r="F13" s="450"/>
      <c r="G13" s="450"/>
      <c r="H13" s="450"/>
      <c r="I13" s="450"/>
      <c r="J13" s="450"/>
      <c r="K13" s="450"/>
      <c r="L13" s="450"/>
      <c r="M13" s="450"/>
      <c r="N13" s="450"/>
      <c r="O13" s="450"/>
      <c r="P13" s="450"/>
      <c r="Q13" s="406"/>
    </row>
    <row r="14" spans="1:17" s="16" customFormat="1" ht="25.5">
      <c r="A14" s="447">
        <v>2</v>
      </c>
      <c r="B14" s="447" t="s">
        <v>202</v>
      </c>
      <c r="C14" s="448" t="s">
        <v>204</v>
      </c>
      <c r="D14" s="472" t="s">
        <v>90</v>
      </c>
      <c r="E14" s="472">
        <v>1</v>
      </c>
      <c r="F14" s="450"/>
      <c r="G14" s="450"/>
      <c r="H14" s="450"/>
      <c r="I14" s="450"/>
      <c r="J14" s="450"/>
      <c r="K14" s="450"/>
      <c r="L14" s="450"/>
      <c r="M14" s="450"/>
      <c r="N14" s="450"/>
      <c r="O14" s="450"/>
      <c r="P14" s="450"/>
      <c r="Q14" s="406"/>
    </row>
    <row r="15" spans="1:17" s="16" customFormat="1" ht="25.5">
      <c r="A15" s="447">
        <v>3</v>
      </c>
      <c r="B15" s="447" t="s">
        <v>202</v>
      </c>
      <c r="C15" s="448" t="s">
        <v>205</v>
      </c>
      <c r="D15" s="472" t="s">
        <v>90</v>
      </c>
      <c r="E15" s="472">
        <v>1</v>
      </c>
      <c r="F15" s="450"/>
      <c r="G15" s="450"/>
      <c r="H15" s="450"/>
      <c r="I15" s="450"/>
      <c r="J15" s="450"/>
      <c r="K15" s="450"/>
      <c r="L15" s="450"/>
      <c r="M15" s="450"/>
      <c r="N15" s="450"/>
      <c r="O15" s="450"/>
      <c r="P15" s="450"/>
      <c r="Q15" s="406"/>
    </row>
    <row r="16" spans="1:17" s="16" customFormat="1" ht="25.5">
      <c r="A16" s="447">
        <v>4</v>
      </c>
      <c r="B16" s="447" t="s">
        <v>202</v>
      </c>
      <c r="C16" s="448" t="s">
        <v>206</v>
      </c>
      <c r="D16" s="472" t="s">
        <v>90</v>
      </c>
      <c r="E16" s="472">
        <v>1</v>
      </c>
      <c r="F16" s="450"/>
      <c r="G16" s="450"/>
      <c r="H16" s="450"/>
      <c r="I16" s="450"/>
      <c r="J16" s="450"/>
      <c r="K16" s="450"/>
      <c r="L16" s="450"/>
      <c r="M16" s="450"/>
      <c r="N16" s="450"/>
      <c r="O16" s="450"/>
      <c r="P16" s="450"/>
      <c r="Q16" s="406"/>
    </row>
    <row r="17" spans="1:17" s="16" customFormat="1" ht="25.5">
      <c r="A17" s="447">
        <v>5</v>
      </c>
      <c r="B17" s="447" t="s">
        <v>202</v>
      </c>
      <c r="C17" s="448" t="s">
        <v>207</v>
      </c>
      <c r="D17" s="472" t="s">
        <v>90</v>
      </c>
      <c r="E17" s="472">
        <v>1</v>
      </c>
      <c r="F17" s="450"/>
      <c r="G17" s="450"/>
      <c r="H17" s="450"/>
      <c r="I17" s="450"/>
      <c r="J17" s="450"/>
      <c r="K17" s="450"/>
      <c r="L17" s="450"/>
      <c r="M17" s="450"/>
      <c r="N17" s="450"/>
      <c r="O17" s="450"/>
      <c r="P17" s="450"/>
      <c r="Q17" s="399"/>
    </row>
    <row r="18" spans="1:17" s="16" customFormat="1" ht="25.5">
      <c r="A18" s="447">
        <v>6</v>
      </c>
      <c r="B18" s="447" t="s">
        <v>202</v>
      </c>
      <c r="C18" s="448" t="s">
        <v>208</v>
      </c>
      <c r="D18" s="472" t="s">
        <v>90</v>
      </c>
      <c r="E18" s="472">
        <v>1</v>
      </c>
      <c r="F18" s="450"/>
      <c r="G18" s="450"/>
      <c r="H18" s="450"/>
      <c r="I18" s="450"/>
      <c r="J18" s="450"/>
      <c r="K18" s="450"/>
      <c r="L18" s="450"/>
      <c r="M18" s="450"/>
      <c r="N18" s="450"/>
      <c r="O18" s="450"/>
      <c r="P18" s="450"/>
      <c r="Q18" s="399"/>
    </row>
    <row r="19" spans="1:17" s="16" customFormat="1" ht="25.5">
      <c r="A19" s="447">
        <v>7</v>
      </c>
      <c r="B19" s="447" t="s">
        <v>202</v>
      </c>
      <c r="C19" s="448" t="s">
        <v>209</v>
      </c>
      <c r="D19" s="472" t="s">
        <v>90</v>
      </c>
      <c r="E19" s="472">
        <v>1</v>
      </c>
      <c r="F19" s="450"/>
      <c r="G19" s="450"/>
      <c r="H19" s="450"/>
      <c r="I19" s="450"/>
      <c r="J19" s="450"/>
      <c r="K19" s="450"/>
      <c r="L19" s="450"/>
      <c r="M19" s="450"/>
      <c r="N19" s="450"/>
      <c r="O19" s="450"/>
      <c r="P19" s="450"/>
      <c r="Q19" s="399"/>
    </row>
    <row r="20" spans="1:17" s="16" customFormat="1" ht="25.5">
      <c r="A20" s="447">
        <v>8</v>
      </c>
      <c r="B20" s="447" t="s">
        <v>202</v>
      </c>
      <c r="C20" s="448" t="s">
        <v>210</v>
      </c>
      <c r="D20" s="472" t="s">
        <v>90</v>
      </c>
      <c r="E20" s="472">
        <v>1</v>
      </c>
      <c r="F20" s="450"/>
      <c r="G20" s="450"/>
      <c r="H20" s="450"/>
      <c r="I20" s="450"/>
      <c r="J20" s="450"/>
      <c r="K20" s="450"/>
      <c r="L20" s="450"/>
      <c r="M20" s="450"/>
      <c r="N20" s="450"/>
      <c r="O20" s="450"/>
      <c r="P20" s="450"/>
      <c r="Q20" s="399"/>
    </row>
    <row r="21" spans="1:17" s="16" customFormat="1" ht="25.5">
      <c r="A21" s="447">
        <v>9</v>
      </c>
      <c r="B21" s="447" t="s">
        <v>202</v>
      </c>
      <c r="C21" s="448" t="s">
        <v>211</v>
      </c>
      <c r="D21" s="472" t="s">
        <v>90</v>
      </c>
      <c r="E21" s="472">
        <v>1</v>
      </c>
      <c r="F21" s="450"/>
      <c r="G21" s="450"/>
      <c r="H21" s="450"/>
      <c r="I21" s="450"/>
      <c r="J21" s="450"/>
      <c r="K21" s="450"/>
      <c r="L21" s="450"/>
      <c r="M21" s="450"/>
      <c r="N21" s="450"/>
      <c r="O21" s="450"/>
      <c r="P21" s="450"/>
      <c r="Q21" s="399"/>
    </row>
    <row r="22" spans="1:17" s="16" customFormat="1" ht="25.5">
      <c r="A22" s="447">
        <v>10</v>
      </c>
      <c r="B22" s="447" t="s">
        <v>202</v>
      </c>
      <c r="C22" s="448" t="s">
        <v>212</v>
      </c>
      <c r="D22" s="472" t="s">
        <v>90</v>
      </c>
      <c r="E22" s="472">
        <v>1</v>
      </c>
      <c r="F22" s="450"/>
      <c r="G22" s="450"/>
      <c r="H22" s="450"/>
      <c r="I22" s="450"/>
      <c r="J22" s="450"/>
      <c r="K22" s="450"/>
      <c r="L22" s="450"/>
      <c r="M22" s="450"/>
      <c r="N22" s="450"/>
      <c r="O22" s="450"/>
      <c r="P22" s="450"/>
      <c r="Q22" s="399"/>
    </row>
    <row r="23" spans="1:17" s="16" customFormat="1" ht="25.5">
      <c r="A23" s="447">
        <v>11</v>
      </c>
      <c r="B23" s="447" t="s">
        <v>202</v>
      </c>
      <c r="C23" s="448" t="s">
        <v>213</v>
      </c>
      <c r="D23" s="472" t="s">
        <v>90</v>
      </c>
      <c r="E23" s="472">
        <v>1</v>
      </c>
      <c r="F23" s="450"/>
      <c r="G23" s="450"/>
      <c r="H23" s="450"/>
      <c r="I23" s="450"/>
      <c r="J23" s="450"/>
      <c r="K23" s="450"/>
      <c r="L23" s="450"/>
      <c r="M23" s="450"/>
      <c r="N23" s="450"/>
      <c r="O23" s="450"/>
      <c r="P23" s="450"/>
      <c r="Q23" s="399"/>
    </row>
    <row r="24" spans="1:17" s="16" customFormat="1" ht="38.25">
      <c r="A24" s="447">
        <v>12</v>
      </c>
      <c r="B24" s="447" t="s">
        <v>202</v>
      </c>
      <c r="C24" s="448" t="s">
        <v>291</v>
      </c>
      <c r="D24" s="472" t="s">
        <v>90</v>
      </c>
      <c r="E24" s="472">
        <v>1</v>
      </c>
      <c r="F24" s="450"/>
      <c r="G24" s="450"/>
      <c r="H24" s="450"/>
      <c r="I24" s="450"/>
      <c r="J24" s="450"/>
      <c r="K24" s="450"/>
      <c r="L24" s="450"/>
      <c r="M24" s="450"/>
      <c r="N24" s="450"/>
      <c r="O24" s="450"/>
      <c r="P24" s="450"/>
      <c r="Q24" s="399"/>
    </row>
    <row r="25" spans="1:17" s="16" customFormat="1" ht="38.25">
      <c r="A25" s="447">
        <v>13</v>
      </c>
      <c r="B25" s="447" t="s">
        <v>202</v>
      </c>
      <c r="C25" s="448" t="s">
        <v>292</v>
      </c>
      <c r="D25" s="472" t="s">
        <v>90</v>
      </c>
      <c r="E25" s="472">
        <v>1</v>
      </c>
      <c r="F25" s="450"/>
      <c r="G25" s="450"/>
      <c r="H25" s="450"/>
      <c r="I25" s="450"/>
      <c r="J25" s="450"/>
      <c r="K25" s="450"/>
      <c r="L25" s="450"/>
      <c r="M25" s="450"/>
      <c r="N25" s="450"/>
      <c r="O25" s="450"/>
      <c r="P25" s="450"/>
      <c r="Q25" s="399"/>
    </row>
    <row r="26" spans="1:17" s="16" customFormat="1" ht="38.25">
      <c r="A26" s="447">
        <v>14</v>
      </c>
      <c r="B26" s="447" t="s">
        <v>202</v>
      </c>
      <c r="C26" s="448" t="s">
        <v>293</v>
      </c>
      <c r="D26" s="472" t="s">
        <v>90</v>
      </c>
      <c r="E26" s="472">
        <v>1</v>
      </c>
      <c r="F26" s="450"/>
      <c r="G26" s="450"/>
      <c r="H26" s="450"/>
      <c r="I26" s="450"/>
      <c r="J26" s="450"/>
      <c r="K26" s="450"/>
      <c r="L26" s="450"/>
      <c r="M26" s="450"/>
      <c r="N26" s="450"/>
      <c r="O26" s="450"/>
      <c r="P26" s="450"/>
      <c r="Q26" s="399"/>
    </row>
    <row r="27" spans="1:17" s="34" customFormat="1" ht="38.25">
      <c r="A27" s="503" t="s">
        <v>1926</v>
      </c>
      <c r="B27" s="504" t="s">
        <v>202</v>
      </c>
      <c r="C27" s="505" t="s">
        <v>1927</v>
      </c>
      <c r="D27" s="504" t="s">
        <v>90</v>
      </c>
      <c r="E27" s="504">
        <v>1</v>
      </c>
      <c r="F27" s="506"/>
      <c r="G27" s="506"/>
      <c r="H27" s="506"/>
      <c r="I27" s="506"/>
      <c r="J27" s="506"/>
      <c r="K27" s="506"/>
      <c r="L27" s="506"/>
      <c r="M27" s="506"/>
      <c r="N27" s="506"/>
      <c r="O27" s="506"/>
      <c r="P27" s="506"/>
      <c r="Q27" s="401"/>
    </row>
    <row r="28" spans="1:17" s="34" customFormat="1">
      <c r="A28" s="447">
        <v>15</v>
      </c>
      <c r="B28" s="447" t="s">
        <v>202</v>
      </c>
      <c r="C28" s="448" t="s">
        <v>294</v>
      </c>
      <c r="D28" s="472" t="s">
        <v>86</v>
      </c>
      <c r="E28" s="472">
        <v>25</v>
      </c>
      <c r="F28" s="450"/>
      <c r="G28" s="450"/>
      <c r="H28" s="450"/>
      <c r="I28" s="450"/>
      <c r="J28" s="450"/>
      <c r="K28" s="450"/>
      <c r="L28" s="450"/>
      <c r="M28" s="450"/>
      <c r="N28" s="450"/>
      <c r="O28" s="450"/>
      <c r="P28" s="450"/>
      <c r="Q28" s="401"/>
    </row>
    <row r="29" spans="1:17" s="16" customFormat="1">
      <c r="A29" s="447">
        <v>16</v>
      </c>
      <c r="B29" s="447" t="s">
        <v>202</v>
      </c>
      <c r="C29" s="500" t="s">
        <v>1928</v>
      </c>
      <c r="D29" s="472" t="s">
        <v>86</v>
      </c>
      <c r="E29" s="504">
        <v>425</v>
      </c>
      <c r="F29" s="450"/>
      <c r="G29" s="450"/>
      <c r="H29" s="450"/>
      <c r="I29" s="450"/>
      <c r="J29" s="450"/>
      <c r="K29" s="450"/>
      <c r="L29" s="450"/>
      <c r="M29" s="450"/>
      <c r="N29" s="450"/>
      <c r="O29" s="450"/>
      <c r="P29" s="450"/>
      <c r="Q29" s="399"/>
    </row>
    <row r="30" spans="1:17" s="16" customFormat="1" ht="25.5">
      <c r="A30" s="504">
        <v>17</v>
      </c>
      <c r="B30" s="504" t="s">
        <v>202</v>
      </c>
      <c r="C30" s="505" t="s">
        <v>214</v>
      </c>
      <c r="D30" s="504" t="s">
        <v>86</v>
      </c>
      <c r="E30" s="504">
        <v>0</v>
      </c>
      <c r="F30" s="506" t="s">
        <v>1929</v>
      </c>
      <c r="G30" s="502"/>
      <c r="H30" s="502"/>
      <c r="I30" s="502"/>
      <c r="J30" s="502"/>
      <c r="K30" s="502"/>
      <c r="L30" s="502"/>
      <c r="M30" s="502"/>
      <c r="N30" s="502"/>
      <c r="O30" s="502"/>
      <c r="P30" s="502"/>
      <c r="Q30" s="399"/>
    </row>
    <row r="31" spans="1:17" s="16" customFormat="1" ht="25.5">
      <c r="A31" s="447">
        <v>18</v>
      </c>
      <c r="B31" s="447" t="s">
        <v>202</v>
      </c>
      <c r="C31" s="448" t="s">
        <v>215</v>
      </c>
      <c r="D31" s="472" t="s">
        <v>86</v>
      </c>
      <c r="E31" s="504">
        <v>505</v>
      </c>
      <c r="F31" s="450"/>
      <c r="G31" s="450"/>
      <c r="H31" s="450"/>
      <c r="I31" s="450"/>
      <c r="J31" s="450"/>
      <c r="K31" s="450"/>
      <c r="L31" s="450"/>
      <c r="M31" s="450"/>
      <c r="N31" s="450"/>
      <c r="O31" s="450"/>
      <c r="P31" s="450"/>
      <c r="Q31" s="399"/>
    </row>
    <row r="32" spans="1:17" s="16" customFormat="1" ht="25.5">
      <c r="A32" s="447">
        <v>19</v>
      </c>
      <c r="B32" s="447" t="s">
        <v>202</v>
      </c>
      <c r="C32" s="448" t="s">
        <v>216</v>
      </c>
      <c r="D32" s="472" t="s">
        <v>86</v>
      </c>
      <c r="E32" s="472">
        <v>255</v>
      </c>
      <c r="F32" s="450"/>
      <c r="G32" s="450"/>
      <c r="H32" s="450"/>
      <c r="I32" s="450"/>
      <c r="J32" s="450"/>
      <c r="K32" s="450"/>
      <c r="L32" s="450"/>
      <c r="M32" s="450"/>
      <c r="N32" s="450"/>
      <c r="O32" s="450"/>
      <c r="P32" s="450"/>
      <c r="Q32" s="399"/>
    </row>
    <row r="33" spans="1:17" s="16" customFormat="1" ht="25.5">
      <c r="A33" s="447">
        <v>20</v>
      </c>
      <c r="B33" s="447" t="s">
        <v>202</v>
      </c>
      <c r="C33" s="448" t="s">
        <v>295</v>
      </c>
      <c r="D33" s="472" t="s">
        <v>86</v>
      </c>
      <c r="E33" s="472">
        <v>25</v>
      </c>
      <c r="F33" s="450"/>
      <c r="G33" s="450"/>
      <c r="H33" s="450"/>
      <c r="I33" s="450"/>
      <c r="J33" s="450"/>
      <c r="K33" s="450"/>
      <c r="L33" s="450"/>
      <c r="M33" s="450"/>
      <c r="N33" s="450"/>
      <c r="O33" s="450"/>
      <c r="P33" s="450"/>
      <c r="Q33" s="399"/>
    </row>
    <row r="34" spans="1:17" s="16" customFormat="1" ht="25.5">
      <c r="A34" s="447">
        <v>21</v>
      </c>
      <c r="B34" s="447" t="s">
        <v>202</v>
      </c>
      <c r="C34" s="467" t="s">
        <v>296</v>
      </c>
      <c r="D34" s="447" t="s">
        <v>86</v>
      </c>
      <c r="E34" s="447">
        <v>180</v>
      </c>
      <c r="F34" s="450"/>
      <c r="G34" s="450"/>
      <c r="H34" s="450"/>
      <c r="I34" s="450"/>
      <c r="J34" s="450"/>
      <c r="K34" s="450"/>
      <c r="L34" s="450"/>
      <c r="M34" s="450"/>
      <c r="N34" s="450"/>
      <c r="O34" s="450"/>
      <c r="P34" s="450"/>
      <c r="Q34" s="399"/>
    </row>
    <row r="35" spans="1:17" s="16" customFormat="1" ht="25.5">
      <c r="A35" s="447">
        <v>22</v>
      </c>
      <c r="B35" s="447" t="s">
        <v>202</v>
      </c>
      <c r="C35" s="467" t="s">
        <v>297</v>
      </c>
      <c r="D35" s="447" t="s">
        <v>86</v>
      </c>
      <c r="E35" s="447">
        <v>170</v>
      </c>
      <c r="F35" s="450"/>
      <c r="G35" s="450"/>
      <c r="H35" s="450"/>
      <c r="I35" s="450"/>
      <c r="J35" s="450"/>
      <c r="K35" s="450"/>
      <c r="L35" s="450"/>
      <c r="M35" s="450"/>
      <c r="N35" s="450"/>
      <c r="O35" s="450"/>
      <c r="P35" s="450"/>
      <c r="Q35" s="399"/>
    </row>
    <row r="36" spans="1:17" s="16" customFormat="1" ht="25.5">
      <c r="A36" s="447">
        <v>23</v>
      </c>
      <c r="B36" s="447" t="s">
        <v>202</v>
      </c>
      <c r="C36" s="467" t="s">
        <v>298</v>
      </c>
      <c r="D36" s="447" t="s">
        <v>86</v>
      </c>
      <c r="E36" s="447">
        <v>180</v>
      </c>
      <c r="F36" s="450"/>
      <c r="G36" s="450"/>
      <c r="H36" s="450"/>
      <c r="I36" s="450"/>
      <c r="J36" s="450"/>
      <c r="K36" s="450"/>
      <c r="L36" s="450"/>
      <c r="M36" s="450"/>
      <c r="N36" s="450"/>
      <c r="O36" s="450"/>
      <c r="P36" s="450"/>
      <c r="Q36" s="399"/>
    </row>
    <row r="37" spans="1:17" s="16" customFormat="1" ht="25.5">
      <c r="A37" s="447">
        <v>24</v>
      </c>
      <c r="B37" s="447" t="s">
        <v>202</v>
      </c>
      <c r="C37" s="467" t="s">
        <v>299</v>
      </c>
      <c r="D37" s="447" t="s">
        <v>86</v>
      </c>
      <c r="E37" s="447">
        <v>180</v>
      </c>
      <c r="F37" s="450"/>
      <c r="G37" s="450"/>
      <c r="H37" s="450"/>
      <c r="I37" s="450"/>
      <c r="J37" s="450"/>
      <c r="K37" s="450"/>
      <c r="L37" s="450"/>
      <c r="M37" s="450"/>
      <c r="N37" s="450"/>
      <c r="O37" s="450"/>
      <c r="P37" s="450"/>
      <c r="Q37" s="399"/>
    </row>
    <row r="38" spans="1:17" s="16" customFormat="1" ht="25.5">
      <c r="A38" s="447">
        <v>25</v>
      </c>
      <c r="B38" s="447" t="s">
        <v>202</v>
      </c>
      <c r="C38" s="500" t="s">
        <v>1930</v>
      </c>
      <c r="D38" s="447" t="s">
        <v>86</v>
      </c>
      <c r="E38" s="447">
        <v>70</v>
      </c>
      <c r="F38" s="450"/>
      <c r="G38" s="450"/>
      <c r="H38" s="450"/>
      <c r="I38" s="450"/>
      <c r="J38" s="450"/>
      <c r="K38" s="450"/>
      <c r="L38" s="450"/>
      <c r="M38" s="450"/>
      <c r="N38" s="450"/>
      <c r="O38" s="450"/>
      <c r="P38" s="450"/>
      <c r="Q38" s="399"/>
    </row>
    <row r="39" spans="1:17" s="16" customFormat="1" ht="25.5">
      <c r="A39" s="447">
        <v>26</v>
      </c>
      <c r="B39" s="447" t="s">
        <v>202</v>
      </c>
      <c r="C39" s="500" t="s">
        <v>1931</v>
      </c>
      <c r="D39" s="447" t="s">
        <v>86</v>
      </c>
      <c r="E39" s="504">
        <v>340</v>
      </c>
      <c r="F39" s="450"/>
      <c r="G39" s="450"/>
      <c r="H39" s="450"/>
      <c r="I39" s="450"/>
      <c r="J39" s="450"/>
      <c r="K39" s="450"/>
      <c r="L39" s="450"/>
      <c r="M39" s="450"/>
      <c r="N39" s="450"/>
      <c r="O39" s="450"/>
      <c r="P39" s="450"/>
      <c r="Q39" s="399"/>
    </row>
    <row r="40" spans="1:17" s="16" customFormat="1">
      <c r="A40" s="447">
        <v>27</v>
      </c>
      <c r="B40" s="447" t="s">
        <v>202</v>
      </c>
      <c r="C40" s="480" t="s">
        <v>217</v>
      </c>
      <c r="D40" s="481" t="s">
        <v>90</v>
      </c>
      <c r="E40" s="481">
        <v>2</v>
      </c>
      <c r="F40" s="450"/>
      <c r="G40" s="450"/>
      <c r="H40" s="450"/>
      <c r="I40" s="450"/>
      <c r="J40" s="450"/>
      <c r="K40" s="450"/>
      <c r="L40" s="450"/>
      <c r="M40" s="450"/>
      <c r="N40" s="450"/>
      <c r="O40" s="450"/>
      <c r="P40" s="450"/>
      <c r="Q40" s="399"/>
    </row>
    <row r="41" spans="1:17" s="16" customFormat="1">
      <c r="A41" s="447">
        <v>28</v>
      </c>
      <c r="B41" s="447" t="s">
        <v>202</v>
      </c>
      <c r="C41" s="480" t="s">
        <v>301</v>
      </c>
      <c r="D41" s="481" t="s">
        <v>90</v>
      </c>
      <c r="E41" s="507">
        <v>8</v>
      </c>
      <c r="F41" s="450"/>
      <c r="G41" s="450"/>
      <c r="H41" s="450"/>
      <c r="I41" s="450"/>
      <c r="J41" s="450"/>
      <c r="K41" s="450"/>
      <c r="L41" s="450"/>
      <c r="M41" s="450"/>
      <c r="N41" s="450"/>
      <c r="O41" s="450"/>
      <c r="P41" s="450"/>
      <c r="Q41" s="399"/>
    </row>
    <row r="42" spans="1:17" s="16" customFormat="1">
      <c r="A42" s="504">
        <v>29</v>
      </c>
      <c r="B42" s="504" t="s">
        <v>202</v>
      </c>
      <c r="C42" s="508" t="s">
        <v>302</v>
      </c>
      <c r="D42" s="507" t="s">
        <v>90</v>
      </c>
      <c r="E42" s="507">
        <v>0</v>
      </c>
      <c r="F42" s="506" t="s">
        <v>1929</v>
      </c>
      <c r="G42" s="502"/>
      <c r="H42" s="502"/>
      <c r="I42" s="502"/>
      <c r="J42" s="502"/>
      <c r="K42" s="502"/>
      <c r="L42" s="502"/>
      <c r="M42" s="502"/>
      <c r="N42" s="502"/>
      <c r="O42" s="502"/>
      <c r="P42" s="502"/>
      <c r="Q42" s="399"/>
    </row>
    <row r="43" spans="1:17" s="16" customFormat="1">
      <c r="A43" s="447">
        <v>30</v>
      </c>
      <c r="B43" s="447" t="s">
        <v>202</v>
      </c>
      <c r="C43" s="480" t="s">
        <v>303</v>
      </c>
      <c r="D43" s="481" t="s">
        <v>90</v>
      </c>
      <c r="E43" s="507">
        <v>24</v>
      </c>
      <c r="F43" s="450"/>
      <c r="G43" s="450"/>
      <c r="H43" s="450"/>
      <c r="I43" s="450"/>
      <c r="J43" s="450"/>
      <c r="K43" s="450"/>
      <c r="L43" s="450"/>
      <c r="M43" s="450"/>
      <c r="N43" s="450"/>
      <c r="O43" s="450"/>
      <c r="P43" s="450"/>
      <c r="Q43" s="399"/>
    </row>
    <row r="44" spans="1:17" s="16" customFormat="1">
      <c r="A44" s="447">
        <v>31</v>
      </c>
      <c r="B44" s="447" t="s">
        <v>202</v>
      </c>
      <c r="C44" s="448" t="s">
        <v>218</v>
      </c>
      <c r="D44" s="472" t="s">
        <v>86</v>
      </c>
      <c r="E44" s="472">
        <v>25</v>
      </c>
      <c r="F44" s="450"/>
      <c r="G44" s="450"/>
      <c r="H44" s="450"/>
      <c r="I44" s="450"/>
      <c r="J44" s="450"/>
      <c r="K44" s="450"/>
      <c r="L44" s="450"/>
      <c r="M44" s="450"/>
      <c r="N44" s="450"/>
      <c r="O44" s="450"/>
      <c r="P44" s="450"/>
      <c r="Q44" s="399"/>
    </row>
    <row r="45" spans="1:17" s="16" customFormat="1">
      <c r="A45" s="447">
        <v>32</v>
      </c>
      <c r="B45" s="447" t="s">
        <v>202</v>
      </c>
      <c r="C45" s="448" t="s">
        <v>219</v>
      </c>
      <c r="D45" s="472" t="s">
        <v>86</v>
      </c>
      <c r="E45" s="472">
        <v>80</v>
      </c>
      <c r="F45" s="450"/>
      <c r="G45" s="450"/>
      <c r="H45" s="450"/>
      <c r="I45" s="450"/>
      <c r="J45" s="450"/>
      <c r="K45" s="450"/>
      <c r="L45" s="450"/>
      <c r="M45" s="450"/>
      <c r="N45" s="450"/>
      <c r="O45" s="450"/>
      <c r="P45" s="450"/>
      <c r="Q45" s="399"/>
    </row>
    <row r="46" spans="1:17" s="16" customFormat="1" ht="25.5">
      <c r="A46" s="447">
        <v>33</v>
      </c>
      <c r="B46" s="447" t="s">
        <v>202</v>
      </c>
      <c r="C46" s="448" t="s">
        <v>220</v>
      </c>
      <c r="D46" s="472" t="s">
        <v>94</v>
      </c>
      <c r="E46" s="472">
        <v>3</v>
      </c>
      <c r="F46" s="450"/>
      <c r="G46" s="450"/>
      <c r="H46" s="450"/>
      <c r="I46" s="450"/>
      <c r="J46" s="450"/>
      <c r="K46" s="450"/>
      <c r="L46" s="450"/>
      <c r="M46" s="450"/>
      <c r="N46" s="450"/>
      <c r="O46" s="450"/>
      <c r="P46" s="450"/>
      <c r="Q46" s="399"/>
    </row>
    <row r="47" spans="1:17" s="16" customFormat="1">
      <c r="A47" s="447">
        <v>34</v>
      </c>
      <c r="B47" s="447" t="s">
        <v>202</v>
      </c>
      <c r="C47" s="448" t="s">
        <v>221</v>
      </c>
      <c r="D47" s="472" t="s">
        <v>222</v>
      </c>
      <c r="E47" s="472">
        <v>10</v>
      </c>
      <c r="F47" s="450"/>
      <c r="G47" s="450"/>
      <c r="H47" s="450"/>
      <c r="I47" s="450"/>
      <c r="J47" s="450"/>
      <c r="K47" s="450"/>
      <c r="L47" s="450"/>
      <c r="M47" s="450"/>
      <c r="N47" s="450"/>
      <c r="O47" s="450"/>
      <c r="P47" s="450"/>
      <c r="Q47" s="399"/>
    </row>
    <row r="48" spans="1:17" s="16" customFormat="1" ht="25.5">
      <c r="A48" s="447">
        <v>35</v>
      </c>
      <c r="B48" s="447" t="s">
        <v>202</v>
      </c>
      <c r="C48" s="448" t="s">
        <v>223</v>
      </c>
      <c r="D48" s="472" t="s">
        <v>94</v>
      </c>
      <c r="E48" s="472">
        <v>12</v>
      </c>
      <c r="F48" s="450"/>
      <c r="G48" s="450"/>
      <c r="H48" s="450"/>
      <c r="I48" s="450"/>
      <c r="J48" s="450"/>
      <c r="K48" s="450"/>
      <c r="L48" s="450"/>
      <c r="M48" s="450"/>
      <c r="N48" s="450"/>
      <c r="O48" s="450"/>
      <c r="P48" s="450"/>
      <c r="Q48" s="399"/>
    </row>
    <row r="49" spans="1:17" s="16" customFormat="1" ht="25.5">
      <c r="A49" s="447">
        <v>36</v>
      </c>
      <c r="B49" s="447" t="s">
        <v>202</v>
      </c>
      <c r="C49" s="448" t="s">
        <v>224</v>
      </c>
      <c r="D49" s="472" t="s">
        <v>94</v>
      </c>
      <c r="E49" s="472">
        <v>8</v>
      </c>
      <c r="F49" s="450"/>
      <c r="G49" s="450"/>
      <c r="H49" s="450"/>
      <c r="I49" s="450"/>
      <c r="J49" s="450"/>
      <c r="K49" s="450"/>
      <c r="L49" s="450"/>
      <c r="M49" s="450"/>
      <c r="N49" s="450"/>
      <c r="O49" s="450"/>
      <c r="P49" s="450"/>
      <c r="Q49" s="399"/>
    </row>
    <row r="50" spans="1:17" s="16" customFormat="1">
      <c r="A50" s="447">
        <v>37</v>
      </c>
      <c r="B50" s="447" t="s">
        <v>202</v>
      </c>
      <c r="C50" s="448" t="s">
        <v>225</v>
      </c>
      <c r="D50" s="472" t="s">
        <v>86</v>
      </c>
      <c r="E50" s="472">
        <v>75</v>
      </c>
      <c r="F50" s="450"/>
      <c r="G50" s="450"/>
      <c r="H50" s="450"/>
      <c r="I50" s="450"/>
      <c r="J50" s="450"/>
      <c r="K50" s="450"/>
      <c r="L50" s="450"/>
      <c r="M50" s="450"/>
      <c r="N50" s="450"/>
      <c r="O50" s="450"/>
      <c r="P50" s="450"/>
      <c r="Q50" s="399"/>
    </row>
    <row r="51" spans="1:17" s="16" customFormat="1" ht="25.5">
      <c r="A51" s="447">
        <v>38</v>
      </c>
      <c r="B51" s="447" t="s">
        <v>202</v>
      </c>
      <c r="C51" s="448" t="s">
        <v>226</v>
      </c>
      <c r="D51" s="472" t="s">
        <v>86</v>
      </c>
      <c r="E51" s="472">
        <v>75</v>
      </c>
      <c r="F51" s="450"/>
      <c r="G51" s="450"/>
      <c r="H51" s="450"/>
      <c r="I51" s="450"/>
      <c r="J51" s="450"/>
      <c r="K51" s="450"/>
      <c r="L51" s="450"/>
      <c r="M51" s="450"/>
      <c r="N51" s="450"/>
      <c r="O51" s="450"/>
      <c r="P51" s="450"/>
      <c r="Q51" s="399"/>
    </row>
    <row r="52" spans="1:17" s="16" customFormat="1" ht="25.5">
      <c r="A52" s="447">
        <v>39</v>
      </c>
      <c r="B52" s="447" t="s">
        <v>202</v>
      </c>
      <c r="C52" s="448" t="s">
        <v>227</v>
      </c>
      <c r="D52" s="472" t="s">
        <v>86</v>
      </c>
      <c r="E52" s="472">
        <v>80</v>
      </c>
      <c r="F52" s="450"/>
      <c r="G52" s="450"/>
      <c r="H52" s="450"/>
      <c r="I52" s="450"/>
      <c r="J52" s="450"/>
      <c r="K52" s="450"/>
      <c r="L52" s="450"/>
      <c r="M52" s="450"/>
      <c r="N52" s="450"/>
      <c r="O52" s="450"/>
      <c r="P52" s="450"/>
      <c r="Q52" s="399"/>
    </row>
    <row r="53" spans="1:17" s="16" customFormat="1" ht="25.5">
      <c r="A53" s="447">
        <v>40</v>
      </c>
      <c r="B53" s="447" t="s">
        <v>202</v>
      </c>
      <c r="C53" s="448" t="s">
        <v>228</v>
      </c>
      <c r="D53" s="472" t="s">
        <v>86</v>
      </c>
      <c r="E53" s="472">
        <v>60</v>
      </c>
      <c r="F53" s="450"/>
      <c r="G53" s="450"/>
      <c r="H53" s="450"/>
      <c r="I53" s="450"/>
      <c r="J53" s="450"/>
      <c r="K53" s="450"/>
      <c r="L53" s="450"/>
      <c r="M53" s="450"/>
      <c r="N53" s="450"/>
      <c r="O53" s="450"/>
      <c r="P53" s="450"/>
      <c r="Q53" s="399"/>
    </row>
    <row r="54" spans="1:17" s="16" customFormat="1" ht="25.5">
      <c r="A54" s="447">
        <v>41</v>
      </c>
      <c r="B54" s="447" t="s">
        <v>202</v>
      </c>
      <c r="C54" s="448" t="s">
        <v>304</v>
      </c>
      <c r="D54" s="472" t="s">
        <v>86</v>
      </c>
      <c r="E54" s="472">
        <v>60</v>
      </c>
      <c r="F54" s="450"/>
      <c r="G54" s="450"/>
      <c r="H54" s="450"/>
      <c r="I54" s="450"/>
      <c r="J54" s="450"/>
      <c r="K54" s="450"/>
      <c r="L54" s="450"/>
      <c r="M54" s="450"/>
      <c r="N54" s="450"/>
      <c r="O54" s="450"/>
      <c r="P54" s="450"/>
      <c r="Q54" s="399"/>
    </row>
    <row r="55" spans="1:17" s="16" customFormat="1" ht="25.5">
      <c r="A55" s="447">
        <v>42</v>
      </c>
      <c r="B55" s="447" t="s">
        <v>202</v>
      </c>
      <c r="C55" s="448" t="s">
        <v>229</v>
      </c>
      <c r="D55" s="472" t="s">
        <v>86</v>
      </c>
      <c r="E55" s="472">
        <v>180</v>
      </c>
      <c r="F55" s="450"/>
      <c r="G55" s="450"/>
      <c r="H55" s="450"/>
      <c r="I55" s="450"/>
      <c r="J55" s="450"/>
      <c r="K55" s="450"/>
      <c r="L55" s="450"/>
      <c r="M55" s="450"/>
      <c r="N55" s="450"/>
      <c r="O55" s="450"/>
      <c r="P55" s="450"/>
      <c r="Q55" s="399"/>
    </row>
    <row r="56" spans="1:17" s="16" customFormat="1" ht="25.5">
      <c r="A56" s="447">
        <v>43</v>
      </c>
      <c r="B56" s="447" t="s">
        <v>202</v>
      </c>
      <c r="C56" s="467" t="s">
        <v>305</v>
      </c>
      <c r="D56" s="447" t="s">
        <v>86</v>
      </c>
      <c r="E56" s="447">
        <v>20</v>
      </c>
      <c r="F56" s="450"/>
      <c r="G56" s="450"/>
      <c r="H56" s="450"/>
      <c r="I56" s="450"/>
      <c r="J56" s="450"/>
      <c r="K56" s="450"/>
      <c r="L56" s="450"/>
      <c r="M56" s="450"/>
      <c r="N56" s="450"/>
      <c r="O56" s="450"/>
      <c r="P56" s="450"/>
      <c r="Q56" s="399"/>
    </row>
    <row r="57" spans="1:17" s="16" customFormat="1" ht="25.5">
      <c r="A57" s="447">
        <v>44</v>
      </c>
      <c r="B57" s="447" t="s">
        <v>202</v>
      </c>
      <c r="C57" s="467" t="s">
        <v>306</v>
      </c>
      <c r="D57" s="447" t="s">
        <v>86</v>
      </c>
      <c r="E57" s="447">
        <v>20</v>
      </c>
      <c r="F57" s="450"/>
      <c r="G57" s="450"/>
      <c r="H57" s="450"/>
      <c r="I57" s="450"/>
      <c r="J57" s="450"/>
      <c r="K57" s="450"/>
      <c r="L57" s="450"/>
      <c r="M57" s="450"/>
      <c r="N57" s="450"/>
      <c r="O57" s="450"/>
      <c r="P57" s="450"/>
      <c r="Q57" s="399"/>
    </row>
    <row r="58" spans="1:17" s="16" customFormat="1" ht="25.5">
      <c r="A58" s="447">
        <v>45</v>
      </c>
      <c r="B58" s="447" t="s">
        <v>202</v>
      </c>
      <c r="C58" s="467" t="s">
        <v>307</v>
      </c>
      <c r="D58" s="447" t="s">
        <v>86</v>
      </c>
      <c r="E58" s="447">
        <v>60</v>
      </c>
      <c r="F58" s="450"/>
      <c r="G58" s="450"/>
      <c r="H58" s="450"/>
      <c r="I58" s="450"/>
      <c r="J58" s="450"/>
      <c r="K58" s="450"/>
      <c r="L58" s="450"/>
      <c r="M58" s="450"/>
      <c r="N58" s="450"/>
      <c r="O58" s="450"/>
      <c r="P58" s="450"/>
      <c r="Q58" s="399"/>
    </row>
    <row r="59" spans="1:17" s="16" customFormat="1" ht="25.5">
      <c r="A59" s="447">
        <v>46</v>
      </c>
      <c r="B59" s="447" t="s">
        <v>202</v>
      </c>
      <c r="C59" s="467" t="s">
        <v>308</v>
      </c>
      <c r="D59" s="447" t="s">
        <v>90</v>
      </c>
      <c r="E59" s="447">
        <v>3</v>
      </c>
      <c r="F59" s="450"/>
      <c r="G59" s="450"/>
      <c r="H59" s="450"/>
      <c r="I59" s="450"/>
      <c r="J59" s="450"/>
      <c r="K59" s="450"/>
      <c r="L59" s="450"/>
      <c r="M59" s="450"/>
      <c r="N59" s="450"/>
      <c r="O59" s="450"/>
      <c r="P59" s="450"/>
      <c r="Q59" s="399"/>
    </row>
    <row r="60" spans="1:17" s="16" customFormat="1" ht="25.5">
      <c r="A60" s="447">
        <v>47</v>
      </c>
      <c r="B60" s="447" t="s">
        <v>202</v>
      </c>
      <c r="C60" s="467" t="s">
        <v>309</v>
      </c>
      <c r="D60" s="447" t="s">
        <v>90</v>
      </c>
      <c r="E60" s="447">
        <v>1</v>
      </c>
      <c r="F60" s="450"/>
      <c r="G60" s="450"/>
      <c r="H60" s="450"/>
      <c r="I60" s="450"/>
      <c r="J60" s="450"/>
      <c r="K60" s="450"/>
      <c r="L60" s="450"/>
      <c r="M60" s="450"/>
      <c r="N60" s="450"/>
      <c r="O60" s="450"/>
      <c r="P60" s="450"/>
      <c r="Q60" s="399"/>
    </row>
    <row r="61" spans="1:17" s="30" customFormat="1">
      <c r="A61" s="447">
        <v>48</v>
      </c>
      <c r="B61" s="447"/>
      <c r="C61" s="467" t="s">
        <v>1668</v>
      </c>
      <c r="D61" s="447" t="s">
        <v>90</v>
      </c>
      <c r="E61" s="447">
        <v>1</v>
      </c>
      <c r="F61" s="450"/>
      <c r="G61" s="450"/>
      <c r="H61" s="450"/>
      <c r="I61" s="450"/>
      <c r="J61" s="450"/>
      <c r="K61" s="450"/>
      <c r="L61" s="450"/>
      <c r="M61" s="450"/>
      <c r="N61" s="450"/>
      <c r="O61" s="450"/>
      <c r="P61" s="450"/>
      <c r="Q61" s="400"/>
    </row>
    <row r="62" spans="1:17" s="16" customFormat="1">
      <c r="A62" s="447">
        <v>49</v>
      </c>
      <c r="B62" s="442" t="s">
        <v>202</v>
      </c>
      <c r="C62" s="443" t="s">
        <v>230</v>
      </c>
      <c r="D62" s="477"/>
      <c r="E62" s="482"/>
      <c r="F62" s="464"/>
      <c r="G62" s="464"/>
      <c r="H62" s="464"/>
      <c r="I62" s="464"/>
      <c r="J62" s="464"/>
      <c r="K62" s="464"/>
      <c r="L62" s="464"/>
      <c r="M62" s="464"/>
      <c r="N62" s="464"/>
      <c r="O62" s="464"/>
      <c r="P62" s="464"/>
      <c r="Q62" s="399"/>
    </row>
    <row r="63" spans="1:17" s="16" customFormat="1" ht="25.5">
      <c r="A63" s="447">
        <v>50</v>
      </c>
      <c r="B63" s="447" t="s">
        <v>202</v>
      </c>
      <c r="C63" s="471" t="s">
        <v>231</v>
      </c>
      <c r="D63" s="483" t="s">
        <v>94</v>
      </c>
      <c r="E63" s="501">
        <v>96</v>
      </c>
      <c r="F63" s="450"/>
      <c r="G63" s="450"/>
      <c r="H63" s="450"/>
      <c r="I63" s="450"/>
      <c r="J63" s="450"/>
      <c r="K63" s="450"/>
      <c r="L63" s="450"/>
      <c r="M63" s="450"/>
      <c r="N63" s="450"/>
      <c r="O63" s="450"/>
      <c r="P63" s="450"/>
      <c r="Q63" s="399"/>
    </row>
    <row r="64" spans="1:17" s="16" customFormat="1" ht="38.25">
      <c r="A64" s="447">
        <v>51</v>
      </c>
      <c r="B64" s="447" t="s">
        <v>202</v>
      </c>
      <c r="C64" s="471" t="s">
        <v>232</v>
      </c>
      <c r="D64" s="483" t="s">
        <v>94</v>
      </c>
      <c r="E64" s="484">
        <v>47</v>
      </c>
      <c r="F64" s="450"/>
      <c r="G64" s="450"/>
      <c r="H64" s="450"/>
      <c r="I64" s="450"/>
      <c r="J64" s="450"/>
      <c r="K64" s="450"/>
      <c r="L64" s="450"/>
      <c r="M64" s="450"/>
      <c r="N64" s="450"/>
      <c r="O64" s="450"/>
      <c r="P64" s="450"/>
      <c r="Q64" s="399"/>
    </row>
    <row r="65" spans="1:17" s="16" customFormat="1" ht="38.25">
      <c r="A65" s="447">
        <v>52</v>
      </c>
      <c r="B65" s="447" t="s">
        <v>202</v>
      </c>
      <c r="C65" s="471" t="s">
        <v>233</v>
      </c>
      <c r="D65" s="483" t="s">
        <v>94</v>
      </c>
      <c r="E65" s="484">
        <v>8</v>
      </c>
      <c r="F65" s="450"/>
      <c r="G65" s="450"/>
      <c r="H65" s="450"/>
      <c r="I65" s="450"/>
      <c r="J65" s="450"/>
      <c r="K65" s="450"/>
      <c r="L65" s="450"/>
      <c r="M65" s="450"/>
      <c r="N65" s="450"/>
      <c r="O65" s="450"/>
      <c r="P65" s="450"/>
      <c r="Q65" s="399"/>
    </row>
    <row r="66" spans="1:17" s="16" customFormat="1" ht="25.5">
      <c r="A66" s="447">
        <v>53</v>
      </c>
      <c r="B66" s="447" t="s">
        <v>202</v>
      </c>
      <c r="C66" s="471" t="s">
        <v>234</v>
      </c>
      <c r="D66" s="483" t="s">
        <v>94</v>
      </c>
      <c r="E66" s="501">
        <v>32</v>
      </c>
      <c r="F66" s="450"/>
      <c r="G66" s="450"/>
      <c r="H66" s="450"/>
      <c r="I66" s="450"/>
      <c r="J66" s="450"/>
      <c r="K66" s="450"/>
      <c r="L66" s="450"/>
      <c r="M66" s="450"/>
      <c r="N66" s="450"/>
      <c r="O66" s="450"/>
      <c r="P66" s="450"/>
      <c r="Q66" s="399"/>
    </row>
    <row r="67" spans="1:17" s="16" customFormat="1" ht="38.25">
      <c r="A67" s="447">
        <v>54</v>
      </c>
      <c r="B67" s="447" t="s">
        <v>202</v>
      </c>
      <c r="C67" s="471" t="s">
        <v>310</v>
      </c>
      <c r="D67" s="483" t="s">
        <v>94</v>
      </c>
      <c r="E67" s="484">
        <v>5</v>
      </c>
      <c r="F67" s="450"/>
      <c r="G67" s="450"/>
      <c r="H67" s="450"/>
      <c r="I67" s="450"/>
      <c r="J67" s="450"/>
      <c r="K67" s="450"/>
      <c r="L67" s="450"/>
      <c r="M67" s="450"/>
      <c r="N67" s="450"/>
      <c r="O67" s="450"/>
      <c r="P67" s="450"/>
      <c r="Q67" s="399"/>
    </row>
    <row r="68" spans="1:17" s="16" customFormat="1" ht="25.5">
      <c r="A68" s="447">
        <v>55</v>
      </c>
      <c r="B68" s="447" t="s">
        <v>202</v>
      </c>
      <c r="C68" s="448" t="s">
        <v>235</v>
      </c>
      <c r="D68" s="483" t="s">
        <v>94</v>
      </c>
      <c r="E68" s="472">
        <v>14</v>
      </c>
      <c r="F68" s="450"/>
      <c r="G68" s="450"/>
      <c r="H68" s="450"/>
      <c r="I68" s="450"/>
      <c r="J68" s="450"/>
      <c r="K68" s="450"/>
      <c r="L68" s="450"/>
      <c r="M68" s="450"/>
      <c r="N68" s="450"/>
      <c r="O68" s="450"/>
      <c r="P68" s="450"/>
      <c r="Q68" s="399"/>
    </row>
    <row r="69" spans="1:17" s="16" customFormat="1" ht="25.5">
      <c r="A69" s="447">
        <v>56</v>
      </c>
      <c r="B69" s="447" t="s">
        <v>202</v>
      </c>
      <c r="C69" s="448" t="s">
        <v>236</v>
      </c>
      <c r="D69" s="483" t="s">
        <v>94</v>
      </c>
      <c r="E69" s="472">
        <v>6</v>
      </c>
      <c r="F69" s="450"/>
      <c r="G69" s="450"/>
      <c r="H69" s="450"/>
      <c r="I69" s="450"/>
      <c r="J69" s="450"/>
      <c r="K69" s="450"/>
      <c r="L69" s="450"/>
      <c r="M69" s="450"/>
      <c r="N69" s="450"/>
      <c r="O69" s="450"/>
      <c r="P69" s="450"/>
      <c r="Q69" s="399"/>
    </row>
    <row r="70" spans="1:17" s="16" customFormat="1" ht="28.5">
      <c r="A70" s="447">
        <v>57</v>
      </c>
      <c r="B70" s="447"/>
      <c r="C70" s="467" t="s">
        <v>1666</v>
      </c>
      <c r="D70" s="466" t="s">
        <v>86</v>
      </c>
      <c r="E70" s="447">
        <v>150</v>
      </c>
      <c r="F70" s="450"/>
      <c r="G70" s="450"/>
      <c r="H70" s="450"/>
      <c r="I70" s="450"/>
      <c r="J70" s="450"/>
      <c r="K70" s="450"/>
      <c r="L70" s="450"/>
      <c r="M70" s="450"/>
      <c r="N70" s="450"/>
      <c r="O70" s="450"/>
      <c r="P70" s="450"/>
      <c r="Q70" s="399"/>
    </row>
    <row r="71" spans="1:17" s="16" customFormat="1" ht="28.5">
      <c r="A71" s="447">
        <v>58</v>
      </c>
      <c r="B71" s="447"/>
      <c r="C71" s="467" t="s">
        <v>1667</v>
      </c>
      <c r="D71" s="466" t="s">
        <v>86</v>
      </c>
      <c r="E71" s="504">
        <v>210</v>
      </c>
      <c r="F71" s="450"/>
      <c r="G71" s="450"/>
      <c r="H71" s="450"/>
      <c r="I71" s="450"/>
      <c r="J71" s="450"/>
      <c r="K71" s="450"/>
      <c r="L71" s="450"/>
      <c r="M71" s="450"/>
      <c r="N71" s="450"/>
      <c r="O71" s="450"/>
      <c r="P71" s="450"/>
      <c r="Q71" s="399"/>
    </row>
    <row r="72" spans="1:17" s="16" customFormat="1" ht="25.5">
      <c r="A72" s="447">
        <v>59</v>
      </c>
      <c r="B72" s="447" t="s">
        <v>202</v>
      </c>
      <c r="C72" s="471" t="s">
        <v>237</v>
      </c>
      <c r="D72" s="466" t="s">
        <v>86</v>
      </c>
      <c r="E72" s="484">
        <v>520</v>
      </c>
      <c r="F72" s="450"/>
      <c r="G72" s="450"/>
      <c r="H72" s="450"/>
      <c r="I72" s="450"/>
      <c r="J72" s="450"/>
      <c r="K72" s="450"/>
      <c r="L72" s="450"/>
      <c r="M72" s="450"/>
      <c r="N72" s="450"/>
      <c r="O72" s="450"/>
      <c r="P72" s="450"/>
      <c r="Q72" s="399"/>
    </row>
    <row r="73" spans="1:17" s="16" customFormat="1" ht="25.5">
      <c r="A73" s="447">
        <v>60</v>
      </c>
      <c r="B73" s="447" t="s">
        <v>202</v>
      </c>
      <c r="C73" s="471" t="s">
        <v>238</v>
      </c>
      <c r="D73" s="466" t="s">
        <v>86</v>
      </c>
      <c r="E73" s="484">
        <v>3800</v>
      </c>
      <c r="F73" s="450"/>
      <c r="G73" s="450"/>
      <c r="H73" s="450"/>
      <c r="I73" s="450"/>
      <c r="J73" s="450"/>
      <c r="K73" s="450"/>
      <c r="L73" s="450"/>
      <c r="M73" s="450"/>
      <c r="N73" s="450"/>
      <c r="O73" s="450"/>
      <c r="P73" s="450"/>
      <c r="Q73" s="399"/>
    </row>
    <row r="74" spans="1:17" s="16" customFormat="1" ht="15.75">
      <c r="A74" s="447">
        <v>61</v>
      </c>
      <c r="B74" s="447" t="s">
        <v>202</v>
      </c>
      <c r="C74" s="471" t="s">
        <v>239</v>
      </c>
      <c r="D74" s="466" t="s">
        <v>1625</v>
      </c>
      <c r="E74" s="484">
        <v>0.2</v>
      </c>
      <c r="F74" s="450"/>
      <c r="G74" s="450"/>
      <c r="H74" s="450"/>
      <c r="I74" s="450"/>
      <c r="J74" s="450"/>
      <c r="K74" s="450"/>
      <c r="L74" s="450"/>
      <c r="M74" s="450"/>
      <c r="N74" s="450"/>
      <c r="O74" s="450"/>
      <c r="P74" s="450"/>
      <c r="Q74" s="399"/>
    </row>
    <row r="75" spans="1:17" s="16" customFormat="1">
      <c r="A75" s="447">
        <v>62</v>
      </c>
      <c r="B75" s="447" t="s">
        <v>202</v>
      </c>
      <c r="C75" s="471" t="s">
        <v>240</v>
      </c>
      <c r="D75" s="483" t="s">
        <v>222</v>
      </c>
      <c r="E75" s="484">
        <v>14</v>
      </c>
      <c r="F75" s="450"/>
      <c r="G75" s="450"/>
      <c r="H75" s="450"/>
      <c r="I75" s="450"/>
      <c r="J75" s="450"/>
      <c r="K75" s="450"/>
      <c r="L75" s="450"/>
      <c r="M75" s="450"/>
      <c r="N75" s="450"/>
      <c r="O75" s="450"/>
      <c r="P75" s="450"/>
      <c r="Q75" s="399"/>
    </row>
    <row r="76" spans="1:17" s="16" customFormat="1">
      <c r="A76" s="447">
        <v>63</v>
      </c>
      <c r="B76" s="447" t="s">
        <v>202</v>
      </c>
      <c r="C76" s="471" t="s">
        <v>241</v>
      </c>
      <c r="D76" s="466" t="s">
        <v>86</v>
      </c>
      <c r="E76" s="484">
        <v>900</v>
      </c>
      <c r="F76" s="450"/>
      <c r="G76" s="450"/>
      <c r="H76" s="450"/>
      <c r="I76" s="450"/>
      <c r="J76" s="450"/>
      <c r="K76" s="450"/>
      <c r="L76" s="450"/>
      <c r="M76" s="450"/>
      <c r="N76" s="450"/>
      <c r="O76" s="450"/>
      <c r="P76" s="450"/>
      <c r="Q76" s="399"/>
    </row>
    <row r="77" spans="1:17" s="16" customFormat="1">
      <c r="A77" s="447">
        <v>64</v>
      </c>
      <c r="B77" s="447" t="s">
        <v>202</v>
      </c>
      <c r="C77" s="471" t="s">
        <v>242</v>
      </c>
      <c r="D77" s="466" t="s">
        <v>86</v>
      </c>
      <c r="E77" s="484">
        <v>1400</v>
      </c>
      <c r="F77" s="450"/>
      <c r="G77" s="450"/>
      <c r="H77" s="450"/>
      <c r="I77" s="450"/>
      <c r="J77" s="450"/>
      <c r="K77" s="450"/>
      <c r="L77" s="450"/>
      <c r="M77" s="450"/>
      <c r="N77" s="450"/>
      <c r="O77" s="450"/>
      <c r="P77" s="450"/>
      <c r="Q77" s="399"/>
    </row>
    <row r="78" spans="1:17" s="16" customFormat="1" ht="25.5">
      <c r="A78" s="447">
        <v>65</v>
      </c>
      <c r="B78" s="447" t="s">
        <v>202</v>
      </c>
      <c r="C78" s="471" t="s">
        <v>243</v>
      </c>
      <c r="D78" s="466" t="s">
        <v>86</v>
      </c>
      <c r="E78" s="484">
        <v>1000</v>
      </c>
      <c r="F78" s="450"/>
      <c r="G78" s="450"/>
      <c r="H78" s="450"/>
      <c r="I78" s="450"/>
      <c r="J78" s="450"/>
      <c r="K78" s="450"/>
      <c r="L78" s="450"/>
      <c r="M78" s="450"/>
      <c r="N78" s="450"/>
      <c r="O78" s="450"/>
      <c r="P78" s="450"/>
      <c r="Q78" s="399"/>
    </row>
    <row r="79" spans="1:17" s="16" customFormat="1" ht="38.25">
      <c r="A79" s="511" t="s">
        <v>1932</v>
      </c>
      <c r="B79" s="504" t="s">
        <v>202</v>
      </c>
      <c r="C79" s="509" t="s">
        <v>1933</v>
      </c>
      <c r="D79" s="510" t="s">
        <v>86</v>
      </c>
      <c r="E79" s="501">
        <v>100</v>
      </c>
      <c r="F79" s="502"/>
      <c r="G79" s="502"/>
      <c r="H79" s="502"/>
      <c r="I79" s="502"/>
      <c r="J79" s="502"/>
      <c r="K79" s="502"/>
      <c r="L79" s="502"/>
      <c r="M79" s="502"/>
      <c r="N79" s="502"/>
      <c r="O79" s="502"/>
      <c r="P79" s="502"/>
      <c r="Q79" s="399"/>
    </row>
    <row r="80" spans="1:17" s="16" customFormat="1" ht="38.25">
      <c r="A80" s="447">
        <v>66</v>
      </c>
      <c r="B80" s="447" t="s">
        <v>202</v>
      </c>
      <c r="C80" s="471" t="s">
        <v>244</v>
      </c>
      <c r="D80" s="466" t="s">
        <v>90</v>
      </c>
      <c r="E80" s="484">
        <v>4</v>
      </c>
      <c r="F80" s="450"/>
      <c r="G80" s="450"/>
      <c r="H80" s="450"/>
      <c r="I80" s="450"/>
      <c r="J80" s="450"/>
      <c r="K80" s="450"/>
      <c r="L80" s="450"/>
      <c r="M80" s="450"/>
      <c r="N80" s="450"/>
      <c r="O80" s="450"/>
      <c r="P80" s="450"/>
      <c r="Q80" s="399"/>
    </row>
    <row r="81" spans="1:17" s="16" customFormat="1" ht="38.25">
      <c r="A81" s="447">
        <v>67</v>
      </c>
      <c r="B81" s="447" t="s">
        <v>202</v>
      </c>
      <c r="C81" s="471" t="s">
        <v>245</v>
      </c>
      <c r="D81" s="466" t="s">
        <v>90</v>
      </c>
      <c r="E81" s="484">
        <v>2</v>
      </c>
      <c r="F81" s="450"/>
      <c r="G81" s="450"/>
      <c r="H81" s="450"/>
      <c r="I81" s="450"/>
      <c r="J81" s="450"/>
      <c r="K81" s="450"/>
      <c r="L81" s="450"/>
      <c r="M81" s="450"/>
      <c r="N81" s="450"/>
      <c r="O81" s="450"/>
      <c r="P81" s="450"/>
      <c r="Q81" s="399"/>
    </row>
    <row r="82" spans="1:17" s="16" customFormat="1" ht="38.25">
      <c r="A82" s="447">
        <v>68</v>
      </c>
      <c r="B82" s="447" t="s">
        <v>202</v>
      </c>
      <c r="C82" s="471" t="s">
        <v>246</v>
      </c>
      <c r="D82" s="466" t="s">
        <v>90</v>
      </c>
      <c r="E82" s="484">
        <v>2</v>
      </c>
      <c r="F82" s="450"/>
      <c r="G82" s="450"/>
      <c r="H82" s="450"/>
      <c r="I82" s="450"/>
      <c r="J82" s="450"/>
      <c r="K82" s="450"/>
      <c r="L82" s="450"/>
      <c r="M82" s="450"/>
      <c r="N82" s="450"/>
      <c r="O82" s="450"/>
      <c r="P82" s="450"/>
      <c r="Q82" s="399"/>
    </row>
    <row r="83" spans="1:17" s="16" customFormat="1" ht="38.25">
      <c r="A83" s="512" t="s">
        <v>1934</v>
      </c>
      <c r="B83" s="504" t="s">
        <v>202</v>
      </c>
      <c r="C83" s="509" t="s">
        <v>1935</v>
      </c>
      <c r="D83" s="510" t="s">
        <v>90</v>
      </c>
      <c r="E83" s="501">
        <v>4</v>
      </c>
      <c r="F83" s="506"/>
      <c r="G83" s="506"/>
      <c r="H83" s="506"/>
      <c r="I83" s="506"/>
      <c r="J83" s="506"/>
      <c r="K83" s="506"/>
      <c r="L83" s="506"/>
      <c r="M83" s="506"/>
      <c r="N83" s="506"/>
      <c r="O83" s="506"/>
      <c r="P83" s="506"/>
      <c r="Q83" s="399"/>
    </row>
    <row r="84" spans="1:17" s="16" customFormat="1" ht="25.5">
      <c r="A84" s="447">
        <v>69</v>
      </c>
      <c r="B84" s="447" t="s">
        <v>202</v>
      </c>
      <c r="C84" s="471" t="s">
        <v>247</v>
      </c>
      <c r="D84" s="466" t="s">
        <v>90</v>
      </c>
      <c r="E84" s="484">
        <v>1</v>
      </c>
      <c r="F84" s="450"/>
      <c r="G84" s="450"/>
      <c r="H84" s="450"/>
      <c r="I84" s="450"/>
      <c r="J84" s="450"/>
      <c r="K84" s="450"/>
      <c r="L84" s="450"/>
      <c r="M84" s="450"/>
      <c r="N84" s="450"/>
      <c r="O84" s="450"/>
      <c r="P84" s="450"/>
      <c r="Q84" s="399"/>
    </row>
    <row r="85" spans="1:17" s="16" customFormat="1">
      <c r="A85" s="447">
        <v>70</v>
      </c>
      <c r="B85" s="447" t="s">
        <v>202</v>
      </c>
      <c r="C85" s="471" t="s">
        <v>248</v>
      </c>
      <c r="D85" s="466" t="s">
        <v>94</v>
      </c>
      <c r="E85" s="484">
        <v>8</v>
      </c>
      <c r="F85" s="450"/>
      <c r="G85" s="450"/>
      <c r="H85" s="450"/>
      <c r="I85" s="450"/>
      <c r="J85" s="450"/>
      <c r="K85" s="450"/>
      <c r="L85" s="450"/>
      <c r="M85" s="450"/>
      <c r="N85" s="450"/>
      <c r="O85" s="450"/>
      <c r="P85" s="450"/>
      <c r="Q85" s="399"/>
    </row>
    <row r="86" spans="1:17" s="16" customFormat="1" ht="25.5">
      <c r="A86" s="447">
        <v>71</v>
      </c>
      <c r="B86" s="447" t="s">
        <v>202</v>
      </c>
      <c r="C86" s="469" t="s">
        <v>311</v>
      </c>
      <c r="D86" s="466" t="s">
        <v>90</v>
      </c>
      <c r="E86" s="485">
        <v>3</v>
      </c>
      <c r="F86" s="450"/>
      <c r="G86" s="450"/>
      <c r="H86" s="450"/>
      <c r="I86" s="450"/>
      <c r="J86" s="450"/>
      <c r="K86" s="450"/>
      <c r="L86" s="450"/>
      <c r="M86" s="450"/>
      <c r="N86" s="450"/>
      <c r="O86" s="450"/>
      <c r="P86" s="450"/>
      <c r="Q86" s="399"/>
    </row>
    <row r="87" spans="1:17" s="30" customFormat="1" ht="38.25">
      <c r="A87" s="447">
        <v>72</v>
      </c>
      <c r="B87" s="447" t="s">
        <v>202</v>
      </c>
      <c r="C87" s="499" t="s">
        <v>1936</v>
      </c>
      <c r="D87" s="447" t="s">
        <v>86</v>
      </c>
      <c r="E87" s="447">
        <v>40</v>
      </c>
      <c r="F87" s="450"/>
      <c r="G87" s="450"/>
      <c r="H87" s="450"/>
      <c r="I87" s="450"/>
      <c r="J87" s="450"/>
      <c r="K87" s="450"/>
      <c r="L87" s="450"/>
      <c r="M87" s="450"/>
      <c r="N87" s="450"/>
      <c r="O87" s="450"/>
      <c r="P87" s="450"/>
      <c r="Q87" s="400"/>
    </row>
    <row r="88" spans="1:17" s="16" customFormat="1" ht="38.25">
      <c r="A88" s="447">
        <v>73</v>
      </c>
      <c r="B88" s="447" t="s">
        <v>202</v>
      </c>
      <c r="C88" s="499" t="s">
        <v>1937</v>
      </c>
      <c r="D88" s="447" t="s">
        <v>86</v>
      </c>
      <c r="E88" s="447">
        <v>40</v>
      </c>
      <c r="F88" s="450"/>
      <c r="G88" s="450"/>
      <c r="H88" s="450"/>
      <c r="I88" s="450"/>
      <c r="J88" s="450"/>
      <c r="K88" s="450"/>
      <c r="L88" s="450"/>
      <c r="M88" s="450"/>
      <c r="N88" s="450"/>
      <c r="O88" s="450"/>
      <c r="P88" s="450"/>
      <c r="Q88" s="399"/>
    </row>
    <row r="89" spans="1:17" s="16" customFormat="1">
      <c r="A89" s="447">
        <v>74</v>
      </c>
      <c r="B89" s="447" t="s">
        <v>202</v>
      </c>
      <c r="C89" s="470" t="s">
        <v>312</v>
      </c>
      <c r="D89" s="447" t="s">
        <v>86</v>
      </c>
      <c r="E89" s="447">
        <v>750</v>
      </c>
      <c r="F89" s="450"/>
      <c r="G89" s="450"/>
      <c r="H89" s="450"/>
      <c r="I89" s="450"/>
      <c r="J89" s="450"/>
      <c r="K89" s="450"/>
      <c r="L89" s="450"/>
      <c r="M89" s="450"/>
      <c r="N89" s="450"/>
      <c r="O89" s="450"/>
      <c r="P89" s="450"/>
      <c r="Q89" s="399"/>
    </row>
    <row r="90" spans="1:17" s="16" customFormat="1">
      <c r="A90" s="445"/>
      <c r="B90" s="442"/>
      <c r="C90" s="443" t="s">
        <v>249</v>
      </c>
      <c r="D90" s="477"/>
      <c r="E90" s="482"/>
      <c r="F90" s="464"/>
      <c r="G90" s="464"/>
      <c r="H90" s="464"/>
      <c r="I90" s="464"/>
      <c r="J90" s="464"/>
      <c r="K90" s="464"/>
      <c r="L90" s="464"/>
      <c r="M90" s="464"/>
      <c r="N90" s="464"/>
      <c r="O90" s="464"/>
      <c r="P90" s="464"/>
      <c r="Q90" s="399"/>
    </row>
    <row r="91" spans="1:17" s="16" customFormat="1" ht="63.75">
      <c r="A91" s="447">
        <v>75</v>
      </c>
      <c r="B91" s="447" t="s">
        <v>202</v>
      </c>
      <c r="C91" s="499" t="s">
        <v>1938</v>
      </c>
      <c r="D91" s="483" t="s">
        <v>94</v>
      </c>
      <c r="E91" s="484">
        <v>15</v>
      </c>
      <c r="F91" s="450"/>
      <c r="G91" s="450"/>
      <c r="H91" s="450"/>
      <c r="I91" s="450"/>
      <c r="J91" s="450"/>
      <c r="K91" s="450"/>
      <c r="L91" s="450"/>
      <c r="M91" s="450"/>
      <c r="N91" s="450"/>
      <c r="O91" s="450"/>
      <c r="P91" s="450"/>
      <c r="Q91" s="399"/>
    </row>
    <row r="92" spans="1:17" s="16" customFormat="1" ht="63.75">
      <c r="A92" s="447">
        <v>76</v>
      </c>
      <c r="B92" s="447" t="s">
        <v>202</v>
      </c>
      <c r="C92" s="499" t="s">
        <v>1939</v>
      </c>
      <c r="D92" s="483" t="s">
        <v>94</v>
      </c>
      <c r="E92" s="484">
        <v>46</v>
      </c>
      <c r="F92" s="450"/>
      <c r="G92" s="450"/>
      <c r="H92" s="450"/>
      <c r="I92" s="450"/>
      <c r="J92" s="450"/>
      <c r="K92" s="450"/>
      <c r="L92" s="450"/>
      <c r="M92" s="450"/>
      <c r="N92" s="450"/>
      <c r="O92" s="450"/>
      <c r="P92" s="450"/>
      <c r="Q92" s="399"/>
    </row>
    <row r="93" spans="1:17" s="16" customFormat="1" ht="89.25">
      <c r="A93" s="447">
        <v>77</v>
      </c>
      <c r="B93" s="447" t="s">
        <v>202</v>
      </c>
      <c r="C93" s="499" t="s">
        <v>1940</v>
      </c>
      <c r="D93" s="483" t="s">
        <v>94</v>
      </c>
      <c r="E93" s="484">
        <v>9</v>
      </c>
      <c r="F93" s="450"/>
      <c r="G93" s="450"/>
      <c r="H93" s="450"/>
      <c r="I93" s="450"/>
      <c r="J93" s="450"/>
      <c r="K93" s="450"/>
      <c r="L93" s="450"/>
      <c r="M93" s="450"/>
      <c r="N93" s="450"/>
      <c r="O93" s="450"/>
      <c r="P93" s="450"/>
      <c r="Q93" s="399"/>
    </row>
    <row r="94" spans="1:17" s="16" customFormat="1" ht="76.5">
      <c r="A94" s="447">
        <v>78</v>
      </c>
      <c r="B94" s="447" t="s">
        <v>202</v>
      </c>
      <c r="C94" s="499" t="s">
        <v>1941</v>
      </c>
      <c r="D94" s="483" t="s">
        <v>94</v>
      </c>
      <c r="E94" s="484">
        <v>12</v>
      </c>
      <c r="F94" s="450"/>
      <c r="G94" s="450"/>
      <c r="H94" s="450"/>
      <c r="I94" s="450"/>
      <c r="J94" s="450"/>
      <c r="K94" s="450"/>
      <c r="L94" s="450"/>
      <c r="M94" s="450"/>
      <c r="N94" s="450"/>
      <c r="O94" s="450"/>
      <c r="P94" s="450"/>
      <c r="Q94" s="399"/>
    </row>
    <row r="95" spans="1:17" s="16" customFormat="1" ht="76.5">
      <c r="A95" s="447">
        <v>79</v>
      </c>
      <c r="B95" s="447" t="s">
        <v>202</v>
      </c>
      <c r="C95" s="471" t="s">
        <v>313</v>
      </c>
      <c r="D95" s="483" t="s">
        <v>94</v>
      </c>
      <c r="E95" s="484">
        <v>9</v>
      </c>
      <c r="F95" s="450"/>
      <c r="G95" s="450"/>
      <c r="H95" s="450"/>
      <c r="I95" s="450"/>
      <c r="J95" s="450"/>
      <c r="K95" s="450"/>
      <c r="L95" s="450"/>
      <c r="M95" s="450"/>
      <c r="N95" s="450"/>
      <c r="O95" s="450"/>
      <c r="P95" s="450"/>
      <c r="Q95" s="399"/>
    </row>
    <row r="96" spans="1:17" s="16" customFormat="1" ht="63.75">
      <c r="A96" s="447">
        <v>80</v>
      </c>
      <c r="B96" s="447" t="s">
        <v>202</v>
      </c>
      <c r="C96" s="471" t="s">
        <v>250</v>
      </c>
      <c r="D96" s="483" t="s">
        <v>94</v>
      </c>
      <c r="E96" s="484">
        <v>59</v>
      </c>
      <c r="F96" s="450"/>
      <c r="G96" s="450"/>
      <c r="H96" s="450"/>
      <c r="I96" s="450"/>
      <c r="J96" s="450"/>
      <c r="K96" s="450"/>
      <c r="L96" s="450"/>
      <c r="M96" s="450"/>
      <c r="N96" s="450"/>
      <c r="O96" s="450"/>
      <c r="P96" s="450"/>
      <c r="Q96" s="399"/>
    </row>
    <row r="97" spans="1:17" s="16" customFormat="1" ht="89.25">
      <c r="A97" s="447">
        <v>81</v>
      </c>
      <c r="B97" s="447" t="s">
        <v>202</v>
      </c>
      <c r="C97" s="471" t="s">
        <v>251</v>
      </c>
      <c r="D97" s="483" t="s">
        <v>94</v>
      </c>
      <c r="E97" s="484">
        <v>1</v>
      </c>
      <c r="F97" s="450"/>
      <c r="G97" s="450"/>
      <c r="H97" s="450"/>
      <c r="I97" s="450"/>
      <c r="J97" s="450"/>
      <c r="K97" s="450"/>
      <c r="L97" s="450"/>
      <c r="M97" s="450"/>
      <c r="N97" s="450"/>
      <c r="O97" s="450"/>
      <c r="P97" s="450"/>
      <c r="Q97" s="399"/>
    </row>
    <row r="98" spans="1:17" s="16" customFormat="1" ht="76.5">
      <c r="A98" s="447">
        <v>82</v>
      </c>
      <c r="B98" s="447" t="s">
        <v>202</v>
      </c>
      <c r="C98" s="471" t="s">
        <v>252</v>
      </c>
      <c r="D98" s="483" t="s">
        <v>94</v>
      </c>
      <c r="E98" s="484">
        <v>37</v>
      </c>
      <c r="F98" s="450"/>
      <c r="G98" s="450"/>
      <c r="H98" s="450"/>
      <c r="I98" s="450"/>
      <c r="J98" s="450"/>
      <c r="K98" s="450"/>
      <c r="L98" s="450"/>
      <c r="M98" s="450"/>
      <c r="N98" s="450"/>
      <c r="O98" s="450"/>
      <c r="P98" s="450"/>
      <c r="Q98" s="399"/>
    </row>
    <row r="99" spans="1:17" s="16" customFormat="1" ht="63.75">
      <c r="A99" s="447">
        <v>83</v>
      </c>
      <c r="B99" s="447" t="s">
        <v>202</v>
      </c>
      <c r="C99" s="486" t="s">
        <v>253</v>
      </c>
      <c r="D99" s="483" t="s">
        <v>94</v>
      </c>
      <c r="E99" s="484">
        <v>82</v>
      </c>
      <c r="F99" s="450"/>
      <c r="G99" s="450"/>
      <c r="H99" s="450"/>
      <c r="I99" s="450"/>
      <c r="J99" s="450"/>
      <c r="K99" s="450"/>
      <c r="L99" s="450"/>
      <c r="M99" s="450"/>
      <c r="N99" s="450"/>
      <c r="O99" s="450"/>
      <c r="P99" s="450"/>
      <c r="Q99" s="399"/>
    </row>
    <row r="100" spans="1:17" s="16" customFormat="1" ht="89.25">
      <c r="A100" s="447">
        <v>84</v>
      </c>
      <c r="B100" s="447" t="s">
        <v>202</v>
      </c>
      <c r="C100" s="471" t="s">
        <v>254</v>
      </c>
      <c r="D100" s="483" t="s">
        <v>94</v>
      </c>
      <c r="E100" s="484">
        <v>3</v>
      </c>
      <c r="F100" s="450"/>
      <c r="G100" s="450"/>
      <c r="H100" s="450"/>
      <c r="I100" s="450"/>
      <c r="J100" s="450"/>
      <c r="K100" s="450"/>
      <c r="L100" s="450"/>
      <c r="M100" s="450"/>
      <c r="N100" s="450"/>
      <c r="O100" s="450"/>
      <c r="P100" s="450"/>
      <c r="Q100" s="399"/>
    </row>
    <row r="101" spans="1:17" s="16" customFormat="1" ht="63.75">
      <c r="A101" s="447">
        <v>85</v>
      </c>
      <c r="B101" s="447" t="s">
        <v>202</v>
      </c>
      <c r="C101" s="471" t="s">
        <v>255</v>
      </c>
      <c r="D101" s="483" t="s">
        <v>94</v>
      </c>
      <c r="E101" s="484">
        <v>43</v>
      </c>
      <c r="F101" s="450"/>
      <c r="G101" s="450"/>
      <c r="H101" s="450"/>
      <c r="I101" s="450"/>
      <c r="J101" s="450"/>
      <c r="K101" s="450"/>
      <c r="L101" s="450"/>
      <c r="M101" s="450"/>
      <c r="N101" s="450"/>
      <c r="O101" s="450"/>
      <c r="P101" s="450"/>
      <c r="Q101" s="399"/>
    </row>
    <row r="102" spans="1:17" s="16" customFormat="1" ht="63.75">
      <c r="A102" s="447">
        <v>86</v>
      </c>
      <c r="B102" s="447" t="s">
        <v>202</v>
      </c>
      <c r="C102" s="471" t="s">
        <v>314</v>
      </c>
      <c r="D102" s="483" t="s">
        <v>94</v>
      </c>
      <c r="E102" s="484">
        <v>13</v>
      </c>
      <c r="F102" s="450"/>
      <c r="G102" s="450"/>
      <c r="H102" s="450"/>
      <c r="I102" s="450"/>
      <c r="J102" s="450"/>
      <c r="K102" s="450"/>
      <c r="L102" s="450"/>
      <c r="M102" s="450"/>
      <c r="N102" s="450"/>
      <c r="O102" s="450"/>
      <c r="P102" s="450"/>
      <c r="Q102" s="399"/>
    </row>
    <row r="103" spans="1:17" s="16" customFormat="1" ht="76.5">
      <c r="A103" s="447">
        <v>87</v>
      </c>
      <c r="B103" s="447" t="s">
        <v>202</v>
      </c>
      <c r="C103" s="471" t="s">
        <v>315</v>
      </c>
      <c r="D103" s="483" t="s">
        <v>94</v>
      </c>
      <c r="E103" s="484">
        <v>1</v>
      </c>
      <c r="F103" s="450"/>
      <c r="G103" s="450"/>
      <c r="H103" s="450"/>
      <c r="I103" s="450"/>
      <c r="J103" s="450"/>
      <c r="K103" s="450"/>
      <c r="L103" s="450"/>
      <c r="M103" s="450"/>
      <c r="N103" s="450"/>
      <c r="O103" s="450"/>
      <c r="P103" s="450"/>
      <c r="Q103" s="399"/>
    </row>
    <row r="104" spans="1:17" s="16" customFormat="1" ht="76.5">
      <c r="A104" s="447">
        <v>88</v>
      </c>
      <c r="B104" s="447" t="s">
        <v>202</v>
      </c>
      <c r="C104" s="471" t="s">
        <v>256</v>
      </c>
      <c r="D104" s="483" t="s">
        <v>94</v>
      </c>
      <c r="E104" s="484">
        <v>7</v>
      </c>
      <c r="F104" s="450"/>
      <c r="G104" s="450"/>
      <c r="H104" s="450"/>
      <c r="I104" s="450"/>
      <c r="J104" s="450"/>
      <c r="K104" s="450"/>
      <c r="L104" s="450"/>
      <c r="M104" s="450"/>
      <c r="N104" s="450"/>
      <c r="O104" s="450"/>
      <c r="P104" s="450"/>
      <c r="Q104" s="399"/>
    </row>
    <row r="105" spans="1:17" s="16" customFormat="1" ht="63.75">
      <c r="A105" s="447">
        <v>89</v>
      </c>
      <c r="B105" s="447" t="s">
        <v>202</v>
      </c>
      <c r="C105" s="471" t="s">
        <v>257</v>
      </c>
      <c r="D105" s="483" t="s">
        <v>94</v>
      </c>
      <c r="E105" s="484">
        <v>31</v>
      </c>
      <c r="F105" s="450"/>
      <c r="G105" s="450"/>
      <c r="H105" s="450"/>
      <c r="I105" s="450"/>
      <c r="J105" s="450"/>
      <c r="K105" s="450"/>
      <c r="L105" s="450"/>
      <c r="M105" s="450"/>
      <c r="N105" s="450"/>
      <c r="O105" s="450"/>
      <c r="P105" s="450"/>
      <c r="Q105" s="399"/>
    </row>
    <row r="106" spans="1:17" s="16" customFormat="1" ht="63.75">
      <c r="A106" s="447">
        <v>90</v>
      </c>
      <c r="B106" s="447" t="s">
        <v>202</v>
      </c>
      <c r="C106" s="471" t="s">
        <v>316</v>
      </c>
      <c r="D106" s="483" t="s">
        <v>94</v>
      </c>
      <c r="E106" s="484">
        <v>25</v>
      </c>
      <c r="F106" s="450"/>
      <c r="G106" s="450"/>
      <c r="H106" s="450"/>
      <c r="I106" s="450"/>
      <c r="J106" s="450"/>
      <c r="K106" s="450"/>
      <c r="L106" s="450"/>
      <c r="M106" s="450"/>
      <c r="N106" s="450"/>
      <c r="O106" s="450"/>
      <c r="P106" s="450"/>
      <c r="Q106" s="399"/>
    </row>
    <row r="107" spans="1:17" s="16" customFormat="1" ht="63.75">
      <c r="A107" s="447">
        <v>91</v>
      </c>
      <c r="B107" s="447" t="s">
        <v>202</v>
      </c>
      <c r="C107" s="471" t="s">
        <v>258</v>
      </c>
      <c r="D107" s="483" t="s">
        <v>94</v>
      </c>
      <c r="E107" s="484">
        <v>40</v>
      </c>
      <c r="F107" s="450"/>
      <c r="G107" s="450"/>
      <c r="H107" s="450"/>
      <c r="I107" s="450"/>
      <c r="J107" s="450"/>
      <c r="K107" s="450"/>
      <c r="L107" s="450"/>
      <c r="M107" s="450"/>
      <c r="N107" s="450"/>
      <c r="O107" s="450"/>
      <c r="P107" s="450"/>
      <c r="Q107" s="399"/>
    </row>
    <row r="108" spans="1:17" s="16" customFormat="1" ht="76.5">
      <c r="A108" s="447">
        <v>92</v>
      </c>
      <c r="B108" s="447" t="s">
        <v>202</v>
      </c>
      <c r="C108" s="471" t="s">
        <v>259</v>
      </c>
      <c r="D108" s="483" t="s">
        <v>94</v>
      </c>
      <c r="E108" s="484">
        <v>24</v>
      </c>
      <c r="F108" s="450"/>
      <c r="G108" s="450"/>
      <c r="H108" s="450"/>
      <c r="I108" s="450"/>
      <c r="J108" s="450"/>
      <c r="K108" s="450"/>
      <c r="L108" s="450"/>
      <c r="M108" s="450"/>
      <c r="N108" s="450"/>
      <c r="O108" s="450"/>
      <c r="P108" s="450"/>
      <c r="Q108" s="399"/>
    </row>
    <row r="109" spans="1:17" s="16" customFormat="1" ht="76.5">
      <c r="A109" s="447">
        <v>93</v>
      </c>
      <c r="B109" s="447" t="s">
        <v>202</v>
      </c>
      <c r="C109" s="471" t="s">
        <v>260</v>
      </c>
      <c r="D109" s="483" t="s">
        <v>94</v>
      </c>
      <c r="E109" s="484">
        <v>6</v>
      </c>
      <c r="F109" s="450"/>
      <c r="G109" s="450"/>
      <c r="H109" s="450"/>
      <c r="I109" s="450"/>
      <c r="J109" s="450"/>
      <c r="K109" s="450"/>
      <c r="L109" s="450"/>
      <c r="M109" s="450"/>
      <c r="N109" s="450"/>
      <c r="O109" s="450"/>
      <c r="P109" s="450"/>
      <c r="Q109" s="399"/>
    </row>
    <row r="110" spans="1:17" s="16" customFormat="1" ht="63.75">
      <c r="A110" s="447">
        <v>94</v>
      </c>
      <c r="B110" s="447" t="s">
        <v>202</v>
      </c>
      <c r="C110" s="471" t="s">
        <v>261</v>
      </c>
      <c r="D110" s="483" t="s">
        <v>94</v>
      </c>
      <c r="E110" s="487">
        <v>15</v>
      </c>
      <c r="F110" s="450"/>
      <c r="G110" s="450"/>
      <c r="H110" s="450"/>
      <c r="I110" s="450"/>
      <c r="J110" s="450"/>
      <c r="K110" s="450"/>
      <c r="L110" s="450"/>
      <c r="M110" s="450"/>
      <c r="N110" s="450"/>
      <c r="O110" s="450"/>
      <c r="P110" s="450"/>
      <c r="Q110" s="399"/>
    </row>
    <row r="111" spans="1:17" s="16" customFormat="1" ht="76.5">
      <c r="A111" s="447">
        <v>95</v>
      </c>
      <c r="B111" s="447" t="s">
        <v>202</v>
      </c>
      <c r="C111" s="471" t="s">
        <v>317</v>
      </c>
      <c r="D111" s="483" t="s">
        <v>94</v>
      </c>
      <c r="E111" s="487">
        <v>1</v>
      </c>
      <c r="F111" s="450"/>
      <c r="G111" s="450"/>
      <c r="H111" s="450"/>
      <c r="I111" s="450"/>
      <c r="J111" s="450"/>
      <c r="K111" s="450"/>
      <c r="L111" s="450"/>
      <c r="M111" s="450"/>
      <c r="N111" s="450"/>
      <c r="O111" s="450"/>
      <c r="P111" s="450"/>
      <c r="Q111" s="399"/>
    </row>
    <row r="112" spans="1:17" s="16" customFormat="1" ht="76.5">
      <c r="A112" s="447">
        <v>96</v>
      </c>
      <c r="B112" s="447" t="s">
        <v>202</v>
      </c>
      <c r="C112" s="471" t="s">
        <v>319</v>
      </c>
      <c r="D112" s="483" t="s">
        <v>94</v>
      </c>
      <c r="E112" s="484">
        <v>10</v>
      </c>
      <c r="F112" s="450"/>
      <c r="G112" s="450"/>
      <c r="H112" s="450"/>
      <c r="I112" s="450"/>
      <c r="J112" s="450"/>
      <c r="K112" s="450"/>
      <c r="L112" s="450"/>
      <c r="M112" s="450"/>
      <c r="N112" s="450"/>
      <c r="O112" s="450"/>
      <c r="P112" s="450"/>
      <c r="Q112" s="399"/>
    </row>
    <row r="113" spans="1:17" s="16" customFormat="1" ht="76.5">
      <c r="A113" s="447">
        <v>97</v>
      </c>
      <c r="B113" s="447" t="s">
        <v>202</v>
      </c>
      <c r="C113" s="471" t="s">
        <v>318</v>
      </c>
      <c r="D113" s="483" t="s">
        <v>94</v>
      </c>
      <c r="E113" s="484">
        <v>3</v>
      </c>
      <c r="F113" s="450"/>
      <c r="G113" s="450"/>
      <c r="H113" s="450"/>
      <c r="I113" s="450"/>
      <c r="J113" s="450"/>
      <c r="K113" s="450"/>
      <c r="L113" s="450"/>
      <c r="M113" s="450"/>
      <c r="N113" s="450"/>
      <c r="O113" s="450"/>
      <c r="P113" s="450"/>
      <c r="Q113" s="399"/>
    </row>
    <row r="114" spans="1:17" s="16" customFormat="1" ht="76.5">
      <c r="A114" s="447">
        <v>98</v>
      </c>
      <c r="B114" s="447" t="s">
        <v>202</v>
      </c>
      <c r="C114" s="471" t="s">
        <v>320</v>
      </c>
      <c r="D114" s="483" t="s">
        <v>94</v>
      </c>
      <c r="E114" s="484">
        <v>23</v>
      </c>
      <c r="F114" s="450"/>
      <c r="G114" s="450"/>
      <c r="H114" s="450"/>
      <c r="I114" s="450"/>
      <c r="J114" s="450"/>
      <c r="K114" s="450"/>
      <c r="L114" s="450"/>
      <c r="M114" s="450"/>
      <c r="N114" s="450"/>
      <c r="O114" s="450"/>
      <c r="P114" s="450"/>
      <c r="Q114" s="399"/>
    </row>
    <row r="115" spans="1:17" s="16" customFormat="1" ht="76.5">
      <c r="A115" s="447">
        <v>99</v>
      </c>
      <c r="B115" s="447" t="s">
        <v>202</v>
      </c>
      <c r="C115" s="471" t="s">
        <v>321</v>
      </c>
      <c r="D115" s="483" t="s">
        <v>94</v>
      </c>
      <c r="E115" s="484">
        <v>14</v>
      </c>
      <c r="F115" s="450"/>
      <c r="G115" s="450"/>
      <c r="H115" s="450"/>
      <c r="I115" s="450"/>
      <c r="J115" s="450"/>
      <c r="K115" s="450"/>
      <c r="L115" s="450"/>
      <c r="M115" s="450"/>
      <c r="N115" s="450"/>
      <c r="O115" s="450"/>
      <c r="P115" s="450"/>
      <c r="Q115" s="399"/>
    </row>
    <row r="116" spans="1:17" s="16" customFormat="1" ht="51">
      <c r="A116" s="447">
        <v>100</v>
      </c>
      <c r="B116" s="447" t="s">
        <v>202</v>
      </c>
      <c r="C116" s="471" t="s">
        <v>322</v>
      </c>
      <c r="D116" s="483" t="s">
        <v>94</v>
      </c>
      <c r="E116" s="484">
        <v>15</v>
      </c>
      <c r="F116" s="450"/>
      <c r="G116" s="450"/>
      <c r="H116" s="450"/>
      <c r="I116" s="450"/>
      <c r="J116" s="450"/>
      <c r="K116" s="450"/>
      <c r="L116" s="450"/>
      <c r="M116" s="450"/>
      <c r="N116" s="450"/>
      <c r="O116" s="450"/>
      <c r="P116" s="450"/>
      <c r="Q116" s="399"/>
    </row>
    <row r="117" spans="1:17" s="16" customFormat="1" ht="63.75">
      <c r="A117" s="447">
        <v>101</v>
      </c>
      <c r="B117" s="447" t="s">
        <v>202</v>
      </c>
      <c r="C117" s="471" t="s">
        <v>323</v>
      </c>
      <c r="D117" s="483" t="s">
        <v>94</v>
      </c>
      <c r="E117" s="484">
        <v>1</v>
      </c>
      <c r="F117" s="450"/>
      <c r="G117" s="450"/>
      <c r="H117" s="450"/>
      <c r="I117" s="450"/>
      <c r="J117" s="450"/>
      <c r="K117" s="450"/>
      <c r="L117" s="450"/>
      <c r="M117" s="450"/>
      <c r="N117" s="450"/>
      <c r="O117" s="450"/>
      <c r="P117" s="450"/>
      <c r="Q117" s="399"/>
    </row>
    <row r="118" spans="1:17" s="16" customFormat="1" ht="38.25">
      <c r="A118" s="447">
        <v>102</v>
      </c>
      <c r="B118" s="447" t="s">
        <v>202</v>
      </c>
      <c r="C118" s="471" t="s">
        <v>262</v>
      </c>
      <c r="D118" s="483" t="s">
        <v>94</v>
      </c>
      <c r="E118" s="484">
        <v>31</v>
      </c>
      <c r="F118" s="450"/>
      <c r="G118" s="450"/>
      <c r="H118" s="450"/>
      <c r="I118" s="450"/>
      <c r="J118" s="450"/>
      <c r="K118" s="450"/>
      <c r="L118" s="450"/>
      <c r="M118" s="450"/>
      <c r="N118" s="450"/>
      <c r="O118" s="450"/>
      <c r="P118" s="450"/>
      <c r="Q118" s="399"/>
    </row>
    <row r="119" spans="1:17" s="16" customFormat="1" ht="38.25">
      <c r="A119" s="447">
        <v>103</v>
      </c>
      <c r="B119" s="447" t="s">
        <v>202</v>
      </c>
      <c r="C119" s="471" t="s">
        <v>263</v>
      </c>
      <c r="D119" s="483" t="s">
        <v>94</v>
      </c>
      <c r="E119" s="484">
        <v>5</v>
      </c>
      <c r="F119" s="450"/>
      <c r="G119" s="450"/>
      <c r="H119" s="450"/>
      <c r="I119" s="450"/>
      <c r="J119" s="450"/>
      <c r="K119" s="450"/>
      <c r="L119" s="450"/>
      <c r="M119" s="450"/>
      <c r="N119" s="450"/>
      <c r="O119" s="450"/>
      <c r="P119" s="450"/>
      <c r="Q119" s="399"/>
    </row>
    <row r="120" spans="1:17" s="16" customFormat="1" ht="38.25">
      <c r="A120" s="447">
        <v>104</v>
      </c>
      <c r="B120" s="447" t="s">
        <v>202</v>
      </c>
      <c r="C120" s="471" t="s">
        <v>264</v>
      </c>
      <c r="D120" s="483" t="s">
        <v>94</v>
      </c>
      <c r="E120" s="484">
        <v>33</v>
      </c>
      <c r="F120" s="450"/>
      <c r="G120" s="450"/>
      <c r="H120" s="450"/>
      <c r="I120" s="450"/>
      <c r="J120" s="450"/>
      <c r="K120" s="450"/>
      <c r="L120" s="450"/>
      <c r="M120" s="450"/>
      <c r="N120" s="450"/>
      <c r="O120" s="450"/>
      <c r="P120" s="450"/>
      <c r="Q120" s="399"/>
    </row>
    <row r="121" spans="1:17" s="16" customFormat="1" ht="51">
      <c r="A121" s="447">
        <v>105</v>
      </c>
      <c r="B121" s="447" t="s">
        <v>202</v>
      </c>
      <c r="C121" s="471" t="s">
        <v>324</v>
      </c>
      <c r="D121" s="483" t="s">
        <v>94</v>
      </c>
      <c r="E121" s="484">
        <v>28</v>
      </c>
      <c r="F121" s="450"/>
      <c r="G121" s="450"/>
      <c r="H121" s="450"/>
      <c r="I121" s="450"/>
      <c r="J121" s="450"/>
      <c r="K121" s="450"/>
      <c r="L121" s="450"/>
      <c r="M121" s="450"/>
      <c r="N121" s="450"/>
      <c r="O121" s="450"/>
      <c r="P121" s="450"/>
      <c r="Q121" s="399"/>
    </row>
    <row r="122" spans="1:17" s="16" customFormat="1" ht="51">
      <c r="A122" s="447">
        <v>106</v>
      </c>
      <c r="B122" s="447" t="s">
        <v>202</v>
      </c>
      <c r="C122" s="471" t="s">
        <v>325</v>
      </c>
      <c r="D122" s="483" t="s">
        <v>94</v>
      </c>
      <c r="E122" s="484">
        <v>15</v>
      </c>
      <c r="F122" s="450"/>
      <c r="G122" s="450"/>
      <c r="H122" s="450"/>
      <c r="I122" s="450"/>
      <c r="J122" s="450"/>
      <c r="K122" s="450"/>
      <c r="L122" s="450"/>
      <c r="M122" s="450"/>
      <c r="N122" s="450"/>
      <c r="O122" s="450"/>
      <c r="P122" s="450"/>
      <c r="Q122" s="399"/>
    </row>
    <row r="123" spans="1:17" s="16" customFormat="1" ht="76.5">
      <c r="A123" s="447">
        <v>107</v>
      </c>
      <c r="B123" s="447" t="s">
        <v>202</v>
      </c>
      <c r="C123" s="471" t="s">
        <v>326</v>
      </c>
      <c r="D123" s="483" t="s">
        <v>94</v>
      </c>
      <c r="E123" s="484">
        <v>7</v>
      </c>
      <c r="F123" s="450"/>
      <c r="G123" s="450"/>
      <c r="H123" s="450"/>
      <c r="I123" s="450"/>
      <c r="J123" s="450"/>
      <c r="K123" s="450"/>
      <c r="L123" s="450"/>
      <c r="M123" s="450"/>
      <c r="N123" s="450"/>
      <c r="O123" s="450"/>
      <c r="P123" s="450"/>
      <c r="Q123" s="399"/>
    </row>
    <row r="124" spans="1:17" s="16" customFormat="1" ht="25.5">
      <c r="A124" s="447">
        <v>108</v>
      </c>
      <c r="B124" s="447" t="s">
        <v>202</v>
      </c>
      <c r="C124" s="471" t="s">
        <v>327</v>
      </c>
      <c r="D124" s="483" t="s">
        <v>94</v>
      </c>
      <c r="E124" s="484">
        <v>3</v>
      </c>
      <c r="F124" s="450"/>
      <c r="G124" s="450"/>
      <c r="H124" s="450"/>
      <c r="I124" s="450"/>
      <c r="J124" s="450"/>
      <c r="K124" s="450"/>
      <c r="L124" s="450"/>
      <c r="M124" s="450"/>
      <c r="N124" s="450"/>
      <c r="O124" s="450"/>
      <c r="P124" s="450"/>
      <c r="Q124" s="399"/>
    </row>
    <row r="125" spans="1:17" s="16" customFormat="1" ht="38.25">
      <c r="A125" s="447">
        <v>109</v>
      </c>
      <c r="B125" s="447" t="s">
        <v>202</v>
      </c>
      <c r="C125" s="471" t="s">
        <v>265</v>
      </c>
      <c r="D125" s="483" t="s">
        <v>94</v>
      </c>
      <c r="E125" s="484">
        <v>19</v>
      </c>
      <c r="F125" s="450"/>
      <c r="G125" s="450"/>
      <c r="H125" s="450"/>
      <c r="I125" s="450"/>
      <c r="J125" s="450"/>
      <c r="K125" s="450"/>
      <c r="L125" s="450"/>
      <c r="M125" s="450"/>
      <c r="N125" s="450"/>
      <c r="O125" s="450"/>
      <c r="P125" s="450"/>
      <c r="Q125" s="399"/>
    </row>
    <row r="126" spans="1:17" s="16" customFormat="1" ht="38.25">
      <c r="A126" s="447">
        <v>110</v>
      </c>
      <c r="B126" s="447" t="s">
        <v>202</v>
      </c>
      <c r="C126" s="471" t="s">
        <v>266</v>
      </c>
      <c r="D126" s="483" t="s">
        <v>94</v>
      </c>
      <c r="E126" s="484">
        <v>30</v>
      </c>
      <c r="F126" s="450"/>
      <c r="G126" s="450"/>
      <c r="H126" s="450"/>
      <c r="I126" s="450"/>
      <c r="J126" s="450"/>
      <c r="K126" s="450"/>
      <c r="L126" s="450"/>
      <c r="M126" s="450"/>
      <c r="N126" s="450"/>
      <c r="O126" s="450"/>
      <c r="P126" s="450"/>
      <c r="Q126" s="399"/>
    </row>
    <row r="127" spans="1:17" s="16" customFormat="1" ht="25.5">
      <c r="A127" s="447">
        <v>111</v>
      </c>
      <c r="B127" s="447" t="s">
        <v>202</v>
      </c>
      <c r="C127" s="471" t="s">
        <v>267</v>
      </c>
      <c r="D127" s="483" t="s">
        <v>94</v>
      </c>
      <c r="E127" s="484">
        <v>12</v>
      </c>
      <c r="F127" s="450"/>
      <c r="G127" s="450"/>
      <c r="H127" s="450"/>
      <c r="I127" s="450"/>
      <c r="J127" s="450"/>
      <c r="K127" s="450"/>
      <c r="L127" s="450"/>
      <c r="M127" s="450"/>
      <c r="N127" s="450"/>
      <c r="O127" s="450"/>
      <c r="P127" s="450"/>
      <c r="Q127" s="399"/>
    </row>
    <row r="128" spans="1:17" s="16" customFormat="1" ht="51">
      <c r="A128" s="447">
        <v>112</v>
      </c>
      <c r="B128" s="447" t="s">
        <v>202</v>
      </c>
      <c r="C128" s="471" t="s">
        <v>268</v>
      </c>
      <c r="D128" s="483" t="s">
        <v>94</v>
      </c>
      <c r="E128" s="484">
        <v>3</v>
      </c>
      <c r="F128" s="450"/>
      <c r="G128" s="450"/>
      <c r="H128" s="450"/>
      <c r="I128" s="450"/>
      <c r="J128" s="450"/>
      <c r="K128" s="450"/>
      <c r="L128" s="450"/>
      <c r="M128" s="450"/>
      <c r="N128" s="450"/>
      <c r="O128" s="450"/>
      <c r="P128" s="450"/>
      <c r="Q128" s="399"/>
    </row>
    <row r="129" spans="1:17" s="16" customFormat="1" ht="38.25">
      <c r="A129" s="447">
        <v>113</v>
      </c>
      <c r="B129" s="447" t="s">
        <v>202</v>
      </c>
      <c r="C129" s="471" t="s">
        <v>269</v>
      </c>
      <c r="D129" s="483" t="s">
        <v>94</v>
      </c>
      <c r="E129" s="484">
        <v>42</v>
      </c>
      <c r="F129" s="450"/>
      <c r="G129" s="450"/>
      <c r="H129" s="450"/>
      <c r="I129" s="450"/>
      <c r="J129" s="450"/>
      <c r="K129" s="450"/>
      <c r="L129" s="450"/>
      <c r="M129" s="450"/>
      <c r="N129" s="450"/>
      <c r="O129" s="450"/>
      <c r="P129" s="450"/>
      <c r="Q129" s="399"/>
    </row>
    <row r="130" spans="1:17" s="16" customFormat="1" ht="25.5">
      <c r="A130" s="447">
        <v>114</v>
      </c>
      <c r="B130" s="447" t="s">
        <v>202</v>
      </c>
      <c r="C130" s="486" t="s">
        <v>270</v>
      </c>
      <c r="D130" s="483" t="s">
        <v>94</v>
      </c>
      <c r="E130" s="484">
        <v>5</v>
      </c>
      <c r="F130" s="450"/>
      <c r="G130" s="450"/>
      <c r="H130" s="450"/>
      <c r="I130" s="450"/>
      <c r="J130" s="450"/>
      <c r="K130" s="450"/>
      <c r="L130" s="450"/>
      <c r="M130" s="450"/>
      <c r="N130" s="450"/>
      <c r="O130" s="450"/>
      <c r="P130" s="450"/>
      <c r="Q130" s="399"/>
    </row>
    <row r="131" spans="1:17" s="16" customFormat="1" ht="38.25">
      <c r="A131" s="447">
        <v>115</v>
      </c>
      <c r="B131" s="447" t="s">
        <v>202</v>
      </c>
      <c r="C131" s="471" t="s">
        <v>328</v>
      </c>
      <c r="D131" s="483" t="s">
        <v>94</v>
      </c>
      <c r="E131" s="484">
        <v>1</v>
      </c>
      <c r="F131" s="450"/>
      <c r="G131" s="450"/>
      <c r="H131" s="450"/>
      <c r="I131" s="450"/>
      <c r="J131" s="450"/>
      <c r="K131" s="450"/>
      <c r="L131" s="450"/>
      <c r="M131" s="450"/>
      <c r="N131" s="450"/>
      <c r="O131" s="450"/>
      <c r="P131" s="450"/>
      <c r="Q131" s="399"/>
    </row>
    <row r="132" spans="1:17" s="16" customFormat="1" ht="25.5">
      <c r="A132" s="447">
        <v>116</v>
      </c>
      <c r="B132" s="447" t="s">
        <v>202</v>
      </c>
      <c r="C132" s="486" t="s">
        <v>329</v>
      </c>
      <c r="D132" s="483" t="s">
        <v>94</v>
      </c>
      <c r="E132" s="484">
        <v>6</v>
      </c>
      <c r="F132" s="450"/>
      <c r="G132" s="450"/>
      <c r="H132" s="450"/>
      <c r="I132" s="450"/>
      <c r="J132" s="450"/>
      <c r="K132" s="450"/>
      <c r="L132" s="450"/>
      <c r="M132" s="450"/>
      <c r="N132" s="450"/>
      <c r="O132" s="450"/>
      <c r="P132" s="450"/>
      <c r="Q132" s="399"/>
    </row>
    <row r="133" spans="1:17" s="16" customFormat="1" ht="25.5">
      <c r="A133" s="447">
        <v>117</v>
      </c>
      <c r="B133" s="447" t="s">
        <v>202</v>
      </c>
      <c r="C133" s="471" t="s">
        <v>330</v>
      </c>
      <c r="D133" s="483" t="s">
        <v>94</v>
      </c>
      <c r="E133" s="484">
        <v>11</v>
      </c>
      <c r="F133" s="450"/>
      <c r="G133" s="450"/>
      <c r="H133" s="450"/>
      <c r="I133" s="450"/>
      <c r="J133" s="450"/>
      <c r="K133" s="450"/>
      <c r="L133" s="450"/>
      <c r="M133" s="450"/>
      <c r="N133" s="450"/>
      <c r="O133" s="450"/>
      <c r="P133" s="450"/>
      <c r="Q133" s="399"/>
    </row>
    <row r="134" spans="1:17" s="16" customFormat="1" ht="25.5">
      <c r="A134" s="447">
        <v>118</v>
      </c>
      <c r="B134" s="447" t="s">
        <v>202</v>
      </c>
      <c r="C134" s="471" t="s">
        <v>333</v>
      </c>
      <c r="D134" s="483" t="s">
        <v>94</v>
      </c>
      <c r="E134" s="484">
        <v>4</v>
      </c>
      <c r="F134" s="450"/>
      <c r="G134" s="450"/>
      <c r="H134" s="450"/>
      <c r="I134" s="450"/>
      <c r="J134" s="450"/>
      <c r="K134" s="450"/>
      <c r="L134" s="450"/>
      <c r="M134" s="450"/>
      <c r="N134" s="450"/>
      <c r="O134" s="450"/>
      <c r="P134" s="450"/>
      <c r="Q134" s="399"/>
    </row>
    <row r="135" spans="1:17" s="16" customFormat="1" ht="51">
      <c r="A135" s="447">
        <v>119</v>
      </c>
      <c r="B135" s="447" t="s">
        <v>202</v>
      </c>
      <c r="C135" s="471" t="s">
        <v>331</v>
      </c>
      <c r="D135" s="483" t="s">
        <v>94</v>
      </c>
      <c r="E135" s="484">
        <v>1</v>
      </c>
      <c r="F135" s="450"/>
      <c r="G135" s="450"/>
      <c r="H135" s="450"/>
      <c r="I135" s="450"/>
      <c r="J135" s="450"/>
      <c r="K135" s="450"/>
      <c r="L135" s="450"/>
      <c r="M135" s="450"/>
      <c r="N135" s="450"/>
      <c r="O135" s="450"/>
      <c r="P135" s="450"/>
      <c r="Q135" s="399"/>
    </row>
    <row r="136" spans="1:17" s="16" customFormat="1" ht="38.25">
      <c r="A136" s="447">
        <v>120</v>
      </c>
      <c r="B136" s="447" t="s">
        <v>202</v>
      </c>
      <c r="C136" s="471" t="s">
        <v>271</v>
      </c>
      <c r="D136" s="466" t="s">
        <v>86</v>
      </c>
      <c r="E136" s="484">
        <v>100</v>
      </c>
      <c r="F136" s="450"/>
      <c r="G136" s="450"/>
      <c r="H136" s="450"/>
      <c r="I136" s="450"/>
      <c r="J136" s="450"/>
      <c r="K136" s="450"/>
      <c r="L136" s="450"/>
      <c r="M136" s="450"/>
      <c r="N136" s="450"/>
      <c r="O136" s="450"/>
      <c r="P136" s="450"/>
      <c r="Q136" s="399"/>
    </row>
    <row r="137" spans="1:17" s="16" customFormat="1" ht="25.5">
      <c r="A137" s="447">
        <v>121</v>
      </c>
      <c r="B137" s="447" t="s">
        <v>202</v>
      </c>
      <c r="C137" s="471" t="s">
        <v>272</v>
      </c>
      <c r="D137" s="466" t="s">
        <v>86</v>
      </c>
      <c r="E137" s="484">
        <v>200</v>
      </c>
      <c r="F137" s="450"/>
      <c r="G137" s="450"/>
      <c r="H137" s="450"/>
      <c r="I137" s="450"/>
      <c r="J137" s="450"/>
      <c r="K137" s="450"/>
      <c r="L137" s="450"/>
      <c r="M137" s="450"/>
      <c r="N137" s="450"/>
      <c r="O137" s="450"/>
      <c r="P137" s="450"/>
      <c r="Q137" s="399"/>
    </row>
    <row r="138" spans="1:17" s="16" customFormat="1" ht="25.5">
      <c r="A138" s="447">
        <v>122</v>
      </c>
      <c r="B138" s="447" t="s">
        <v>202</v>
      </c>
      <c r="C138" s="471" t="s">
        <v>273</v>
      </c>
      <c r="D138" s="466" t="s">
        <v>86</v>
      </c>
      <c r="E138" s="484">
        <v>450</v>
      </c>
      <c r="F138" s="450"/>
      <c r="G138" s="450"/>
      <c r="H138" s="450"/>
      <c r="I138" s="450"/>
      <c r="J138" s="450"/>
      <c r="K138" s="450"/>
      <c r="L138" s="450"/>
      <c r="M138" s="450"/>
      <c r="N138" s="450"/>
      <c r="O138" s="450"/>
      <c r="P138" s="450"/>
      <c r="Q138" s="399"/>
    </row>
    <row r="139" spans="1:17" s="16" customFormat="1" ht="25.5">
      <c r="A139" s="447">
        <v>123</v>
      </c>
      <c r="B139" s="447" t="s">
        <v>202</v>
      </c>
      <c r="C139" s="471" t="s">
        <v>274</v>
      </c>
      <c r="D139" s="466" t="s">
        <v>86</v>
      </c>
      <c r="E139" s="484">
        <v>950</v>
      </c>
      <c r="F139" s="450"/>
      <c r="G139" s="450"/>
      <c r="H139" s="450"/>
      <c r="I139" s="450"/>
      <c r="J139" s="450"/>
      <c r="K139" s="450"/>
      <c r="L139" s="450"/>
      <c r="M139" s="450"/>
      <c r="N139" s="450"/>
      <c r="O139" s="450"/>
      <c r="P139" s="450"/>
      <c r="Q139" s="399"/>
    </row>
    <row r="140" spans="1:17" s="16" customFormat="1" ht="25.5">
      <c r="A140" s="447">
        <v>124</v>
      </c>
      <c r="B140" s="447" t="s">
        <v>202</v>
      </c>
      <c r="C140" s="471" t="s">
        <v>275</v>
      </c>
      <c r="D140" s="466" t="s">
        <v>86</v>
      </c>
      <c r="E140" s="484">
        <v>9000</v>
      </c>
      <c r="F140" s="450"/>
      <c r="G140" s="450"/>
      <c r="H140" s="450"/>
      <c r="I140" s="450"/>
      <c r="J140" s="450"/>
      <c r="K140" s="450"/>
      <c r="L140" s="450"/>
      <c r="M140" s="450"/>
      <c r="N140" s="450"/>
      <c r="O140" s="450"/>
      <c r="P140" s="450"/>
      <c r="Q140" s="399"/>
    </row>
    <row r="141" spans="1:17" s="16" customFormat="1" ht="38.25">
      <c r="A141" s="447">
        <v>125</v>
      </c>
      <c r="B141" s="447" t="s">
        <v>202</v>
      </c>
      <c r="C141" s="499" t="s">
        <v>1942</v>
      </c>
      <c r="D141" s="466" t="s">
        <v>86</v>
      </c>
      <c r="E141" s="484">
        <v>20</v>
      </c>
      <c r="F141" s="450"/>
      <c r="G141" s="450"/>
      <c r="H141" s="450"/>
      <c r="I141" s="450"/>
      <c r="J141" s="450"/>
      <c r="K141" s="450"/>
      <c r="L141" s="450"/>
      <c r="M141" s="450"/>
      <c r="N141" s="450"/>
      <c r="O141" s="450"/>
      <c r="P141" s="450"/>
      <c r="Q141" s="399"/>
    </row>
    <row r="142" spans="1:17" s="30" customFormat="1">
      <c r="A142" s="447">
        <v>126</v>
      </c>
      <c r="B142" s="447" t="s">
        <v>202</v>
      </c>
      <c r="C142" s="471" t="s">
        <v>242</v>
      </c>
      <c r="D142" s="466" t="s">
        <v>86</v>
      </c>
      <c r="E142" s="484">
        <v>2500</v>
      </c>
      <c r="F142" s="450"/>
      <c r="G142" s="450"/>
      <c r="H142" s="450"/>
      <c r="I142" s="450"/>
      <c r="J142" s="450"/>
      <c r="K142" s="450"/>
      <c r="L142" s="450"/>
      <c r="M142" s="450"/>
      <c r="N142" s="450"/>
      <c r="O142" s="450"/>
      <c r="P142" s="450"/>
      <c r="Q142" s="400"/>
    </row>
    <row r="143" spans="1:17" s="16" customFormat="1" ht="25.5">
      <c r="A143" s="447">
        <v>127</v>
      </c>
      <c r="B143" s="447" t="s">
        <v>202</v>
      </c>
      <c r="C143" s="471" t="s">
        <v>243</v>
      </c>
      <c r="D143" s="466" t="s">
        <v>86</v>
      </c>
      <c r="E143" s="484">
        <v>2500</v>
      </c>
      <c r="F143" s="450"/>
      <c r="G143" s="450"/>
      <c r="H143" s="450"/>
      <c r="I143" s="450"/>
      <c r="J143" s="450"/>
      <c r="K143" s="450"/>
      <c r="L143" s="450"/>
      <c r="M143" s="450"/>
      <c r="N143" s="450"/>
      <c r="O143" s="450"/>
      <c r="P143" s="450"/>
      <c r="Q143" s="399"/>
    </row>
    <row r="144" spans="1:17" s="16" customFormat="1">
      <c r="A144" s="447">
        <v>128</v>
      </c>
      <c r="B144" s="447" t="s">
        <v>202</v>
      </c>
      <c r="C144" s="470" t="s">
        <v>312</v>
      </c>
      <c r="D144" s="447" t="s">
        <v>86</v>
      </c>
      <c r="E144" s="447">
        <v>600</v>
      </c>
      <c r="F144" s="450"/>
      <c r="G144" s="450"/>
      <c r="H144" s="450"/>
      <c r="I144" s="450"/>
      <c r="J144" s="450"/>
      <c r="K144" s="450"/>
      <c r="L144" s="450"/>
      <c r="M144" s="450"/>
      <c r="N144" s="450"/>
      <c r="O144" s="450"/>
      <c r="P144" s="450"/>
      <c r="Q144" s="399"/>
    </row>
    <row r="145" spans="1:17" s="16" customFormat="1">
      <c r="A145" s="445"/>
      <c r="B145" s="442"/>
      <c r="C145" s="443" t="s">
        <v>276</v>
      </c>
      <c r="D145" s="477"/>
      <c r="E145" s="482"/>
      <c r="F145" s="464"/>
      <c r="G145" s="464"/>
      <c r="H145" s="464"/>
      <c r="I145" s="464"/>
      <c r="J145" s="464"/>
      <c r="K145" s="464"/>
      <c r="L145" s="464"/>
      <c r="M145" s="464"/>
      <c r="N145" s="464"/>
      <c r="O145" s="464"/>
      <c r="P145" s="464"/>
      <c r="Q145" s="399"/>
    </row>
    <row r="146" spans="1:17" s="16" customFormat="1" ht="25.5">
      <c r="A146" s="447">
        <v>129</v>
      </c>
      <c r="B146" s="447" t="s">
        <v>202</v>
      </c>
      <c r="C146" s="471" t="s">
        <v>277</v>
      </c>
      <c r="D146" s="483" t="s">
        <v>86</v>
      </c>
      <c r="E146" s="484">
        <v>440</v>
      </c>
      <c r="F146" s="450"/>
      <c r="G146" s="450"/>
      <c r="H146" s="450"/>
      <c r="I146" s="450"/>
      <c r="J146" s="450"/>
      <c r="K146" s="450"/>
      <c r="L146" s="450"/>
      <c r="M146" s="450"/>
      <c r="N146" s="450"/>
      <c r="O146" s="450"/>
      <c r="P146" s="450"/>
      <c r="Q146" s="399"/>
    </row>
    <row r="147" spans="1:17" s="16" customFormat="1" ht="25.5">
      <c r="A147" s="447">
        <v>130</v>
      </c>
      <c r="B147" s="447" t="s">
        <v>202</v>
      </c>
      <c r="C147" s="471" t="s">
        <v>278</v>
      </c>
      <c r="D147" s="483" t="s">
        <v>86</v>
      </c>
      <c r="E147" s="484">
        <v>80</v>
      </c>
      <c r="F147" s="450"/>
      <c r="G147" s="450"/>
      <c r="H147" s="450"/>
      <c r="I147" s="450"/>
      <c r="J147" s="450"/>
      <c r="K147" s="450"/>
      <c r="L147" s="450"/>
      <c r="M147" s="450"/>
      <c r="N147" s="450"/>
      <c r="O147" s="450"/>
      <c r="P147" s="450"/>
      <c r="Q147" s="399"/>
    </row>
    <row r="148" spans="1:17" s="16" customFormat="1" ht="38.25">
      <c r="A148" s="447">
        <v>131</v>
      </c>
      <c r="B148" s="447" t="s">
        <v>202</v>
      </c>
      <c r="C148" s="471" t="s">
        <v>279</v>
      </c>
      <c r="D148" s="483" t="s">
        <v>86</v>
      </c>
      <c r="E148" s="484">
        <v>90</v>
      </c>
      <c r="F148" s="450"/>
      <c r="G148" s="450"/>
      <c r="H148" s="450"/>
      <c r="I148" s="450"/>
      <c r="J148" s="450"/>
      <c r="K148" s="450"/>
      <c r="L148" s="450"/>
      <c r="M148" s="450"/>
      <c r="N148" s="450"/>
      <c r="O148" s="450"/>
      <c r="P148" s="450"/>
      <c r="Q148" s="399"/>
    </row>
    <row r="149" spans="1:17" s="16" customFormat="1">
      <c r="A149" s="447">
        <v>132</v>
      </c>
      <c r="B149" s="447" t="s">
        <v>202</v>
      </c>
      <c r="C149" s="471" t="s">
        <v>280</v>
      </c>
      <c r="D149" s="483" t="s">
        <v>94</v>
      </c>
      <c r="E149" s="484">
        <v>80</v>
      </c>
      <c r="F149" s="450"/>
      <c r="G149" s="450"/>
      <c r="H149" s="450"/>
      <c r="I149" s="450"/>
      <c r="J149" s="450"/>
      <c r="K149" s="450"/>
      <c r="L149" s="450"/>
      <c r="M149" s="450"/>
      <c r="N149" s="450"/>
      <c r="O149" s="450"/>
      <c r="P149" s="450"/>
      <c r="Q149" s="399"/>
    </row>
    <row r="150" spans="1:17" s="16" customFormat="1">
      <c r="A150" s="447">
        <v>133</v>
      </c>
      <c r="B150" s="447" t="s">
        <v>202</v>
      </c>
      <c r="C150" s="471" t="s">
        <v>281</v>
      </c>
      <c r="D150" s="483" t="s">
        <v>94</v>
      </c>
      <c r="E150" s="484">
        <v>10</v>
      </c>
      <c r="F150" s="450"/>
      <c r="G150" s="450"/>
      <c r="H150" s="450"/>
      <c r="I150" s="450"/>
      <c r="J150" s="450"/>
      <c r="K150" s="450"/>
      <c r="L150" s="450"/>
      <c r="M150" s="450"/>
      <c r="N150" s="450"/>
      <c r="O150" s="450"/>
      <c r="P150" s="450"/>
      <c r="Q150" s="399"/>
    </row>
    <row r="151" spans="1:17" s="16" customFormat="1" ht="25.5">
      <c r="A151" s="447">
        <v>134</v>
      </c>
      <c r="B151" s="447" t="s">
        <v>202</v>
      </c>
      <c r="C151" s="471" t="s">
        <v>282</v>
      </c>
      <c r="D151" s="466" t="s">
        <v>90</v>
      </c>
      <c r="E151" s="484">
        <v>4</v>
      </c>
      <c r="F151" s="450"/>
      <c r="G151" s="450"/>
      <c r="H151" s="450"/>
      <c r="I151" s="450"/>
      <c r="J151" s="450"/>
      <c r="K151" s="450"/>
      <c r="L151" s="450"/>
      <c r="M151" s="450"/>
      <c r="N151" s="450"/>
      <c r="O151" s="450"/>
      <c r="P151" s="450"/>
      <c r="Q151" s="399"/>
    </row>
    <row r="152" spans="1:17" s="16" customFormat="1" ht="25.5">
      <c r="A152" s="447">
        <v>135</v>
      </c>
      <c r="B152" s="447" t="s">
        <v>202</v>
      </c>
      <c r="C152" s="471" t="s">
        <v>283</v>
      </c>
      <c r="D152" s="466" t="s">
        <v>90</v>
      </c>
      <c r="E152" s="484">
        <v>3</v>
      </c>
      <c r="F152" s="450"/>
      <c r="G152" s="450"/>
      <c r="H152" s="450"/>
      <c r="I152" s="450"/>
      <c r="J152" s="450"/>
      <c r="K152" s="450"/>
      <c r="L152" s="450"/>
      <c r="M152" s="450"/>
      <c r="N152" s="450"/>
      <c r="O152" s="450"/>
      <c r="P152" s="450"/>
      <c r="Q152" s="399"/>
    </row>
    <row r="153" spans="1:17" s="16" customFormat="1" ht="25.5">
      <c r="A153" s="447">
        <v>136</v>
      </c>
      <c r="B153" s="447" t="s">
        <v>202</v>
      </c>
      <c r="C153" s="471" t="s">
        <v>284</v>
      </c>
      <c r="D153" s="466" t="s">
        <v>90</v>
      </c>
      <c r="E153" s="484">
        <v>3</v>
      </c>
      <c r="F153" s="450"/>
      <c r="G153" s="450"/>
      <c r="H153" s="450"/>
      <c r="I153" s="450"/>
      <c r="J153" s="450"/>
      <c r="K153" s="450"/>
      <c r="L153" s="450"/>
      <c r="M153" s="450"/>
      <c r="N153" s="450"/>
      <c r="O153" s="450"/>
      <c r="P153" s="450"/>
      <c r="Q153" s="399"/>
    </row>
    <row r="154" spans="1:17" s="16" customFormat="1" ht="25.5">
      <c r="A154" s="447">
        <v>137</v>
      </c>
      <c r="B154" s="447" t="s">
        <v>202</v>
      </c>
      <c r="C154" s="471" t="s">
        <v>285</v>
      </c>
      <c r="D154" s="466" t="s">
        <v>90</v>
      </c>
      <c r="E154" s="484">
        <v>13</v>
      </c>
      <c r="F154" s="450"/>
      <c r="G154" s="450"/>
      <c r="H154" s="450"/>
      <c r="I154" s="450"/>
      <c r="J154" s="450"/>
      <c r="K154" s="450"/>
      <c r="L154" s="450"/>
      <c r="M154" s="450"/>
      <c r="N154" s="450"/>
      <c r="O154" s="450"/>
      <c r="P154" s="450"/>
      <c r="Q154" s="399"/>
    </row>
    <row r="155" spans="1:17" s="16" customFormat="1" ht="25.5">
      <c r="A155" s="447">
        <v>138</v>
      </c>
      <c r="B155" s="447" t="s">
        <v>202</v>
      </c>
      <c r="C155" s="471" t="s">
        <v>286</v>
      </c>
      <c r="D155" s="466" t="s">
        <v>90</v>
      </c>
      <c r="E155" s="484">
        <v>13</v>
      </c>
      <c r="F155" s="450"/>
      <c r="G155" s="450"/>
      <c r="H155" s="450"/>
      <c r="I155" s="450"/>
      <c r="J155" s="450"/>
      <c r="K155" s="450"/>
      <c r="L155" s="450"/>
      <c r="M155" s="450"/>
      <c r="N155" s="450"/>
      <c r="O155" s="450"/>
      <c r="P155" s="450"/>
      <c r="Q155" s="399"/>
    </row>
    <row r="156" spans="1:17" s="16" customFormat="1" ht="25.5">
      <c r="A156" s="447">
        <v>139</v>
      </c>
      <c r="B156" s="447" t="s">
        <v>202</v>
      </c>
      <c r="C156" s="471" t="s">
        <v>287</v>
      </c>
      <c r="D156" s="466" t="s">
        <v>86</v>
      </c>
      <c r="E156" s="484">
        <v>40</v>
      </c>
      <c r="F156" s="450"/>
      <c r="G156" s="450"/>
      <c r="H156" s="450"/>
      <c r="I156" s="450"/>
      <c r="J156" s="450"/>
      <c r="K156" s="450"/>
      <c r="L156" s="450"/>
      <c r="M156" s="450"/>
      <c r="N156" s="450"/>
      <c r="O156" s="450"/>
      <c r="P156" s="450"/>
      <c r="Q156" s="399"/>
    </row>
    <row r="157" spans="1:17" s="16" customFormat="1" ht="25.5">
      <c r="A157" s="447">
        <v>140</v>
      </c>
      <c r="B157" s="447" t="s">
        <v>202</v>
      </c>
      <c r="C157" s="471" t="s">
        <v>288</v>
      </c>
      <c r="D157" s="466" t="s">
        <v>86</v>
      </c>
      <c r="E157" s="484">
        <v>240</v>
      </c>
      <c r="F157" s="450"/>
      <c r="G157" s="450"/>
      <c r="H157" s="450"/>
      <c r="I157" s="450"/>
      <c r="J157" s="450"/>
      <c r="K157" s="450"/>
      <c r="L157" s="450"/>
      <c r="M157" s="450"/>
      <c r="N157" s="450"/>
      <c r="O157" s="450"/>
      <c r="P157" s="450"/>
      <c r="Q157" s="399"/>
    </row>
    <row r="158" spans="1:17" s="16" customFormat="1" ht="25.5">
      <c r="A158" s="447">
        <v>141</v>
      </c>
      <c r="B158" s="447" t="s">
        <v>202</v>
      </c>
      <c r="C158" s="471" t="s">
        <v>289</v>
      </c>
      <c r="D158" s="466" t="s">
        <v>86</v>
      </c>
      <c r="E158" s="484">
        <v>20</v>
      </c>
      <c r="F158" s="450"/>
      <c r="G158" s="450"/>
      <c r="H158" s="450"/>
      <c r="I158" s="450"/>
      <c r="J158" s="450"/>
      <c r="K158" s="450"/>
      <c r="L158" s="450"/>
      <c r="M158" s="450"/>
      <c r="N158" s="450"/>
      <c r="O158" s="450"/>
      <c r="P158" s="450"/>
      <c r="Q158" s="399"/>
    </row>
    <row r="159" spans="1:17" s="16" customFormat="1" ht="25.5">
      <c r="A159" s="447">
        <v>142</v>
      </c>
      <c r="B159" s="447" t="s">
        <v>202</v>
      </c>
      <c r="C159" s="471" t="s">
        <v>332</v>
      </c>
      <c r="D159" s="466" t="s">
        <v>94</v>
      </c>
      <c r="E159" s="484">
        <v>10</v>
      </c>
      <c r="F159" s="450"/>
      <c r="G159" s="450"/>
      <c r="H159" s="450"/>
      <c r="I159" s="450"/>
      <c r="J159" s="450"/>
      <c r="K159" s="450"/>
      <c r="L159" s="450"/>
      <c r="M159" s="450"/>
      <c r="N159" s="450"/>
      <c r="O159" s="450"/>
      <c r="P159" s="450"/>
      <c r="Q159" s="399"/>
    </row>
    <row r="160" spans="1:17" s="16" customFormat="1">
      <c r="A160" s="447">
        <v>143</v>
      </c>
      <c r="B160" s="447" t="s">
        <v>202</v>
      </c>
      <c r="C160" s="471" t="s">
        <v>1670</v>
      </c>
      <c r="D160" s="466" t="s">
        <v>90</v>
      </c>
      <c r="E160" s="484">
        <v>1</v>
      </c>
      <c r="F160" s="450"/>
      <c r="G160" s="450"/>
      <c r="H160" s="450"/>
      <c r="I160" s="450"/>
      <c r="J160" s="450"/>
      <c r="K160" s="450"/>
      <c r="L160" s="450"/>
      <c r="M160" s="450"/>
      <c r="N160" s="450"/>
      <c r="O160" s="450"/>
      <c r="P160" s="450"/>
      <c r="Q160" s="399"/>
    </row>
    <row r="161" spans="1:17" s="16" customFormat="1" ht="38.25" customHeight="1">
      <c r="A161" s="442"/>
      <c r="B161" s="442"/>
      <c r="C161" s="443" t="s">
        <v>1628</v>
      </c>
      <c r="D161" s="468"/>
      <c r="E161" s="442"/>
      <c r="F161" s="442"/>
      <c r="G161" s="476"/>
      <c r="H161" s="465"/>
      <c r="I161" s="488"/>
      <c r="J161" s="488"/>
      <c r="K161" s="488"/>
      <c r="L161" s="465"/>
      <c r="M161" s="465"/>
      <c r="N161" s="465"/>
      <c r="O161" s="465"/>
      <c r="P161" s="465"/>
      <c r="Q161" s="406"/>
    </row>
    <row r="162" spans="1:17" s="8" customFormat="1" ht="25.5">
      <c r="A162" s="447">
        <v>144</v>
      </c>
      <c r="B162" s="447" t="s">
        <v>202</v>
      </c>
      <c r="C162" s="448" t="s">
        <v>1671</v>
      </c>
      <c r="D162" s="449" t="s">
        <v>90</v>
      </c>
      <c r="E162" s="472">
        <v>1</v>
      </c>
      <c r="F162" s="472"/>
      <c r="G162" s="473"/>
      <c r="H162" s="474"/>
      <c r="I162" s="475"/>
      <c r="J162" s="475"/>
      <c r="K162" s="475"/>
      <c r="L162" s="474"/>
      <c r="M162" s="474"/>
      <c r="N162" s="474"/>
      <c r="O162" s="474"/>
      <c r="P162" s="474"/>
      <c r="Q162" s="406"/>
    </row>
    <row r="163" spans="1:17" ht="25.5">
      <c r="A163" s="489">
        <v>145</v>
      </c>
      <c r="B163" s="489" t="s">
        <v>202</v>
      </c>
      <c r="C163" s="490" t="s">
        <v>1669</v>
      </c>
      <c r="D163" s="491" t="s">
        <v>90</v>
      </c>
      <c r="E163" s="492">
        <v>1</v>
      </c>
      <c r="F163" s="493"/>
      <c r="G163" s="494"/>
      <c r="H163" s="495"/>
      <c r="I163" s="496"/>
      <c r="J163" s="497"/>
      <c r="K163" s="496"/>
      <c r="L163" s="498"/>
      <c r="M163" s="495"/>
      <c r="N163" s="498"/>
      <c r="O163" s="495"/>
      <c r="P163" s="495"/>
      <c r="Q163" s="406"/>
    </row>
    <row r="164" spans="1:17" ht="38.25">
      <c r="A164" s="447">
        <v>146</v>
      </c>
      <c r="B164" s="489" t="s">
        <v>202</v>
      </c>
      <c r="C164" s="490" t="s">
        <v>290</v>
      </c>
      <c r="D164" s="491" t="s">
        <v>90</v>
      </c>
      <c r="E164" s="492">
        <v>1</v>
      </c>
      <c r="F164" s="493"/>
      <c r="G164" s="494"/>
      <c r="H164" s="495"/>
      <c r="I164" s="496"/>
      <c r="J164" s="497"/>
      <c r="K164" s="496"/>
      <c r="L164" s="498"/>
      <c r="M164" s="495"/>
      <c r="N164" s="498"/>
      <c r="O164" s="495"/>
      <c r="P164" s="495"/>
      <c r="Q164" s="406"/>
    </row>
    <row r="165" spans="1:17">
      <c r="A165" s="451"/>
      <c r="B165" s="451"/>
      <c r="C165" s="452"/>
      <c r="D165" s="453"/>
      <c r="E165" s="451"/>
      <c r="F165" s="454"/>
      <c r="G165" s="455"/>
      <c r="H165" s="456"/>
      <c r="I165" s="456"/>
      <c r="J165" s="457"/>
      <c r="K165" s="456"/>
      <c r="L165" s="457"/>
      <c r="M165" s="456"/>
      <c r="N165" s="457"/>
      <c r="O165" s="456"/>
      <c r="P165" s="458"/>
      <c r="Q165" s="405"/>
    </row>
    <row r="166" spans="1:17" s="4" customFormat="1">
      <c r="A166" s="410"/>
      <c r="B166" s="410"/>
      <c r="C166" s="414"/>
      <c r="D166" s="411"/>
      <c r="E166" s="410"/>
      <c r="F166" s="410"/>
      <c r="G166" s="420"/>
      <c r="H166" s="421"/>
      <c r="I166" s="421"/>
      <c r="J166" s="421"/>
      <c r="K166" s="459" t="s">
        <v>1623</v>
      </c>
      <c r="L166" s="460">
        <v>0</v>
      </c>
      <c r="M166" s="460">
        <v>0</v>
      </c>
      <c r="N166" s="460">
        <v>0</v>
      </c>
      <c r="O166" s="460">
        <v>0</v>
      </c>
      <c r="P166" s="461">
        <v>0</v>
      </c>
      <c r="Q166" s="402"/>
    </row>
    <row r="167" spans="1:17">
      <c r="A167" s="410"/>
      <c r="B167" s="410"/>
      <c r="C167" s="414"/>
      <c r="D167" s="411"/>
      <c r="E167" s="410"/>
      <c r="F167" s="410"/>
      <c r="G167" s="420"/>
      <c r="H167" s="421"/>
      <c r="I167" s="421"/>
      <c r="J167" s="421"/>
      <c r="K167" s="459"/>
      <c r="L167" s="462"/>
      <c r="M167" s="462"/>
      <c r="N167" s="462"/>
      <c r="O167" s="462"/>
      <c r="P167" s="463"/>
      <c r="Q167" s="402"/>
    </row>
    <row r="168" spans="1:17">
      <c r="A168" s="410"/>
      <c r="B168" s="410"/>
      <c r="C168" s="422" t="s">
        <v>20</v>
      </c>
      <c r="D168" s="411"/>
      <c r="E168" s="410"/>
      <c r="F168" s="418"/>
      <c r="G168" s="420"/>
      <c r="H168" s="421"/>
      <c r="I168" s="421"/>
      <c r="J168" s="421"/>
      <c r="K168" s="421"/>
      <c r="L168" s="421"/>
      <c r="M168" s="421"/>
      <c r="N168" s="421"/>
      <c r="O168" s="421"/>
      <c r="P168" s="431"/>
      <c r="Q168" s="402"/>
    </row>
    <row r="169" spans="1:17">
      <c r="A169" s="410"/>
      <c r="B169" s="410"/>
      <c r="C169" s="414"/>
      <c r="D169" s="411"/>
      <c r="E169" s="410"/>
      <c r="F169" s="418"/>
      <c r="G169" s="420"/>
      <c r="H169" s="421"/>
      <c r="I169" s="421"/>
      <c r="J169" s="421"/>
      <c r="K169" s="421"/>
      <c r="L169" s="421"/>
      <c r="M169" s="421"/>
      <c r="N169" s="421"/>
      <c r="O169" s="421"/>
      <c r="P169" s="431"/>
      <c r="Q169" s="403"/>
    </row>
    <row r="170" spans="1:17">
      <c r="A170" s="410"/>
      <c r="B170" s="410"/>
      <c r="C170" s="414"/>
      <c r="D170" s="411"/>
      <c r="E170" s="410"/>
      <c r="F170" s="410"/>
      <c r="G170" s="420"/>
      <c r="H170" s="421"/>
      <c r="I170" s="421"/>
      <c r="J170" s="421"/>
      <c r="K170" s="421"/>
      <c r="L170" s="421"/>
      <c r="M170" s="421"/>
      <c r="N170" s="421"/>
      <c r="O170" s="421"/>
      <c r="P170" s="431"/>
      <c r="Q170" s="402"/>
    </row>
    <row r="171" spans="1:17">
      <c r="A171" s="410"/>
      <c r="B171" s="410"/>
      <c r="C171" s="414"/>
      <c r="D171" s="411"/>
      <c r="E171" s="410"/>
      <c r="F171" s="410"/>
      <c r="G171" s="420"/>
      <c r="H171" s="421"/>
      <c r="I171" s="421"/>
      <c r="J171" s="421"/>
      <c r="K171" s="421"/>
      <c r="L171" s="421"/>
      <c r="M171" s="421"/>
      <c r="N171" s="421"/>
      <c r="O171" s="421"/>
      <c r="P171" s="431"/>
      <c r="Q171" s="402"/>
    </row>
    <row r="172" spans="1:17">
      <c r="A172" s="410"/>
      <c r="B172" s="410"/>
      <c r="C172" s="422" t="s">
        <v>1611</v>
      </c>
      <c r="D172" s="411"/>
      <c r="E172" s="410"/>
      <c r="F172" s="410"/>
      <c r="G172" s="420"/>
      <c r="H172" s="421"/>
      <c r="I172" s="421"/>
      <c r="J172" s="421"/>
      <c r="K172" s="421"/>
      <c r="L172" s="421"/>
      <c r="M172" s="421"/>
      <c r="N172" s="421"/>
      <c r="O172" s="421"/>
      <c r="P172" s="431"/>
      <c r="Q172" s="402"/>
    </row>
    <row r="173" spans="1:17">
      <c r="A173" s="410"/>
      <c r="B173" s="410"/>
      <c r="C173" s="414"/>
      <c r="D173" s="411"/>
      <c r="E173" s="410"/>
      <c r="F173" s="410"/>
      <c r="G173" s="420"/>
      <c r="H173" s="421"/>
      <c r="I173" s="421"/>
      <c r="J173" s="421"/>
      <c r="K173" s="421"/>
      <c r="L173" s="421"/>
      <c r="M173" s="421"/>
      <c r="N173" s="421"/>
      <c r="O173" s="421"/>
      <c r="P173" s="431"/>
      <c r="Q173" s="402"/>
    </row>
    <row r="174" spans="1:17">
      <c r="A174" s="410"/>
      <c r="B174" s="410"/>
      <c r="C174" s="414"/>
      <c r="D174" s="411"/>
      <c r="E174" s="410"/>
      <c r="F174" s="410"/>
      <c r="G174" s="420"/>
      <c r="H174" s="421"/>
      <c r="I174" s="421"/>
      <c r="J174" s="421"/>
      <c r="K174" s="421"/>
      <c r="L174" s="421"/>
      <c r="M174" s="421"/>
      <c r="N174" s="421"/>
      <c r="O174" s="421"/>
      <c r="P174" s="431"/>
      <c r="Q174" s="402"/>
    </row>
    <row r="175" spans="1:17">
      <c r="A175" s="410"/>
      <c r="B175" s="410"/>
      <c r="C175" s="414"/>
      <c r="D175" s="411"/>
      <c r="E175" s="410"/>
      <c r="F175" s="410"/>
      <c r="G175" s="420"/>
      <c r="H175" s="421"/>
      <c r="I175" s="421"/>
      <c r="J175" s="421"/>
      <c r="K175" s="421"/>
      <c r="L175" s="421"/>
      <c r="M175" s="421"/>
      <c r="N175" s="421"/>
      <c r="O175" s="421"/>
      <c r="P175" s="431"/>
      <c r="Q175" s="402"/>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2-1
&amp;"Arial,Bold"&amp;UELEKTROAPGĀDE UN APGAISMOJUMS.</oddHeader>
    <oddFooter>&amp;C&amp;8&amp;P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2"/>
  <sheetViews>
    <sheetView topLeftCell="A76" workbookViewId="0">
      <selection activeCell="A52" sqref="A1:XFD1048576"/>
    </sheetView>
  </sheetViews>
  <sheetFormatPr defaultColWidth="9.140625" defaultRowHeight="12.75"/>
  <cols>
    <col min="1" max="1" width="5.5703125" style="3" customWidth="1"/>
    <col min="2" max="2" width="7.85546875" style="3" customWidth="1"/>
    <col min="3" max="3" width="29.85546875" style="1" customWidth="1"/>
    <col min="4" max="4" width="6" style="2" customWidth="1"/>
    <col min="5" max="5" width="7.28515625" style="3" customWidth="1"/>
    <col min="6" max="6" width="6.28515625" style="3" customWidth="1"/>
    <col min="7" max="7" width="6.5703125" style="676" customWidth="1"/>
    <col min="8" max="8" width="6.425781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961" customWidth="1"/>
    <col min="17" max="16384" width="9.140625" style="961"/>
  </cols>
  <sheetData>
    <row r="1" spans="1:17" ht="15">
      <c r="A1" s="1088" t="s">
        <v>1</v>
      </c>
      <c r="B1" s="1088"/>
      <c r="C1" s="1089"/>
      <c r="D1" s="1081" t="s">
        <v>43</v>
      </c>
      <c r="E1" s="1090"/>
      <c r="F1" s="1090"/>
      <c r="G1" s="1091"/>
      <c r="H1" s="1092"/>
      <c r="I1" s="1092"/>
      <c r="J1" s="1092"/>
      <c r="K1" s="1092"/>
      <c r="L1" s="1092"/>
      <c r="M1" s="1092"/>
      <c r="N1" s="1092"/>
      <c r="O1" s="1092"/>
      <c r="P1" s="1093"/>
    </row>
    <row r="2" spans="1:17" ht="15">
      <c r="A2" s="1088" t="s">
        <v>2</v>
      </c>
      <c r="B2" s="1088"/>
      <c r="C2" s="1089"/>
      <c r="D2" s="1075" t="s">
        <v>48</v>
      </c>
      <c r="E2" s="1090"/>
      <c r="F2" s="1090"/>
      <c r="G2" s="1091"/>
      <c r="H2" s="1092"/>
      <c r="I2" s="1092"/>
      <c r="J2" s="1092"/>
      <c r="K2" s="1092"/>
      <c r="L2" s="1092"/>
      <c r="M2" s="1092"/>
      <c r="N2" s="1092"/>
      <c r="O2" s="1092"/>
      <c r="P2" s="1093"/>
    </row>
    <row r="3" spans="1:17" ht="15">
      <c r="A3" s="1088"/>
      <c r="B3" s="1088"/>
      <c r="C3" s="1089"/>
      <c r="D3" s="1075" t="s">
        <v>1772</v>
      </c>
      <c r="E3" s="1090"/>
      <c r="F3" s="1090"/>
      <c r="G3" s="1091"/>
      <c r="H3" s="1092"/>
      <c r="I3" s="1092"/>
      <c r="J3" s="1092"/>
      <c r="K3" s="1092"/>
      <c r="L3" s="1092"/>
      <c r="M3" s="1092"/>
      <c r="N3" s="1092"/>
      <c r="O3" s="1092"/>
      <c r="P3" s="1093"/>
    </row>
    <row r="4" spans="1:17" ht="15">
      <c r="A4" s="1088"/>
      <c r="B4" s="1088"/>
      <c r="C4" s="1089"/>
      <c r="D4" s="1075" t="s">
        <v>181</v>
      </c>
      <c r="E4" s="1090"/>
      <c r="F4" s="1090"/>
      <c r="G4" s="1091"/>
      <c r="H4" s="1092"/>
      <c r="I4" s="1092"/>
      <c r="J4" s="1092"/>
      <c r="K4" s="1092"/>
      <c r="L4" s="1092"/>
      <c r="M4" s="1092"/>
      <c r="N4" s="1092"/>
      <c r="O4" s="1092"/>
      <c r="P4" s="1093"/>
    </row>
    <row r="5" spans="1:17" ht="14.25" customHeight="1">
      <c r="A5" s="1088" t="s">
        <v>3</v>
      </c>
      <c r="B5" s="1088"/>
      <c r="C5" s="1089"/>
      <c r="D5" s="1075" t="s">
        <v>49</v>
      </c>
      <c r="E5" s="1090"/>
      <c r="F5" s="1090"/>
      <c r="G5" s="1091"/>
      <c r="H5" s="1092"/>
      <c r="I5" s="1092"/>
      <c r="J5" s="1092"/>
      <c r="K5" s="1092"/>
      <c r="L5" s="1092"/>
      <c r="M5" s="1092"/>
      <c r="N5" s="1092"/>
      <c r="O5" s="1092"/>
      <c r="P5" s="1093"/>
    </row>
    <row r="6" spans="1:17" ht="15">
      <c r="A6" s="1088" t="s">
        <v>4</v>
      </c>
      <c r="B6" s="1088"/>
      <c r="C6" s="1089"/>
      <c r="D6" s="1095"/>
      <c r="E6" s="1090"/>
      <c r="F6" s="1090"/>
      <c r="G6" s="1091"/>
      <c r="H6" s="1092"/>
      <c r="I6" s="1092"/>
      <c r="J6" s="1092"/>
      <c r="K6" s="1092"/>
      <c r="L6" s="1092"/>
      <c r="M6" s="1092"/>
      <c r="N6" s="1092"/>
      <c r="O6" s="1092"/>
      <c r="P6" s="1093"/>
    </row>
    <row r="7" spans="1:17" ht="15">
      <c r="A7" s="1088" t="s">
        <v>1672</v>
      </c>
      <c r="B7" s="1088"/>
      <c r="C7" s="1089"/>
      <c r="D7" s="1096"/>
      <c r="E7" s="1090"/>
      <c r="F7" s="1090"/>
      <c r="G7" s="1091"/>
      <c r="H7" s="1092"/>
      <c r="I7" s="1092"/>
      <c r="J7" s="1092"/>
      <c r="K7" s="1092"/>
      <c r="L7" s="1092"/>
      <c r="M7" s="1092"/>
      <c r="N7" s="1092"/>
      <c r="O7" s="1097" t="s">
        <v>1624</v>
      </c>
      <c r="P7" s="1098">
        <f>P104</f>
        <v>0</v>
      </c>
    </row>
    <row r="8" spans="1:17" ht="15">
      <c r="A8" s="1074" t="s">
        <v>1613</v>
      </c>
      <c r="B8" s="1074"/>
      <c r="C8" s="1089"/>
      <c r="D8" s="1096"/>
      <c r="E8" s="1090"/>
      <c r="F8" s="1090"/>
      <c r="G8" s="1091"/>
      <c r="H8" s="1092"/>
      <c r="I8" s="1092"/>
      <c r="J8" s="1092"/>
      <c r="K8" s="1092"/>
      <c r="L8" s="1092"/>
      <c r="M8" s="1092"/>
      <c r="N8" s="1092"/>
      <c r="O8" s="1092"/>
      <c r="P8" s="1093"/>
    </row>
    <row r="9" spans="1:17" ht="20.25" customHeight="1">
      <c r="A9" s="1328" t="s">
        <v>5</v>
      </c>
      <c r="B9" s="1328" t="s">
        <v>68</v>
      </c>
      <c r="C9" s="1343" t="s">
        <v>37</v>
      </c>
      <c r="D9" s="1341" t="s">
        <v>6</v>
      </c>
      <c r="E9" s="1328" t="s">
        <v>7</v>
      </c>
      <c r="F9" s="1338" t="s">
        <v>8</v>
      </c>
      <c r="G9" s="1338"/>
      <c r="H9" s="1338"/>
      <c r="I9" s="1338"/>
      <c r="J9" s="1338"/>
      <c r="K9" s="1340"/>
      <c r="L9" s="1339" t="s">
        <v>11</v>
      </c>
      <c r="M9" s="1338"/>
      <c r="N9" s="1338"/>
      <c r="O9" s="1338"/>
      <c r="P9" s="1340"/>
      <c r="Q9" s="962"/>
    </row>
    <row r="10" spans="1:17" ht="91.5" customHeight="1">
      <c r="A10" s="1329"/>
      <c r="B10" s="1329"/>
      <c r="C10" s="1344"/>
      <c r="D10" s="1342"/>
      <c r="E10" s="1329"/>
      <c r="F10" s="1099" t="s">
        <v>9</v>
      </c>
      <c r="G10" s="1099" t="s">
        <v>23</v>
      </c>
      <c r="H10" s="1100" t="s">
        <v>24</v>
      </c>
      <c r="I10" s="1100" t="s">
        <v>36</v>
      </c>
      <c r="J10" s="1100" t="s">
        <v>25</v>
      </c>
      <c r="K10" s="1100" t="s">
        <v>26</v>
      </c>
      <c r="L10" s="1100" t="s">
        <v>10</v>
      </c>
      <c r="M10" s="1100" t="s">
        <v>24</v>
      </c>
      <c r="N10" s="1100" t="s">
        <v>36</v>
      </c>
      <c r="O10" s="1100" t="s">
        <v>25</v>
      </c>
      <c r="P10" s="1100" t="s">
        <v>27</v>
      </c>
    </row>
    <row r="11" spans="1:17">
      <c r="A11" s="1101"/>
      <c r="B11" s="1101"/>
      <c r="C11" s="1102"/>
      <c r="D11" s="1079"/>
      <c r="E11" s="1077"/>
      <c r="F11" s="1078"/>
      <c r="G11" s="1085"/>
      <c r="H11" s="1086"/>
      <c r="I11" s="1086"/>
      <c r="J11" s="1103"/>
      <c r="K11" s="1086"/>
      <c r="L11" s="1103"/>
      <c r="M11" s="1086"/>
      <c r="N11" s="1103"/>
      <c r="O11" s="1086"/>
      <c r="P11" s="1104"/>
    </row>
    <row r="12" spans="1:17" s="407" customFormat="1" ht="25.5">
      <c r="A12" s="1107"/>
      <c r="B12" s="1105"/>
      <c r="C12" s="671" t="s">
        <v>375</v>
      </c>
      <c r="D12" s="477"/>
      <c r="E12" s="479"/>
      <c r="F12" s="478"/>
      <c r="G12" s="673"/>
      <c r="H12" s="673"/>
      <c r="I12" s="673"/>
      <c r="J12" s="673"/>
      <c r="K12" s="673"/>
      <c r="L12" s="673"/>
      <c r="M12" s="673"/>
      <c r="N12" s="673"/>
      <c r="O12" s="673"/>
      <c r="P12" s="673"/>
    </row>
    <row r="13" spans="1:17" s="1069" customFormat="1" ht="25.5">
      <c r="A13" s="1169">
        <v>1</v>
      </c>
      <c r="B13" s="1169" t="s">
        <v>374</v>
      </c>
      <c r="C13" s="564" t="s">
        <v>376</v>
      </c>
      <c r="D13" s="857" t="s">
        <v>90</v>
      </c>
      <c r="E13" s="857">
        <v>1</v>
      </c>
      <c r="F13" s="859"/>
      <c r="G13" s="859"/>
      <c r="H13" s="859"/>
      <c r="I13" s="859"/>
      <c r="J13" s="859"/>
      <c r="K13" s="859"/>
      <c r="L13" s="859"/>
      <c r="M13" s="859"/>
      <c r="N13" s="859"/>
      <c r="O13" s="859"/>
      <c r="P13" s="859"/>
    </row>
    <row r="14" spans="1:17" s="1069" customFormat="1" ht="25.5">
      <c r="A14" s="1169">
        <v>2</v>
      </c>
      <c r="B14" s="1169" t="s">
        <v>374</v>
      </c>
      <c r="C14" s="564" t="s">
        <v>377</v>
      </c>
      <c r="D14" s="857" t="s">
        <v>94</v>
      </c>
      <c r="E14" s="857">
        <v>1</v>
      </c>
      <c r="F14" s="1170"/>
      <c r="G14" s="1170"/>
      <c r="H14" s="1170"/>
      <c r="I14" s="1170"/>
      <c r="J14" s="1170"/>
      <c r="K14" s="1170"/>
      <c r="L14" s="1170"/>
      <c r="M14" s="1170"/>
      <c r="N14" s="1170"/>
      <c r="O14" s="1170"/>
      <c r="P14" s="1170"/>
    </row>
    <row r="15" spans="1:17" s="1069" customFormat="1" ht="25.5">
      <c r="A15" s="1169">
        <v>3</v>
      </c>
      <c r="B15" s="1169" t="s">
        <v>374</v>
      </c>
      <c r="C15" s="564" t="s">
        <v>378</v>
      </c>
      <c r="D15" s="857" t="s">
        <v>94</v>
      </c>
      <c r="E15" s="857">
        <v>1</v>
      </c>
      <c r="F15" s="859"/>
      <c r="G15" s="859"/>
      <c r="H15" s="859"/>
      <c r="I15" s="859"/>
      <c r="J15" s="859"/>
      <c r="K15" s="859"/>
      <c r="L15" s="859"/>
      <c r="M15" s="859"/>
      <c r="N15" s="859"/>
      <c r="O15" s="859"/>
      <c r="P15" s="859"/>
    </row>
    <row r="16" spans="1:17" s="1069" customFormat="1" ht="25.5">
      <c r="A16" s="1169">
        <v>4</v>
      </c>
      <c r="B16" s="1169" t="s">
        <v>374</v>
      </c>
      <c r="C16" s="564" t="s">
        <v>379</v>
      </c>
      <c r="D16" s="857" t="s">
        <v>94</v>
      </c>
      <c r="E16" s="857">
        <v>1</v>
      </c>
      <c r="F16" s="1170"/>
      <c r="G16" s="1170"/>
      <c r="H16" s="1170"/>
      <c r="I16" s="1170"/>
      <c r="J16" s="1170"/>
      <c r="K16" s="1170"/>
      <c r="L16" s="1170"/>
      <c r="M16" s="1170"/>
      <c r="N16" s="1170"/>
      <c r="O16" s="1170"/>
      <c r="P16" s="1170"/>
    </row>
    <row r="17" spans="1:16" s="1069" customFormat="1" ht="25.5">
      <c r="A17" s="1169">
        <v>5</v>
      </c>
      <c r="B17" s="1169" t="s">
        <v>374</v>
      </c>
      <c r="C17" s="564" t="s">
        <v>452</v>
      </c>
      <c r="D17" s="857" t="s">
        <v>94</v>
      </c>
      <c r="E17" s="857">
        <v>2</v>
      </c>
      <c r="F17" s="859"/>
      <c r="G17" s="859"/>
      <c r="H17" s="859"/>
      <c r="I17" s="859"/>
      <c r="J17" s="859"/>
      <c r="K17" s="859"/>
      <c r="L17" s="859"/>
      <c r="M17" s="859"/>
      <c r="N17" s="859"/>
      <c r="O17" s="859"/>
      <c r="P17" s="859"/>
    </row>
    <row r="18" spans="1:16" s="1069" customFormat="1" ht="25.5">
      <c r="A18" s="1169">
        <v>6</v>
      </c>
      <c r="B18" s="1169" t="s">
        <v>374</v>
      </c>
      <c r="C18" s="564" t="s">
        <v>380</v>
      </c>
      <c r="D18" s="857" t="s">
        <v>94</v>
      </c>
      <c r="E18" s="857">
        <v>5</v>
      </c>
      <c r="F18" s="1170"/>
      <c r="G18" s="1170"/>
      <c r="H18" s="1170"/>
      <c r="I18" s="1170"/>
      <c r="J18" s="1170"/>
      <c r="K18" s="1170"/>
      <c r="L18" s="1170"/>
      <c r="M18" s="1170"/>
      <c r="N18" s="1170"/>
      <c r="O18" s="1170"/>
      <c r="P18" s="1170"/>
    </row>
    <row r="19" spans="1:16" s="1069" customFormat="1" ht="25.5">
      <c r="A19" s="1169">
        <v>7</v>
      </c>
      <c r="B19" s="1169" t="s">
        <v>374</v>
      </c>
      <c r="C19" s="564" t="s">
        <v>381</v>
      </c>
      <c r="D19" s="857" t="s">
        <v>94</v>
      </c>
      <c r="E19" s="857">
        <v>1</v>
      </c>
      <c r="F19" s="859"/>
      <c r="G19" s="859"/>
      <c r="H19" s="859"/>
      <c r="I19" s="859"/>
      <c r="J19" s="859"/>
      <c r="K19" s="859"/>
      <c r="L19" s="859"/>
      <c r="M19" s="859"/>
      <c r="N19" s="859"/>
      <c r="O19" s="859"/>
      <c r="P19" s="859"/>
    </row>
    <row r="20" spans="1:16" s="1069" customFormat="1" ht="25.5">
      <c r="A20" s="1169">
        <v>8</v>
      </c>
      <c r="B20" s="1169" t="s">
        <v>374</v>
      </c>
      <c r="C20" s="564" t="s">
        <v>382</v>
      </c>
      <c r="D20" s="857" t="s">
        <v>94</v>
      </c>
      <c r="E20" s="857">
        <v>1</v>
      </c>
      <c r="F20" s="1170"/>
      <c r="G20" s="1170"/>
      <c r="H20" s="1170"/>
      <c r="I20" s="1170"/>
      <c r="J20" s="1170"/>
      <c r="K20" s="1170"/>
      <c r="L20" s="1170"/>
      <c r="M20" s="1170"/>
      <c r="N20" s="1170"/>
      <c r="O20" s="1170"/>
      <c r="P20" s="1170"/>
    </row>
    <row r="21" spans="1:16" s="1069" customFormat="1" ht="25.5">
      <c r="A21" s="1169">
        <v>9</v>
      </c>
      <c r="B21" s="1169" t="s">
        <v>374</v>
      </c>
      <c r="C21" s="564" t="s">
        <v>383</v>
      </c>
      <c r="D21" s="857" t="s">
        <v>94</v>
      </c>
      <c r="E21" s="857">
        <v>2</v>
      </c>
      <c r="F21" s="859"/>
      <c r="G21" s="859"/>
      <c r="H21" s="859"/>
      <c r="I21" s="859"/>
      <c r="J21" s="859"/>
      <c r="K21" s="859"/>
      <c r="L21" s="859"/>
      <c r="M21" s="859"/>
      <c r="N21" s="859"/>
      <c r="O21" s="859"/>
      <c r="P21" s="859"/>
    </row>
    <row r="22" spans="1:16" s="1069" customFormat="1" ht="25.5">
      <c r="A22" s="1169">
        <v>10</v>
      </c>
      <c r="B22" s="1169" t="s">
        <v>374</v>
      </c>
      <c r="C22" s="564" t="s">
        <v>384</v>
      </c>
      <c r="D22" s="857" t="s">
        <v>94</v>
      </c>
      <c r="E22" s="857">
        <v>2</v>
      </c>
      <c r="F22" s="1170"/>
      <c r="G22" s="1170"/>
      <c r="H22" s="1170"/>
      <c r="I22" s="1170"/>
      <c r="J22" s="1170"/>
      <c r="K22" s="1170"/>
      <c r="L22" s="1170"/>
      <c r="M22" s="1170"/>
      <c r="N22" s="1170"/>
      <c r="O22" s="1170"/>
      <c r="P22" s="1170"/>
    </row>
    <row r="23" spans="1:16" s="1069" customFormat="1">
      <c r="A23" s="1169">
        <v>11</v>
      </c>
      <c r="B23" s="1169" t="s">
        <v>374</v>
      </c>
      <c r="C23" s="564" t="s">
        <v>385</v>
      </c>
      <c r="D23" s="857" t="s">
        <v>90</v>
      </c>
      <c r="E23" s="857">
        <v>1</v>
      </c>
      <c r="F23" s="859"/>
      <c r="G23" s="859"/>
      <c r="H23" s="859"/>
      <c r="I23" s="859"/>
      <c r="J23" s="859"/>
      <c r="K23" s="859"/>
      <c r="L23" s="859"/>
      <c r="M23" s="859"/>
      <c r="N23" s="859"/>
      <c r="O23" s="859"/>
      <c r="P23" s="859"/>
    </row>
    <row r="24" spans="1:16" s="1069" customFormat="1">
      <c r="A24" s="1169">
        <v>12</v>
      </c>
      <c r="B24" s="1169" t="s">
        <v>374</v>
      </c>
      <c r="C24" s="564" t="s">
        <v>386</v>
      </c>
      <c r="D24" s="857" t="s">
        <v>86</v>
      </c>
      <c r="E24" s="857">
        <v>1200</v>
      </c>
      <c r="F24" s="1170"/>
      <c r="G24" s="1170"/>
      <c r="H24" s="1170"/>
      <c r="I24" s="1170"/>
      <c r="J24" s="1170"/>
      <c r="K24" s="1170"/>
      <c r="L24" s="1170"/>
      <c r="M24" s="1170"/>
      <c r="N24" s="1170"/>
      <c r="O24" s="1170"/>
      <c r="P24" s="1170"/>
    </row>
    <row r="25" spans="1:16" s="401" customFormat="1">
      <c r="A25" s="1169">
        <v>13</v>
      </c>
      <c r="B25" s="1169" t="s">
        <v>374</v>
      </c>
      <c r="C25" s="564" t="s">
        <v>387</v>
      </c>
      <c r="D25" s="857" t="s">
        <v>94</v>
      </c>
      <c r="E25" s="857">
        <v>6</v>
      </c>
      <c r="F25" s="859"/>
      <c r="G25" s="859"/>
      <c r="H25" s="859"/>
      <c r="I25" s="859"/>
      <c r="J25" s="859"/>
      <c r="K25" s="859"/>
      <c r="L25" s="859"/>
      <c r="M25" s="859"/>
      <c r="N25" s="859"/>
      <c r="O25" s="859"/>
      <c r="P25" s="859"/>
    </row>
    <row r="26" spans="1:16" s="1069" customFormat="1" ht="25.5">
      <c r="A26" s="1169">
        <v>14</v>
      </c>
      <c r="B26" s="1169" t="s">
        <v>374</v>
      </c>
      <c r="C26" s="564" t="s">
        <v>388</v>
      </c>
      <c r="D26" s="857" t="s">
        <v>94</v>
      </c>
      <c r="E26" s="857">
        <v>9</v>
      </c>
      <c r="F26" s="1170"/>
      <c r="G26" s="1170"/>
      <c r="H26" s="1170"/>
      <c r="I26" s="1170"/>
      <c r="J26" s="1170"/>
      <c r="K26" s="1170"/>
      <c r="L26" s="1170"/>
      <c r="M26" s="1170"/>
      <c r="N26" s="1170"/>
      <c r="O26" s="1170"/>
      <c r="P26" s="1170"/>
    </row>
    <row r="27" spans="1:16" s="1069" customFormat="1" ht="25.5">
      <c r="A27" s="1169">
        <v>15</v>
      </c>
      <c r="B27" s="1169" t="s">
        <v>374</v>
      </c>
      <c r="C27" s="564" t="s">
        <v>389</v>
      </c>
      <c r="D27" s="857" t="s">
        <v>90</v>
      </c>
      <c r="E27" s="1171">
        <v>1</v>
      </c>
      <c r="F27" s="859"/>
      <c r="G27" s="859"/>
      <c r="H27" s="859"/>
      <c r="I27" s="859"/>
      <c r="J27" s="859"/>
      <c r="K27" s="859"/>
      <c r="L27" s="859"/>
      <c r="M27" s="859"/>
      <c r="N27" s="859"/>
      <c r="O27" s="859"/>
      <c r="P27" s="859"/>
    </row>
    <row r="28" spans="1:16" s="1069" customFormat="1">
      <c r="A28" s="1169">
        <v>16</v>
      </c>
      <c r="B28" s="1169" t="s">
        <v>374</v>
      </c>
      <c r="C28" s="564" t="s">
        <v>390</v>
      </c>
      <c r="D28" s="857" t="s">
        <v>94</v>
      </c>
      <c r="E28" s="857">
        <v>25</v>
      </c>
      <c r="F28" s="1170"/>
      <c r="G28" s="1170"/>
      <c r="H28" s="1170"/>
      <c r="I28" s="1170"/>
      <c r="J28" s="1170"/>
      <c r="K28" s="1170"/>
      <c r="L28" s="1170"/>
      <c r="M28" s="1170"/>
      <c r="N28" s="1170"/>
      <c r="O28" s="1170"/>
      <c r="P28" s="1170"/>
    </row>
    <row r="29" spans="1:16" s="1069" customFormat="1">
      <c r="A29" s="1169">
        <v>17</v>
      </c>
      <c r="B29" s="1169" t="s">
        <v>374</v>
      </c>
      <c r="C29" s="564" t="s">
        <v>391</v>
      </c>
      <c r="D29" s="857" t="s">
        <v>94</v>
      </c>
      <c r="E29" s="857">
        <v>9</v>
      </c>
      <c r="F29" s="859"/>
      <c r="G29" s="859"/>
      <c r="H29" s="859"/>
      <c r="I29" s="859"/>
      <c r="J29" s="859"/>
      <c r="K29" s="859"/>
      <c r="L29" s="859"/>
      <c r="M29" s="859"/>
      <c r="N29" s="859"/>
      <c r="O29" s="859"/>
      <c r="P29" s="859"/>
    </row>
    <row r="30" spans="1:16" s="1069" customFormat="1" ht="25.5">
      <c r="A30" s="1169">
        <v>18</v>
      </c>
      <c r="B30" s="1169" t="s">
        <v>374</v>
      </c>
      <c r="C30" s="564" t="s">
        <v>392</v>
      </c>
      <c r="D30" s="857" t="s">
        <v>94</v>
      </c>
      <c r="E30" s="857">
        <v>1</v>
      </c>
      <c r="F30" s="1170"/>
      <c r="G30" s="1170"/>
      <c r="H30" s="1170"/>
      <c r="I30" s="1170"/>
      <c r="J30" s="1170"/>
      <c r="K30" s="1170"/>
      <c r="L30" s="1170"/>
      <c r="M30" s="1170"/>
      <c r="N30" s="1170"/>
      <c r="O30" s="1170"/>
      <c r="P30" s="1170"/>
    </row>
    <row r="31" spans="1:16" s="1069" customFormat="1" ht="25.5">
      <c r="A31" s="1169">
        <v>19</v>
      </c>
      <c r="B31" s="1169" t="s">
        <v>374</v>
      </c>
      <c r="C31" s="564" t="s">
        <v>393</v>
      </c>
      <c r="D31" s="857" t="s">
        <v>94</v>
      </c>
      <c r="E31" s="857">
        <v>39</v>
      </c>
      <c r="F31" s="859"/>
      <c r="G31" s="859"/>
      <c r="H31" s="859"/>
      <c r="I31" s="859"/>
      <c r="J31" s="859"/>
      <c r="K31" s="859"/>
      <c r="L31" s="859"/>
      <c r="M31" s="859"/>
      <c r="N31" s="859"/>
      <c r="O31" s="859"/>
      <c r="P31" s="859"/>
    </row>
    <row r="32" spans="1:16" s="1069" customFormat="1" ht="25.5">
      <c r="A32" s="1169">
        <v>20</v>
      </c>
      <c r="B32" s="1169" t="s">
        <v>374</v>
      </c>
      <c r="C32" s="564" t="s">
        <v>394</v>
      </c>
      <c r="D32" s="857" t="s">
        <v>94</v>
      </c>
      <c r="E32" s="857">
        <v>9</v>
      </c>
      <c r="F32" s="1170"/>
      <c r="G32" s="1170"/>
      <c r="H32" s="1170"/>
      <c r="I32" s="1170"/>
      <c r="J32" s="1170"/>
      <c r="K32" s="1170"/>
      <c r="L32" s="1170"/>
      <c r="M32" s="1170"/>
      <c r="N32" s="1170"/>
      <c r="O32" s="1170"/>
      <c r="P32" s="1170"/>
    </row>
    <row r="33" spans="1:16" s="1069" customFormat="1">
      <c r="A33" s="1169">
        <v>21</v>
      </c>
      <c r="B33" s="1169" t="s">
        <v>374</v>
      </c>
      <c r="C33" s="564" t="s">
        <v>395</v>
      </c>
      <c r="D33" s="857" t="s">
        <v>86</v>
      </c>
      <c r="E33" s="857">
        <v>10</v>
      </c>
      <c r="F33" s="859"/>
      <c r="G33" s="859"/>
      <c r="H33" s="859"/>
      <c r="I33" s="859"/>
      <c r="J33" s="859"/>
      <c r="K33" s="859"/>
      <c r="L33" s="859"/>
      <c r="M33" s="859"/>
      <c r="N33" s="859"/>
      <c r="O33" s="859"/>
      <c r="P33" s="859"/>
    </row>
    <row r="34" spans="1:16" s="1069" customFormat="1">
      <c r="A34" s="1169">
        <v>22</v>
      </c>
      <c r="B34" s="1169" t="s">
        <v>374</v>
      </c>
      <c r="C34" s="564" t="s">
        <v>396</v>
      </c>
      <c r="D34" s="857" t="s">
        <v>86</v>
      </c>
      <c r="E34" s="857">
        <v>250</v>
      </c>
      <c r="F34" s="1170"/>
      <c r="G34" s="1170"/>
      <c r="H34" s="1170"/>
      <c r="I34" s="1170"/>
      <c r="J34" s="1170"/>
      <c r="K34" s="1170"/>
      <c r="L34" s="1170"/>
      <c r="M34" s="1170"/>
      <c r="N34" s="1170"/>
      <c r="O34" s="1170"/>
      <c r="P34" s="1170"/>
    </row>
    <row r="35" spans="1:16" s="1069" customFormat="1" ht="25.5">
      <c r="A35" s="1169">
        <v>23</v>
      </c>
      <c r="B35" s="1169" t="s">
        <v>374</v>
      </c>
      <c r="C35" s="564" t="s">
        <v>397</v>
      </c>
      <c r="D35" s="857" t="s">
        <v>86</v>
      </c>
      <c r="E35" s="857">
        <v>15</v>
      </c>
      <c r="F35" s="859"/>
      <c r="G35" s="859"/>
      <c r="H35" s="859"/>
      <c r="I35" s="859"/>
      <c r="J35" s="859"/>
      <c r="K35" s="859"/>
      <c r="L35" s="859"/>
      <c r="M35" s="859"/>
      <c r="N35" s="859"/>
      <c r="O35" s="859"/>
      <c r="P35" s="859"/>
    </row>
    <row r="36" spans="1:16" s="1069" customFormat="1" ht="25.5">
      <c r="A36" s="1169">
        <v>24</v>
      </c>
      <c r="B36" s="1169" t="s">
        <v>374</v>
      </c>
      <c r="C36" s="564" t="s">
        <v>398</v>
      </c>
      <c r="D36" s="857" t="s">
        <v>90</v>
      </c>
      <c r="E36" s="857">
        <v>1</v>
      </c>
      <c r="F36" s="1170"/>
      <c r="G36" s="1170"/>
      <c r="H36" s="1170"/>
      <c r="I36" s="1170"/>
      <c r="J36" s="1170"/>
      <c r="K36" s="1170"/>
      <c r="L36" s="1170"/>
      <c r="M36" s="1170"/>
      <c r="N36" s="1170"/>
      <c r="O36" s="1170"/>
      <c r="P36" s="1170"/>
    </row>
    <row r="37" spans="1:16" s="407" customFormat="1">
      <c r="A37" s="1169">
        <v>25</v>
      </c>
      <c r="B37" s="1169" t="s">
        <v>374</v>
      </c>
      <c r="C37" s="564" t="s">
        <v>399</v>
      </c>
      <c r="D37" s="857" t="s">
        <v>90</v>
      </c>
      <c r="E37" s="857">
        <v>1</v>
      </c>
      <c r="F37" s="859"/>
      <c r="G37" s="859"/>
      <c r="H37" s="859"/>
      <c r="I37" s="859"/>
      <c r="J37" s="859"/>
      <c r="K37" s="859"/>
      <c r="L37" s="859"/>
      <c r="M37" s="859"/>
      <c r="N37" s="859"/>
      <c r="O37" s="859"/>
      <c r="P37" s="859"/>
    </row>
    <row r="38" spans="1:16" s="1069" customFormat="1">
      <c r="A38" s="1105"/>
      <c r="B38" s="1105"/>
      <c r="C38" s="227" t="s">
        <v>400</v>
      </c>
      <c r="D38" s="1129"/>
      <c r="E38" s="1129"/>
      <c r="F38" s="1127"/>
      <c r="G38" s="1127"/>
      <c r="H38" s="1127"/>
      <c r="I38" s="1127"/>
      <c r="J38" s="1127"/>
      <c r="K38" s="1127"/>
      <c r="L38" s="1127"/>
      <c r="M38" s="1127"/>
      <c r="N38" s="1127"/>
      <c r="O38" s="1127"/>
      <c r="P38" s="1127"/>
    </row>
    <row r="39" spans="1:16" s="1069" customFormat="1" ht="51">
      <c r="A39" s="1169">
        <v>26</v>
      </c>
      <c r="B39" s="1169" t="s">
        <v>374</v>
      </c>
      <c r="C39" s="1128" t="s">
        <v>401</v>
      </c>
      <c r="D39" s="221" t="s">
        <v>90</v>
      </c>
      <c r="E39" s="221">
        <v>1</v>
      </c>
      <c r="F39" s="859"/>
      <c r="G39" s="859"/>
      <c r="H39" s="859"/>
      <c r="I39" s="859"/>
      <c r="J39" s="859"/>
      <c r="K39" s="859"/>
      <c r="L39" s="859"/>
      <c r="M39" s="859"/>
      <c r="N39" s="859"/>
      <c r="O39" s="859"/>
      <c r="P39" s="859"/>
    </row>
    <row r="40" spans="1:16" s="1069" customFormat="1" ht="25.5">
      <c r="A40" s="1169">
        <v>27</v>
      </c>
      <c r="B40" s="1169" t="s">
        <v>374</v>
      </c>
      <c r="C40" s="1128" t="s">
        <v>402</v>
      </c>
      <c r="D40" s="221" t="s">
        <v>90</v>
      </c>
      <c r="E40" s="221">
        <v>1</v>
      </c>
      <c r="F40" s="1170"/>
      <c r="G40" s="1170"/>
      <c r="H40" s="1170"/>
      <c r="I40" s="1170"/>
      <c r="J40" s="1170"/>
      <c r="K40" s="1170"/>
      <c r="L40" s="1170"/>
      <c r="M40" s="1170"/>
      <c r="N40" s="1170"/>
      <c r="O40" s="1170"/>
      <c r="P40" s="1170"/>
    </row>
    <row r="41" spans="1:16" s="1069" customFormat="1">
      <c r="A41" s="1105"/>
      <c r="B41" s="1105"/>
      <c r="C41" s="227" t="s">
        <v>403</v>
      </c>
      <c r="D41" s="1129"/>
      <c r="E41" s="1129"/>
      <c r="F41" s="1127"/>
      <c r="G41" s="1127"/>
      <c r="H41" s="1127"/>
      <c r="I41" s="1127"/>
      <c r="J41" s="1127"/>
      <c r="K41" s="1127"/>
      <c r="L41" s="1127"/>
      <c r="M41" s="1127"/>
      <c r="N41" s="1127"/>
      <c r="O41" s="1127"/>
      <c r="P41" s="1127"/>
    </row>
    <row r="42" spans="1:16" s="1069" customFormat="1" ht="25.5">
      <c r="A42" s="1169">
        <v>28</v>
      </c>
      <c r="B42" s="1169" t="s">
        <v>374</v>
      </c>
      <c r="C42" s="1128" t="s">
        <v>404</v>
      </c>
      <c r="D42" s="221" t="s">
        <v>90</v>
      </c>
      <c r="E42" s="221">
        <v>1</v>
      </c>
      <c r="F42" s="1170"/>
      <c r="G42" s="1170"/>
      <c r="H42" s="1170"/>
      <c r="I42" s="1170"/>
      <c r="J42" s="1170"/>
      <c r="K42" s="1170"/>
      <c r="L42" s="1170"/>
      <c r="M42" s="1170"/>
      <c r="N42" s="1170"/>
      <c r="O42" s="1170"/>
      <c r="P42" s="1170"/>
    </row>
    <row r="43" spans="1:16" s="22" customFormat="1" ht="63.75">
      <c r="A43" s="1169">
        <v>29</v>
      </c>
      <c r="B43" s="1171" t="s">
        <v>374</v>
      </c>
      <c r="C43" s="564" t="s">
        <v>405</v>
      </c>
      <c r="D43" s="857" t="s">
        <v>90</v>
      </c>
      <c r="E43" s="1130">
        <v>1</v>
      </c>
      <c r="F43" s="859"/>
      <c r="G43" s="859"/>
      <c r="H43" s="859"/>
      <c r="I43" s="859"/>
      <c r="J43" s="859"/>
      <c r="K43" s="859"/>
      <c r="L43" s="859"/>
      <c r="M43" s="859"/>
      <c r="N43" s="859"/>
      <c r="O43" s="859"/>
      <c r="P43" s="859"/>
    </row>
    <row r="44" spans="1:16" s="1071" customFormat="1">
      <c r="A44" s="1107"/>
      <c r="B44" s="1105"/>
      <c r="C44" s="227" t="s">
        <v>406</v>
      </c>
      <c r="D44" s="477"/>
      <c r="E44" s="477"/>
      <c r="F44" s="1127"/>
      <c r="G44" s="1127"/>
      <c r="H44" s="1127"/>
      <c r="I44" s="1127"/>
      <c r="J44" s="1127"/>
      <c r="K44" s="1127"/>
      <c r="L44" s="1127"/>
      <c r="M44" s="1127"/>
      <c r="N44" s="1127"/>
      <c r="O44" s="1127"/>
      <c r="P44" s="1127"/>
    </row>
    <row r="45" spans="1:16" s="1069" customFormat="1" ht="63.75">
      <c r="A45" s="1169">
        <v>30</v>
      </c>
      <c r="B45" s="1169" t="s">
        <v>374</v>
      </c>
      <c r="C45" s="564" t="s">
        <v>407</v>
      </c>
      <c r="D45" s="857" t="s">
        <v>94</v>
      </c>
      <c r="E45" s="857">
        <v>1</v>
      </c>
      <c r="F45" s="859"/>
      <c r="G45" s="859"/>
      <c r="H45" s="859"/>
      <c r="I45" s="859"/>
      <c r="J45" s="859"/>
      <c r="K45" s="859"/>
      <c r="L45" s="859"/>
      <c r="M45" s="859"/>
      <c r="N45" s="859"/>
      <c r="O45" s="859"/>
      <c r="P45" s="859"/>
    </row>
    <row r="46" spans="1:16" s="1069" customFormat="1" ht="51">
      <c r="A46" s="1169">
        <v>31</v>
      </c>
      <c r="B46" s="1169" t="s">
        <v>374</v>
      </c>
      <c r="C46" s="564" t="s">
        <v>408</v>
      </c>
      <c r="D46" s="857" t="s">
        <v>94</v>
      </c>
      <c r="E46" s="857">
        <v>2</v>
      </c>
      <c r="F46" s="1170"/>
      <c r="G46" s="1170"/>
      <c r="H46" s="1170"/>
      <c r="I46" s="1170"/>
      <c r="J46" s="1170"/>
      <c r="K46" s="1170"/>
      <c r="L46" s="1170"/>
      <c r="M46" s="1170"/>
      <c r="N46" s="1170"/>
      <c r="O46" s="1170"/>
      <c r="P46" s="1170"/>
    </row>
    <row r="47" spans="1:16" s="1069" customFormat="1" ht="89.25">
      <c r="A47" s="1169">
        <v>32</v>
      </c>
      <c r="B47" s="1169" t="s">
        <v>374</v>
      </c>
      <c r="C47" s="564" t="s">
        <v>409</v>
      </c>
      <c r="D47" s="857" t="s">
        <v>94</v>
      </c>
      <c r="E47" s="857">
        <v>4</v>
      </c>
      <c r="F47" s="859"/>
      <c r="G47" s="859"/>
      <c r="H47" s="859"/>
      <c r="I47" s="859"/>
      <c r="J47" s="859"/>
      <c r="K47" s="859"/>
      <c r="L47" s="859"/>
      <c r="M47" s="859"/>
      <c r="N47" s="859"/>
      <c r="O47" s="859"/>
      <c r="P47" s="859"/>
    </row>
    <row r="48" spans="1:16" s="1069" customFormat="1" ht="25.5">
      <c r="A48" s="1169">
        <v>33</v>
      </c>
      <c r="B48" s="1169" t="s">
        <v>374</v>
      </c>
      <c r="C48" s="564" t="s">
        <v>410</v>
      </c>
      <c r="D48" s="857" t="s">
        <v>94</v>
      </c>
      <c r="E48" s="857">
        <v>1</v>
      </c>
      <c r="F48" s="1170"/>
      <c r="G48" s="1170"/>
      <c r="H48" s="1170"/>
      <c r="I48" s="1170"/>
      <c r="J48" s="1170"/>
      <c r="K48" s="1170"/>
      <c r="L48" s="1170"/>
      <c r="M48" s="1170"/>
      <c r="N48" s="1170"/>
      <c r="O48" s="1170"/>
      <c r="P48" s="1170"/>
    </row>
    <row r="49" spans="1:16" s="1069" customFormat="1" ht="25.5">
      <c r="A49" s="1169">
        <v>34</v>
      </c>
      <c r="B49" s="1169" t="s">
        <v>374</v>
      </c>
      <c r="C49" s="564" t="s">
        <v>411</v>
      </c>
      <c r="D49" s="857" t="s">
        <v>94</v>
      </c>
      <c r="E49" s="857">
        <v>1</v>
      </c>
      <c r="F49" s="859"/>
      <c r="G49" s="859"/>
      <c r="H49" s="859"/>
      <c r="I49" s="859"/>
      <c r="J49" s="859"/>
      <c r="K49" s="859"/>
      <c r="L49" s="859"/>
      <c r="M49" s="859"/>
      <c r="N49" s="859"/>
      <c r="O49" s="859"/>
      <c r="P49" s="859"/>
    </row>
    <row r="50" spans="1:16" s="1069" customFormat="1">
      <c r="A50" s="1169">
        <v>35</v>
      </c>
      <c r="B50" s="1169" t="s">
        <v>374</v>
      </c>
      <c r="C50" s="564" t="s">
        <v>386</v>
      </c>
      <c r="D50" s="857" t="s">
        <v>86</v>
      </c>
      <c r="E50" s="857">
        <v>735</v>
      </c>
      <c r="F50" s="1170"/>
      <c r="G50" s="1170"/>
      <c r="H50" s="1170"/>
      <c r="I50" s="1170"/>
      <c r="J50" s="1170"/>
      <c r="K50" s="1170"/>
      <c r="L50" s="1170"/>
      <c r="M50" s="1170"/>
      <c r="N50" s="1170"/>
      <c r="O50" s="1170"/>
      <c r="P50" s="1170"/>
    </row>
    <row r="51" spans="1:16" s="1069" customFormat="1">
      <c r="A51" s="1169">
        <v>36</v>
      </c>
      <c r="B51" s="1169" t="s">
        <v>374</v>
      </c>
      <c r="C51" s="564" t="s">
        <v>412</v>
      </c>
      <c r="D51" s="857" t="s">
        <v>94</v>
      </c>
      <c r="E51" s="857">
        <v>6</v>
      </c>
      <c r="F51" s="859"/>
      <c r="G51" s="859"/>
      <c r="H51" s="859"/>
      <c r="I51" s="859"/>
      <c r="J51" s="859"/>
      <c r="K51" s="859"/>
      <c r="L51" s="859"/>
      <c r="M51" s="859"/>
      <c r="N51" s="859"/>
      <c r="O51" s="859"/>
      <c r="P51" s="859"/>
    </row>
    <row r="52" spans="1:16" s="1069" customFormat="1">
      <c r="A52" s="1169">
        <v>37</v>
      </c>
      <c r="B52" s="1169" t="s">
        <v>374</v>
      </c>
      <c r="C52" s="564" t="s">
        <v>413</v>
      </c>
      <c r="D52" s="857" t="s">
        <v>94</v>
      </c>
      <c r="E52" s="857">
        <v>1</v>
      </c>
      <c r="F52" s="1170"/>
      <c r="G52" s="1170"/>
      <c r="H52" s="1170"/>
      <c r="I52" s="1170"/>
      <c r="J52" s="1170"/>
      <c r="K52" s="1170"/>
      <c r="L52" s="1170"/>
      <c r="M52" s="1170"/>
      <c r="N52" s="1170"/>
      <c r="O52" s="1170"/>
      <c r="P52" s="1170"/>
    </row>
    <row r="53" spans="1:16" s="1069" customFormat="1">
      <c r="A53" s="1169">
        <v>38</v>
      </c>
      <c r="B53" s="1169" t="s">
        <v>374</v>
      </c>
      <c r="C53" s="564" t="s">
        <v>414</v>
      </c>
      <c r="D53" s="857" t="s">
        <v>90</v>
      </c>
      <c r="E53" s="857">
        <v>1</v>
      </c>
      <c r="F53" s="859"/>
      <c r="G53" s="859"/>
      <c r="H53" s="859"/>
      <c r="I53" s="859"/>
      <c r="J53" s="859"/>
      <c r="K53" s="859"/>
      <c r="L53" s="859"/>
      <c r="M53" s="859"/>
      <c r="N53" s="859"/>
      <c r="O53" s="859"/>
      <c r="P53" s="859"/>
    </row>
    <row r="54" spans="1:16" s="1069" customFormat="1" ht="25.5">
      <c r="A54" s="1169">
        <v>39</v>
      </c>
      <c r="B54" s="1169" t="s">
        <v>374</v>
      </c>
      <c r="C54" s="1172" t="s">
        <v>404</v>
      </c>
      <c r="D54" s="857" t="s">
        <v>90</v>
      </c>
      <c r="E54" s="1171">
        <v>1</v>
      </c>
      <c r="F54" s="1170"/>
      <c r="G54" s="1170"/>
      <c r="H54" s="1170"/>
      <c r="I54" s="1170"/>
      <c r="J54" s="1170"/>
      <c r="K54" s="1170"/>
      <c r="L54" s="1170"/>
      <c r="M54" s="1170"/>
      <c r="N54" s="1170"/>
      <c r="O54" s="1170"/>
      <c r="P54" s="1170"/>
    </row>
    <row r="55" spans="1:16" s="407" customFormat="1" ht="25.5">
      <c r="A55" s="1107"/>
      <c r="B55" s="1105"/>
      <c r="C55" s="671" t="s">
        <v>415</v>
      </c>
      <c r="D55" s="477"/>
      <c r="E55" s="477"/>
      <c r="F55" s="1127"/>
      <c r="G55" s="1127"/>
      <c r="H55" s="1127"/>
      <c r="I55" s="1127"/>
      <c r="J55" s="1127"/>
      <c r="K55" s="1127"/>
      <c r="L55" s="1127"/>
      <c r="M55" s="1127"/>
      <c r="N55" s="1127"/>
      <c r="O55" s="1127"/>
      <c r="P55" s="1127"/>
    </row>
    <row r="56" spans="1:16" s="1069" customFormat="1" ht="25.5">
      <c r="A56" s="1105"/>
      <c r="B56" s="1105"/>
      <c r="C56" s="227" t="s">
        <v>416</v>
      </c>
      <c r="D56" s="227"/>
      <c r="E56" s="228"/>
      <c r="F56" s="1127"/>
      <c r="G56" s="1127"/>
      <c r="H56" s="1127"/>
      <c r="I56" s="1127"/>
      <c r="J56" s="1127"/>
      <c r="K56" s="1127"/>
      <c r="L56" s="1127"/>
      <c r="M56" s="1127"/>
      <c r="N56" s="1127"/>
      <c r="O56" s="1127"/>
      <c r="P56" s="1127"/>
    </row>
    <row r="57" spans="1:16" s="1069" customFormat="1" ht="38.25">
      <c r="A57" s="1169">
        <v>40</v>
      </c>
      <c r="B57" s="1169" t="s">
        <v>374</v>
      </c>
      <c r="C57" s="583" t="s">
        <v>417</v>
      </c>
      <c r="D57" s="580" t="s">
        <v>94</v>
      </c>
      <c r="E57" s="580">
        <v>4</v>
      </c>
      <c r="F57" s="859"/>
      <c r="G57" s="859"/>
      <c r="H57" s="859"/>
      <c r="I57" s="859"/>
      <c r="J57" s="859"/>
      <c r="K57" s="859"/>
      <c r="L57" s="859"/>
      <c r="M57" s="859"/>
      <c r="N57" s="859"/>
      <c r="O57" s="859"/>
      <c r="P57" s="859"/>
    </row>
    <row r="58" spans="1:16" s="1069" customFormat="1" ht="25.5">
      <c r="A58" s="1169">
        <v>41</v>
      </c>
      <c r="B58" s="1169" t="s">
        <v>374</v>
      </c>
      <c r="C58" s="583" t="s">
        <v>418</v>
      </c>
      <c r="D58" s="580" t="s">
        <v>94</v>
      </c>
      <c r="E58" s="580">
        <v>4</v>
      </c>
      <c r="F58" s="1170"/>
      <c r="G58" s="1170"/>
      <c r="H58" s="1170"/>
      <c r="I58" s="1170"/>
      <c r="J58" s="1170"/>
      <c r="K58" s="1170"/>
      <c r="L58" s="1170"/>
      <c r="M58" s="1170"/>
      <c r="N58" s="1170"/>
      <c r="O58" s="1170"/>
      <c r="P58" s="1170"/>
    </row>
    <row r="59" spans="1:16" s="1069" customFormat="1" ht="38.25">
      <c r="A59" s="1169">
        <v>42</v>
      </c>
      <c r="B59" s="1169" t="s">
        <v>374</v>
      </c>
      <c r="C59" s="583" t="s">
        <v>419</v>
      </c>
      <c r="D59" s="580" t="s">
        <v>94</v>
      </c>
      <c r="E59" s="580">
        <v>4</v>
      </c>
      <c r="F59" s="859"/>
      <c r="G59" s="859"/>
      <c r="H59" s="859"/>
      <c r="I59" s="859"/>
      <c r="J59" s="859"/>
      <c r="K59" s="859"/>
      <c r="L59" s="859"/>
      <c r="M59" s="859"/>
      <c r="N59" s="859"/>
      <c r="O59" s="859"/>
      <c r="P59" s="859"/>
    </row>
    <row r="60" spans="1:16" s="407" customFormat="1" ht="25.5">
      <c r="A60" s="1169">
        <v>43</v>
      </c>
      <c r="B60" s="1169" t="s">
        <v>374</v>
      </c>
      <c r="C60" s="583" t="s">
        <v>420</v>
      </c>
      <c r="D60" s="580" t="s">
        <v>94</v>
      </c>
      <c r="E60" s="580">
        <v>4</v>
      </c>
      <c r="F60" s="1170"/>
      <c r="G60" s="1170"/>
      <c r="H60" s="1170"/>
      <c r="I60" s="1170"/>
      <c r="J60" s="1170"/>
      <c r="K60" s="1170"/>
      <c r="L60" s="1170"/>
      <c r="M60" s="1170"/>
      <c r="N60" s="1170"/>
      <c r="O60" s="1170"/>
      <c r="P60" s="1170"/>
    </row>
    <row r="61" spans="1:16" s="1069" customFormat="1">
      <c r="A61" s="1169">
        <v>44</v>
      </c>
      <c r="B61" s="1169" t="s">
        <v>374</v>
      </c>
      <c r="C61" s="583" t="s">
        <v>421</v>
      </c>
      <c r="D61" s="580" t="s">
        <v>94</v>
      </c>
      <c r="E61" s="580">
        <v>4</v>
      </c>
      <c r="F61" s="859"/>
      <c r="G61" s="859"/>
      <c r="H61" s="859"/>
      <c r="I61" s="859"/>
      <c r="J61" s="859"/>
      <c r="K61" s="859"/>
      <c r="L61" s="859"/>
      <c r="M61" s="859"/>
      <c r="N61" s="859"/>
      <c r="O61" s="859"/>
      <c r="P61" s="859"/>
    </row>
    <row r="62" spans="1:16" s="1069" customFormat="1">
      <c r="A62" s="1146" t="s">
        <v>1924</v>
      </c>
      <c r="B62" s="1146" t="s">
        <v>374</v>
      </c>
      <c r="C62" s="813" t="s">
        <v>1925</v>
      </c>
      <c r="D62" s="1058" t="s">
        <v>86</v>
      </c>
      <c r="E62" s="1058">
        <v>40</v>
      </c>
      <c r="F62" s="1149"/>
      <c r="G62" s="1149"/>
      <c r="H62" s="1149"/>
      <c r="I62" s="1149"/>
      <c r="J62" s="1149"/>
      <c r="K62" s="1149"/>
      <c r="L62" s="1149"/>
      <c r="M62" s="1149"/>
      <c r="N62" s="1149"/>
      <c r="O62" s="1149"/>
      <c r="P62" s="1149"/>
    </row>
    <row r="63" spans="1:16" s="1069" customFormat="1">
      <c r="A63" s="1105"/>
      <c r="B63" s="1105"/>
      <c r="C63" s="227" t="s">
        <v>400</v>
      </c>
      <c r="D63" s="1129"/>
      <c r="E63" s="1129"/>
      <c r="F63" s="1127"/>
      <c r="G63" s="1127"/>
      <c r="H63" s="1127"/>
      <c r="I63" s="1127"/>
      <c r="J63" s="1127"/>
      <c r="K63" s="1127"/>
      <c r="L63" s="1127"/>
      <c r="M63" s="1127"/>
      <c r="N63" s="1127"/>
      <c r="O63" s="1127"/>
      <c r="P63" s="1127"/>
    </row>
    <row r="64" spans="1:16" s="1069" customFormat="1" ht="51">
      <c r="A64" s="1169">
        <v>45</v>
      </c>
      <c r="B64" s="1169" t="s">
        <v>374</v>
      </c>
      <c r="C64" s="222" t="s">
        <v>422</v>
      </c>
      <c r="D64" s="223" t="s">
        <v>90</v>
      </c>
      <c r="E64" s="223">
        <v>1</v>
      </c>
      <c r="F64" s="859"/>
      <c r="G64" s="859"/>
      <c r="H64" s="859"/>
      <c r="I64" s="859"/>
      <c r="J64" s="859"/>
      <c r="K64" s="859"/>
      <c r="L64" s="859"/>
      <c r="M64" s="859"/>
      <c r="N64" s="859"/>
      <c r="O64" s="859"/>
      <c r="P64" s="859"/>
    </row>
    <row r="65" spans="1:16" s="1069" customFormat="1" ht="25.5">
      <c r="A65" s="1169">
        <v>46</v>
      </c>
      <c r="B65" s="1169" t="s">
        <v>374</v>
      </c>
      <c r="C65" s="222" t="s">
        <v>423</v>
      </c>
      <c r="D65" s="223" t="s">
        <v>90</v>
      </c>
      <c r="E65" s="223">
        <v>1</v>
      </c>
      <c r="F65" s="1170"/>
      <c r="G65" s="1170"/>
      <c r="H65" s="1170"/>
      <c r="I65" s="1170"/>
      <c r="J65" s="1170"/>
      <c r="K65" s="1170"/>
      <c r="L65" s="1170"/>
      <c r="M65" s="1170"/>
      <c r="N65" s="1170"/>
      <c r="O65" s="1170"/>
      <c r="P65" s="1170"/>
    </row>
    <row r="66" spans="1:16" s="407" customFormat="1" ht="25.5">
      <c r="A66" s="1107"/>
      <c r="B66" s="1105"/>
      <c r="C66" s="1106" t="s">
        <v>424</v>
      </c>
      <c r="D66" s="1023"/>
      <c r="E66" s="1023"/>
      <c r="F66" s="1127"/>
      <c r="G66" s="1127"/>
      <c r="H66" s="1127"/>
      <c r="I66" s="1127"/>
      <c r="J66" s="1127"/>
      <c r="K66" s="1127"/>
      <c r="L66" s="1127"/>
      <c r="M66" s="1127"/>
      <c r="N66" s="1127"/>
      <c r="O66" s="1127"/>
      <c r="P66" s="1127"/>
    </row>
    <row r="67" spans="1:16" s="1069" customFormat="1" ht="38.25">
      <c r="A67" s="1169">
        <v>47</v>
      </c>
      <c r="B67" s="1169" t="s">
        <v>374</v>
      </c>
      <c r="C67" s="583" t="s">
        <v>425</v>
      </c>
      <c r="D67" s="580" t="s">
        <v>94</v>
      </c>
      <c r="E67" s="580">
        <v>1</v>
      </c>
      <c r="F67" s="1170"/>
      <c r="G67" s="1170"/>
      <c r="H67" s="1170"/>
      <c r="I67" s="1170"/>
      <c r="J67" s="1170"/>
      <c r="K67" s="1170"/>
      <c r="L67" s="1170"/>
      <c r="M67" s="1170"/>
      <c r="N67" s="1170"/>
      <c r="O67" s="1170"/>
      <c r="P67" s="1170"/>
    </row>
    <row r="68" spans="1:16" s="1069" customFormat="1" ht="25.5">
      <c r="A68" s="1169">
        <v>48</v>
      </c>
      <c r="B68" s="1169" t="s">
        <v>374</v>
      </c>
      <c r="C68" s="583" t="s">
        <v>426</v>
      </c>
      <c r="D68" s="580" t="s">
        <v>94</v>
      </c>
      <c r="E68" s="580">
        <v>1</v>
      </c>
      <c r="F68" s="859"/>
      <c r="G68" s="859"/>
      <c r="H68" s="859"/>
      <c r="I68" s="859"/>
      <c r="J68" s="859"/>
      <c r="K68" s="859"/>
      <c r="L68" s="859"/>
      <c r="M68" s="859"/>
      <c r="N68" s="859"/>
      <c r="O68" s="859"/>
      <c r="P68" s="859"/>
    </row>
    <row r="69" spans="1:16" s="1069" customFormat="1">
      <c r="A69" s="1169">
        <v>49</v>
      </c>
      <c r="B69" s="1169" t="s">
        <v>374</v>
      </c>
      <c r="C69" s="583" t="s">
        <v>427</v>
      </c>
      <c r="D69" s="580" t="s">
        <v>94</v>
      </c>
      <c r="E69" s="580">
        <v>1</v>
      </c>
      <c r="F69" s="1170"/>
      <c r="G69" s="1170"/>
      <c r="H69" s="1170"/>
      <c r="I69" s="1170"/>
      <c r="J69" s="1170"/>
      <c r="K69" s="1170"/>
      <c r="L69" s="1170"/>
      <c r="M69" s="1170"/>
      <c r="N69" s="1170"/>
      <c r="O69" s="1170"/>
      <c r="P69" s="1170"/>
    </row>
    <row r="70" spans="1:16" s="1069" customFormat="1">
      <c r="A70" s="1169">
        <v>50</v>
      </c>
      <c r="B70" s="1169" t="s">
        <v>374</v>
      </c>
      <c r="C70" s="583" t="s">
        <v>428</v>
      </c>
      <c r="D70" s="580" t="s">
        <v>94</v>
      </c>
      <c r="E70" s="580">
        <v>4</v>
      </c>
      <c r="F70" s="859"/>
      <c r="G70" s="859"/>
      <c r="H70" s="859"/>
      <c r="I70" s="859"/>
      <c r="J70" s="859"/>
      <c r="K70" s="859"/>
      <c r="L70" s="859"/>
      <c r="M70" s="859"/>
      <c r="N70" s="859"/>
      <c r="O70" s="859"/>
      <c r="P70" s="859"/>
    </row>
    <row r="71" spans="1:16" s="1069" customFormat="1">
      <c r="A71" s="1169">
        <v>51</v>
      </c>
      <c r="B71" s="1169" t="s">
        <v>374</v>
      </c>
      <c r="C71" s="583" t="s">
        <v>429</v>
      </c>
      <c r="D71" s="580" t="s">
        <v>94</v>
      </c>
      <c r="E71" s="1171">
        <v>9</v>
      </c>
      <c r="F71" s="1170"/>
      <c r="G71" s="1170"/>
      <c r="H71" s="1170"/>
      <c r="I71" s="1170"/>
      <c r="J71" s="1170"/>
      <c r="K71" s="1170"/>
      <c r="L71" s="1170"/>
      <c r="M71" s="1170"/>
      <c r="N71" s="1170"/>
      <c r="O71" s="1170"/>
      <c r="P71" s="1170"/>
    </row>
    <row r="72" spans="1:16" s="1069" customFormat="1">
      <c r="A72" s="1169">
        <v>52</v>
      </c>
      <c r="B72" s="1169" t="s">
        <v>374</v>
      </c>
      <c r="C72" s="583" t="s">
        <v>430</v>
      </c>
      <c r="D72" s="580" t="s">
        <v>94</v>
      </c>
      <c r="E72" s="1171">
        <v>1</v>
      </c>
      <c r="F72" s="859"/>
      <c r="G72" s="859"/>
      <c r="H72" s="859"/>
      <c r="I72" s="859"/>
      <c r="J72" s="859"/>
      <c r="K72" s="859"/>
      <c r="L72" s="859"/>
      <c r="M72" s="859"/>
      <c r="N72" s="859"/>
      <c r="O72" s="859"/>
      <c r="P72" s="859"/>
    </row>
    <row r="73" spans="1:16" s="1069" customFormat="1">
      <c r="A73" s="1169">
        <v>53</v>
      </c>
      <c r="B73" s="1169" t="s">
        <v>374</v>
      </c>
      <c r="C73" s="583" t="s">
        <v>431</v>
      </c>
      <c r="D73" s="580" t="s">
        <v>94</v>
      </c>
      <c r="E73" s="1171">
        <v>3</v>
      </c>
      <c r="F73" s="1170"/>
      <c r="G73" s="1170"/>
      <c r="H73" s="1170"/>
      <c r="I73" s="1170"/>
      <c r="J73" s="1170"/>
      <c r="K73" s="1170"/>
      <c r="L73" s="1170"/>
      <c r="M73" s="1170"/>
      <c r="N73" s="1170"/>
      <c r="O73" s="1170"/>
      <c r="P73" s="1170"/>
    </row>
    <row r="74" spans="1:16" s="1069" customFormat="1">
      <c r="A74" s="1169">
        <v>54</v>
      </c>
      <c r="B74" s="1169" t="s">
        <v>374</v>
      </c>
      <c r="C74" s="583" t="s">
        <v>432</v>
      </c>
      <c r="D74" s="580" t="s">
        <v>94</v>
      </c>
      <c r="E74" s="1171">
        <v>9</v>
      </c>
      <c r="F74" s="859"/>
      <c r="G74" s="859"/>
      <c r="H74" s="859"/>
      <c r="I74" s="859"/>
      <c r="J74" s="859"/>
      <c r="K74" s="859"/>
      <c r="L74" s="859"/>
      <c r="M74" s="859"/>
      <c r="N74" s="859"/>
      <c r="O74" s="859"/>
      <c r="P74" s="859"/>
    </row>
    <row r="75" spans="1:16" s="1069" customFormat="1" ht="25.5">
      <c r="A75" s="1169">
        <v>55</v>
      </c>
      <c r="B75" s="1169" t="s">
        <v>374</v>
      </c>
      <c r="C75" s="224" t="s">
        <v>433</v>
      </c>
      <c r="D75" s="225" t="s">
        <v>94</v>
      </c>
      <c r="E75" s="225">
        <v>9</v>
      </c>
      <c r="F75" s="1170"/>
      <c r="G75" s="1170"/>
      <c r="H75" s="1170"/>
      <c r="I75" s="1170"/>
      <c r="J75" s="1170"/>
      <c r="K75" s="1170"/>
      <c r="L75" s="1170"/>
      <c r="M75" s="1170"/>
      <c r="N75" s="1170"/>
      <c r="O75" s="1170"/>
      <c r="P75" s="1170"/>
    </row>
    <row r="76" spans="1:16" s="1069" customFormat="1" ht="25.5">
      <c r="A76" s="1169">
        <v>56</v>
      </c>
      <c r="B76" s="1169" t="s">
        <v>374</v>
      </c>
      <c r="C76" s="226" t="s">
        <v>434</v>
      </c>
      <c r="D76" s="580" t="s">
        <v>94</v>
      </c>
      <c r="E76" s="1171">
        <v>17</v>
      </c>
      <c r="F76" s="859"/>
      <c r="G76" s="859"/>
      <c r="H76" s="859"/>
      <c r="I76" s="859"/>
      <c r="J76" s="859"/>
      <c r="K76" s="859"/>
      <c r="L76" s="859"/>
      <c r="M76" s="859"/>
      <c r="N76" s="859"/>
      <c r="O76" s="859"/>
      <c r="P76" s="859"/>
    </row>
    <row r="77" spans="1:16" s="1069" customFormat="1">
      <c r="A77" s="1169">
        <v>57</v>
      </c>
      <c r="B77" s="1169" t="s">
        <v>374</v>
      </c>
      <c r="C77" s="583" t="s">
        <v>386</v>
      </c>
      <c r="D77" s="580" t="s">
        <v>86</v>
      </c>
      <c r="E77" s="580">
        <v>730</v>
      </c>
      <c r="F77" s="1170"/>
      <c r="G77" s="1170"/>
      <c r="H77" s="1170"/>
      <c r="I77" s="1170"/>
      <c r="J77" s="1170"/>
      <c r="K77" s="1170"/>
      <c r="L77" s="1170"/>
      <c r="M77" s="1170"/>
      <c r="N77" s="1170"/>
      <c r="O77" s="1170"/>
      <c r="P77" s="1170"/>
    </row>
    <row r="78" spans="1:16" s="1069" customFormat="1">
      <c r="A78" s="1169">
        <v>58</v>
      </c>
      <c r="B78" s="1169" t="s">
        <v>374</v>
      </c>
      <c r="C78" s="583" t="s">
        <v>435</v>
      </c>
      <c r="D78" s="580" t="s">
        <v>86</v>
      </c>
      <c r="E78" s="580">
        <v>80</v>
      </c>
      <c r="F78" s="859"/>
      <c r="G78" s="859"/>
      <c r="H78" s="859"/>
      <c r="I78" s="859"/>
      <c r="J78" s="859"/>
      <c r="K78" s="859"/>
      <c r="L78" s="859"/>
      <c r="M78" s="859"/>
      <c r="N78" s="859"/>
      <c r="O78" s="859"/>
      <c r="P78" s="859"/>
    </row>
    <row r="79" spans="1:16" s="1069" customFormat="1">
      <c r="A79" s="1169">
        <v>59</v>
      </c>
      <c r="B79" s="1169" t="s">
        <v>374</v>
      </c>
      <c r="C79" s="583" t="s">
        <v>436</v>
      </c>
      <c r="D79" s="580" t="s">
        <v>86</v>
      </c>
      <c r="E79" s="580">
        <v>200</v>
      </c>
      <c r="F79" s="1170"/>
      <c r="G79" s="1170"/>
      <c r="H79" s="1170"/>
      <c r="I79" s="1170"/>
      <c r="J79" s="1170"/>
      <c r="K79" s="1170"/>
      <c r="L79" s="1170"/>
      <c r="M79" s="1170"/>
      <c r="N79" s="1170"/>
      <c r="O79" s="1170"/>
      <c r="P79" s="1170"/>
    </row>
    <row r="80" spans="1:16" s="1069" customFormat="1">
      <c r="A80" s="1169">
        <v>60</v>
      </c>
      <c r="B80" s="1169" t="s">
        <v>374</v>
      </c>
      <c r="C80" s="583" t="s">
        <v>437</v>
      </c>
      <c r="D80" s="580" t="s">
        <v>86</v>
      </c>
      <c r="E80" s="580">
        <v>50</v>
      </c>
      <c r="F80" s="859"/>
      <c r="G80" s="859"/>
      <c r="H80" s="859"/>
      <c r="I80" s="859"/>
      <c r="J80" s="859"/>
      <c r="K80" s="859"/>
      <c r="L80" s="859"/>
      <c r="M80" s="859"/>
      <c r="N80" s="859"/>
      <c r="O80" s="859"/>
      <c r="P80" s="859"/>
    </row>
    <row r="81" spans="1:16" s="1069" customFormat="1" ht="25.5">
      <c r="A81" s="1169">
        <v>61</v>
      </c>
      <c r="B81" s="1169" t="s">
        <v>374</v>
      </c>
      <c r="C81" s="1172" t="s">
        <v>438</v>
      </c>
      <c r="D81" s="580" t="s">
        <v>94</v>
      </c>
      <c r="E81" s="580">
        <v>1</v>
      </c>
      <c r="F81" s="1170"/>
      <c r="G81" s="1170"/>
      <c r="H81" s="1170"/>
      <c r="I81" s="1170"/>
      <c r="J81" s="1170"/>
      <c r="K81" s="1170"/>
      <c r="L81" s="1170"/>
      <c r="M81" s="1170"/>
      <c r="N81" s="1170"/>
      <c r="O81" s="1170"/>
      <c r="P81" s="1170"/>
    </row>
    <row r="82" spans="1:16" s="1069" customFormat="1">
      <c r="A82" s="1169">
        <v>62</v>
      </c>
      <c r="B82" s="1169" t="s">
        <v>374</v>
      </c>
      <c r="C82" s="1172" t="s">
        <v>439</v>
      </c>
      <c r="D82" s="580" t="s">
        <v>94</v>
      </c>
      <c r="E82" s="580">
        <v>1</v>
      </c>
      <c r="F82" s="859"/>
      <c r="G82" s="859"/>
      <c r="H82" s="859"/>
      <c r="I82" s="859"/>
      <c r="J82" s="859"/>
      <c r="K82" s="859"/>
      <c r="L82" s="859"/>
      <c r="M82" s="859"/>
      <c r="N82" s="859"/>
      <c r="O82" s="859"/>
      <c r="P82" s="859"/>
    </row>
    <row r="83" spans="1:16" s="1069" customFormat="1" ht="25.5">
      <c r="A83" s="1169">
        <v>63</v>
      </c>
      <c r="B83" s="1169" t="s">
        <v>374</v>
      </c>
      <c r="C83" s="1172" t="s">
        <v>404</v>
      </c>
      <c r="D83" s="1171" t="s">
        <v>90</v>
      </c>
      <c r="E83" s="1171">
        <v>1</v>
      </c>
      <c r="F83" s="1170"/>
      <c r="G83" s="1170"/>
      <c r="H83" s="1170"/>
      <c r="I83" s="1170"/>
      <c r="J83" s="1170"/>
      <c r="K83" s="1170"/>
      <c r="L83" s="1170"/>
      <c r="M83" s="1170"/>
      <c r="N83" s="1170"/>
      <c r="O83" s="1170"/>
      <c r="P83" s="1170"/>
    </row>
    <row r="84" spans="1:16" s="407" customFormat="1" ht="25.5">
      <c r="A84" s="1107"/>
      <c r="B84" s="1105"/>
      <c r="C84" s="671" t="s">
        <v>440</v>
      </c>
      <c r="D84" s="477"/>
      <c r="E84" s="477"/>
      <c r="F84" s="1127"/>
      <c r="G84" s="1127"/>
      <c r="H84" s="1127"/>
      <c r="I84" s="1127"/>
      <c r="J84" s="1127"/>
      <c r="K84" s="1127"/>
      <c r="L84" s="1127"/>
      <c r="M84" s="1127"/>
      <c r="N84" s="1127"/>
      <c r="O84" s="1127"/>
      <c r="P84" s="859"/>
    </row>
    <row r="85" spans="1:16" s="1069" customFormat="1" ht="25.5">
      <c r="A85" s="1169">
        <v>64</v>
      </c>
      <c r="B85" s="1169" t="s">
        <v>374</v>
      </c>
      <c r="C85" s="583" t="s">
        <v>441</v>
      </c>
      <c r="D85" s="580" t="s">
        <v>94</v>
      </c>
      <c r="E85" s="580">
        <v>1</v>
      </c>
      <c r="F85" s="1170"/>
      <c r="G85" s="1170"/>
      <c r="H85" s="1170"/>
      <c r="I85" s="1170"/>
      <c r="J85" s="1170"/>
      <c r="K85" s="1170"/>
      <c r="L85" s="1170"/>
      <c r="M85" s="1170"/>
      <c r="N85" s="1170"/>
      <c r="O85" s="1170"/>
      <c r="P85" s="1170"/>
    </row>
    <row r="86" spans="1:16" s="1069" customFormat="1" ht="38.25">
      <c r="A86" s="1169">
        <v>65</v>
      </c>
      <c r="B86" s="1169" t="s">
        <v>374</v>
      </c>
      <c r="C86" s="583" t="s">
        <v>442</v>
      </c>
      <c r="D86" s="580" t="s">
        <v>94</v>
      </c>
      <c r="E86" s="580">
        <v>1</v>
      </c>
      <c r="F86" s="859"/>
      <c r="G86" s="859"/>
      <c r="H86" s="859"/>
      <c r="I86" s="859"/>
      <c r="J86" s="859"/>
      <c r="K86" s="859"/>
      <c r="L86" s="859"/>
      <c r="M86" s="859"/>
      <c r="N86" s="859"/>
      <c r="O86" s="859"/>
      <c r="P86" s="859"/>
    </row>
    <row r="87" spans="1:16" s="1069" customFormat="1" ht="25.5">
      <c r="A87" s="1169">
        <v>66</v>
      </c>
      <c r="B87" s="1169" t="s">
        <v>374</v>
      </c>
      <c r="C87" s="583" t="s">
        <v>443</v>
      </c>
      <c r="D87" s="580" t="s">
        <v>94</v>
      </c>
      <c r="E87" s="580">
        <v>8</v>
      </c>
      <c r="F87" s="1170"/>
      <c r="G87" s="1170"/>
      <c r="H87" s="1170"/>
      <c r="I87" s="1170"/>
      <c r="J87" s="1170"/>
      <c r="K87" s="1170"/>
      <c r="L87" s="1170"/>
      <c r="M87" s="1170"/>
      <c r="N87" s="1170"/>
      <c r="O87" s="1170"/>
      <c r="P87" s="1170"/>
    </row>
    <row r="88" spans="1:16" s="1069" customFormat="1">
      <c r="A88" s="1169">
        <v>67</v>
      </c>
      <c r="B88" s="1169" t="s">
        <v>374</v>
      </c>
      <c r="C88" s="583" t="s">
        <v>444</v>
      </c>
      <c r="D88" s="580" t="s">
        <v>86</v>
      </c>
      <c r="E88" s="580">
        <v>250</v>
      </c>
      <c r="F88" s="859"/>
      <c r="G88" s="859"/>
      <c r="H88" s="859"/>
      <c r="I88" s="859"/>
      <c r="J88" s="859"/>
      <c r="K88" s="859"/>
      <c r="L88" s="859"/>
      <c r="M88" s="859"/>
      <c r="N88" s="859"/>
      <c r="O88" s="859"/>
      <c r="P88" s="859"/>
    </row>
    <row r="89" spans="1:16" s="1069" customFormat="1" ht="38.25">
      <c r="A89" s="1169">
        <v>68</v>
      </c>
      <c r="B89" s="1169" t="s">
        <v>374</v>
      </c>
      <c r="C89" s="583" t="s">
        <v>445</v>
      </c>
      <c r="D89" s="580" t="s">
        <v>446</v>
      </c>
      <c r="E89" s="1171">
        <v>8</v>
      </c>
      <c r="F89" s="1170"/>
      <c r="G89" s="1170"/>
      <c r="H89" s="1170"/>
      <c r="I89" s="1170"/>
      <c r="J89" s="1170"/>
      <c r="K89" s="1170"/>
      <c r="L89" s="1170"/>
      <c r="M89" s="1170"/>
      <c r="N89" s="1170"/>
      <c r="O89" s="1170"/>
      <c r="P89" s="1170"/>
    </row>
    <row r="90" spans="1:16" s="1069" customFormat="1" ht="38.25">
      <c r="A90" s="1169">
        <v>69</v>
      </c>
      <c r="B90" s="1169" t="s">
        <v>374</v>
      </c>
      <c r="C90" s="583" t="s">
        <v>447</v>
      </c>
      <c r="D90" s="580" t="s">
        <v>90</v>
      </c>
      <c r="E90" s="1171">
        <v>1</v>
      </c>
      <c r="F90" s="859"/>
      <c r="G90" s="859"/>
      <c r="H90" s="859"/>
      <c r="I90" s="859"/>
      <c r="J90" s="859"/>
      <c r="K90" s="859"/>
      <c r="L90" s="859"/>
      <c r="M90" s="859"/>
      <c r="N90" s="859"/>
      <c r="O90" s="859"/>
      <c r="P90" s="859"/>
    </row>
    <row r="91" spans="1:16" s="1069" customFormat="1" ht="25.5">
      <c r="A91" s="1169">
        <v>70</v>
      </c>
      <c r="B91" s="1169" t="s">
        <v>374</v>
      </c>
      <c r="C91" s="1172" t="s">
        <v>404</v>
      </c>
      <c r="D91" s="580" t="s">
        <v>90</v>
      </c>
      <c r="E91" s="1171">
        <v>1</v>
      </c>
      <c r="F91" s="1170"/>
      <c r="G91" s="1170"/>
      <c r="H91" s="1170"/>
      <c r="I91" s="1170"/>
      <c r="J91" s="1170"/>
      <c r="K91" s="1170"/>
      <c r="L91" s="1170"/>
      <c r="M91" s="1170"/>
      <c r="N91" s="1170"/>
      <c r="O91" s="1170"/>
      <c r="P91" s="1170"/>
    </row>
    <row r="92" spans="1:16" s="407" customFormat="1">
      <c r="A92" s="1107"/>
      <c r="B92" s="1105"/>
      <c r="C92" s="671" t="s">
        <v>448</v>
      </c>
      <c r="D92" s="477"/>
      <c r="E92" s="477"/>
      <c r="F92" s="1127"/>
      <c r="G92" s="1127"/>
      <c r="H92" s="1127"/>
      <c r="I92" s="1127"/>
      <c r="J92" s="1127"/>
      <c r="K92" s="1127"/>
      <c r="L92" s="1127"/>
      <c r="M92" s="1127"/>
      <c r="N92" s="1127"/>
      <c r="O92" s="1127"/>
      <c r="P92" s="1127"/>
    </row>
    <row r="93" spans="1:16" s="1069" customFormat="1" ht="38.25">
      <c r="A93" s="1169">
        <v>71</v>
      </c>
      <c r="B93" s="1169" t="s">
        <v>374</v>
      </c>
      <c r="C93" s="583" t="s">
        <v>449</v>
      </c>
      <c r="D93" s="580" t="s">
        <v>94</v>
      </c>
      <c r="E93" s="580">
        <v>2</v>
      </c>
      <c r="F93" s="1170"/>
      <c r="G93" s="1170"/>
      <c r="H93" s="1170"/>
      <c r="I93" s="1170"/>
      <c r="J93" s="1170"/>
      <c r="K93" s="1170"/>
      <c r="L93" s="1170"/>
      <c r="M93" s="1170"/>
      <c r="N93" s="1170"/>
      <c r="O93" s="1170"/>
      <c r="P93" s="1170"/>
    </row>
    <row r="94" spans="1:16" s="1069" customFormat="1" ht="25.5">
      <c r="A94" s="1169">
        <v>72</v>
      </c>
      <c r="B94" s="1169" t="s">
        <v>374</v>
      </c>
      <c r="C94" s="583" t="s">
        <v>450</v>
      </c>
      <c r="D94" s="580" t="s">
        <v>94</v>
      </c>
      <c r="E94" s="580">
        <v>1</v>
      </c>
      <c r="F94" s="859"/>
      <c r="G94" s="859"/>
      <c r="H94" s="859"/>
      <c r="I94" s="859"/>
      <c r="J94" s="859"/>
      <c r="K94" s="859"/>
      <c r="L94" s="859"/>
      <c r="M94" s="859"/>
      <c r="N94" s="859"/>
      <c r="O94" s="859"/>
      <c r="P94" s="859"/>
    </row>
    <row r="95" spans="1:16" s="407" customFormat="1">
      <c r="A95" s="1169">
        <v>73</v>
      </c>
      <c r="B95" s="1169" t="s">
        <v>374</v>
      </c>
      <c r="C95" s="583" t="s">
        <v>451</v>
      </c>
      <c r="D95" s="580" t="s">
        <v>86</v>
      </c>
      <c r="E95" s="580">
        <v>120</v>
      </c>
      <c r="F95" s="1170"/>
      <c r="G95" s="1170"/>
      <c r="H95" s="1170"/>
      <c r="I95" s="1170"/>
      <c r="J95" s="1170"/>
      <c r="K95" s="1170"/>
      <c r="L95" s="1170"/>
      <c r="M95" s="1170"/>
      <c r="N95" s="1170"/>
      <c r="O95" s="1170"/>
      <c r="P95" s="1170"/>
    </row>
    <row r="96" spans="1:16" s="407" customFormat="1">
      <c r="A96" s="1107"/>
      <c r="B96" s="1105"/>
      <c r="C96" s="671" t="s">
        <v>453</v>
      </c>
      <c r="D96" s="477"/>
      <c r="E96" s="477"/>
      <c r="F96" s="1127"/>
      <c r="G96" s="1127"/>
      <c r="H96" s="1127"/>
      <c r="I96" s="1127"/>
      <c r="J96" s="1127"/>
      <c r="K96" s="1127"/>
      <c r="L96" s="1127"/>
      <c r="M96" s="1127"/>
      <c r="N96" s="1127"/>
      <c r="O96" s="1127"/>
      <c r="P96" s="1127"/>
    </row>
    <row r="97" spans="1:17" s="1069" customFormat="1">
      <c r="A97" s="1169">
        <v>74</v>
      </c>
      <c r="B97" s="1169" t="s">
        <v>374</v>
      </c>
      <c r="C97" s="583" t="s">
        <v>454</v>
      </c>
      <c r="D97" s="580" t="s">
        <v>86</v>
      </c>
      <c r="E97" s="580">
        <v>300</v>
      </c>
      <c r="F97" s="1170"/>
      <c r="G97" s="1170"/>
      <c r="H97" s="1170"/>
      <c r="I97" s="1170"/>
      <c r="J97" s="1170"/>
      <c r="K97" s="1170"/>
      <c r="L97" s="1170"/>
      <c r="M97" s="1170"/>
      <c r="N97" s="1170"/>
      <c r="O97" s="1170"/>
      <c r="P97" s="1170"/>
    </row>
    <row r="98" spans="1:17" s="1069" customFormat="1">
      <c r="A98" s="1169">
        <v>75</v>
      </c>
      <c r="B98" s="1169" t="s">
        <v>374</v>
      </c>
      <c r="C98" s="583" t="s">
        <v>455</v>
      </c>
      <c r="D98" s="580" t="s">
        <v>94</v>
      </c>
      <c r="E98" s="580">
        <v>4</v>
      </c>
      <c r="F98" s="859"/>
      <c r="G98" s="859"/>
      <c r="H98" s="859"/>
      <c r="I98" s="859"/>
      <c r="J98" s="859"/>
      <c r="K98" s="859"/>
      <c r="L98" s="859"/>
      <c r="M98" s="859"/>
      <c r="N98" s="859"/>
      <c r="O98" s="859"/>
      <c r="P98" s="859"/>
    </row>
    <row r="99" spans="1:17" s="1069" customFormat="1">
      <c r="A99" s="1105"/>
      <c r="B99" s="1105"/>
      <c r="C99" s="671" t="s">
        <v>1628</v>
      </c>
      <c r="D99" s="1129"/>
      <c r="E99" s="1129"/>
      <c r="F99" s="1127"/>
      <c r="G99" s="1127"/>
      <c r="H99" s="1127"/>
      <c r="I99" s="1127"/>
      <c r="J99" s="1127"/>
      <c r="K99" s="1127"/>
      <c r="L99" s="1127"/>
      <c r="M99" s="1127"/>
      <c r="N99" s="1127"/>
      <c r="O99" s="1127"/>
      <c r="P99" s="1127"/>
    </row>
    <row r="100" spans="1:17" s="1069" customFormat="1">
      <c r="A100" s="1110">
        <v>76</v>
      </c>
      <c r="B100" s="1169" t="s">
        <v>374</v>
      </c>
      <c r="C100" s="775" t="s">
        <v>1675</v>
      </c>
      <c r="D100" s="857" t="s">
        <v>90</v>
      </c>
      <c r="E100" s="998">
        <v>1</v>
      </c>
      <c r="F100" s="1111"/>
      <c r="G100" s="1111"/>
      <c r="H100" s="1111"/>
      <c r="I100" s="1111"/>
      <c r="J100" s="1111"/>
      <c r="K100" s="1111"/>
      <c r="L100" s="1111"/>
      <c r="M100" s="1111"/>
      <c r="N100" s="1111"/>
      <c r="O100" s="1111"/>
      <c r="P100" s="1111"/>
    </row>
    <row r="101" spans="1:17" s="1069" customFormat="1" ht="38.25">
      <c r="A101" s="1169">
        <v>77</v>
      </c>
      <c r="B101" s="1169" t="s">
        <v>374</v>
      </c>
      <c r="C101" s="856" t="s">
        <v>1673</v>
      </c>
      <c r="D101" s="857" t="s">
        <v>90</v>
      </c>
      <c r="E101" s="1130">
        <v>1</v>
      </c>
      <c r="F101" s="1130"/>
      <c r="G101" s="876"/>
      <c r="H101" s="877"/>
      <c r="I101" s="878"/>
      <c r="J101" s="878"/>
      <c r="K101" s="878"/>
      <c r="L101" s="877"/>
      <c r="M101" s="877"/>
      <c r="N101" s="877"/>
      <c r="O101" s="877"/>
      <c r="P101" s="877"/>
    </row>
    <row r="102" spans="1:17" s="1069" customFormat="1" ht="25.5">
      <c r="A102" s="584">
        <v>78</v>
      </c>
      <c r="B102" s="1169" t="s">
        <v>374</v>
      </c>
      <c r="C102" s="585" t="s">
        <v>1674</v>
      </c>
      <c r="D102" s="586" t="s">
        <v>90</v>
      </c>
      <c r="E102" s="587">
        <v>1</v>
      </c>
      <c r="F102" s="588"/>
      <c r="G102" s="589"/>
      <c r="H102" s="590"/>
      <c r="I102" s="591"/>
      <c r="J102" s="592"/>
      <c r="K102" s="591"/>
      <c r="L102" s="593"/>
      <c r="M102" s="590"/>
      <c r="N102" s="593"/>
      <c r="O102" s="590"/>
      <c r="P102" s="590"/>
    </row>
    <row r="103" spans="1:17" s="963" customFormat="1">
      <c r="A103" s="1112"/>
      <c r="B103" s="1112"/>
      <c r="C103" s="1113"/>
      <c r="D103" s="1114"/>
      <c r="E103" s="1112"/>
      <c r="F103" s="1115"/>
      <c r="G103" s="1116"/>
      <c r="H103" s="1117"/>
      <c r="I103" s="1117"/>
      <c r="J103" s="1118"/>
      <c r="K103" s="1117"/>
      <c r="L103" s="1118"/>
      <c r="M103" s="1117"/>
      <c r="N103" s="1118"/>
      <c r="O103" s="1117"/>
      <c r="P103" s="1119"/>
    </row>
    <row r="104" spans="1:17">
      <c r="A104" s="1072"/>
      <c r="B104" s="1072"/>
      <c r="C104" s="1076"/>
      <c r="D104" s="1073"/>
      <c r="E104" s="1072"/>
      <c r="F104" s="1072"/>
      <c r="G104" s="1082"/>
      <c r="H104" s="1083"/>
      <c r="I104" s="1083"/>
      <c r="J104" s="1083"/>
      <c r="K104" s="1120" t="s">
        <v>1623</v>
      </c>
      <c r="L104" s="1121">
        <f>SUM(L12:L103)</f>
        <v>0</v>
      </c>
      <c r="M104" s="1121">
        <f>SUM(M12:M103)</f>
        <v>0</v>
      </c>
      <c r="N104" s="1121">
        <f>SUM(N12:N103)</f>
        <v>0</v>
      </c>
      <c r="O104" s="1121">
        <f>SUM(O12:O103)</f>
        <v>0</v>
      </c>
      <c r="P104" s="1122">
        <f>SUM(P12:P103)</f>
        <v>0</v>
      </c>
    </row>
    <row r="105" spans="1:17">
      <c r="A105" s="1072"/>
      <c r="B105" s="1072"/>
      <c r="C105" s="1076"/>
      <c r="D105" s="1073"/>
      <c r="E105" s="1072"/>
      <c r="F105" s="1072"/>
      <c r="G105" s="1082"/>
      <c r="H105" s="1083"/>
      <c r="I105" s="1083"/>
      <c r="J105" s="1083"/>
      <c r="K105" s="1120"/>
      <c r="L105" s="1123"/>
      <c r="M105" s="1123"/>
      <c r="N105" s="1123"/>
      <c r="O105" s="1123"/>
      <c r="P105" s="1124"/>
    </row>
    <row r="106" spans="1:17">
      <c r="A106" s="1072"/>
      <c r="B106" s="1072"/>
      <c r="C106" s="1084" t="s">
        <v>20</v>
      </c>
      <c r="D106" s="1073"/>
      <c r="E106" s="1072"/>
      <c r="F106" s="1080"/>
      <c r="G106" s="1082"/>
      <c r="H106" s="1083"/>
      <c r="I106" s="1083"/>
      <c r="J106" s="1083"/>
      <c r="K106" s="1083"/>
      <c r="L106" s="1083"/>
      <c r="M106" s="1083"/>
      <c r="N106" s="1083"/>
      <c r="O106" s="1083"/>
      <c r="P106" s="1094"/>
    </row>
    <row r="107" spans="1:17" s="676" customFormat="1">
      <c r="A107" s="1072"/>
      <c r="B107" s="1072"/>
      <c r="C107" s="1076"/>
      <c r="D107" s="1073"/>
      <c r="E107" s="1072"/>
      <c r="F107" s="1080"/>
      <c r="G107" s="1082"/>
      <c r="H107" s="1083"/>
      <c r="I107" s="1083"/>
      <c r="J107" s="1083"/>
      <c r="K107" s="1083"/>
      <c r="L107" s="1083"/>
      <c r="M107" s="1083"/>
      <c r="N107" s="1083"/>
      <c r="O107" s="1083"/>
      <c r="P107" s="1094"/>
      <c r="Q107" s="961"/>
    </row>
    <row r="108" spans="1:17">
      <c r="A108" s="1072"/>
      <c r="B108" s="1072"/>
      <c r="C108" s="1076"/>
      <c r="D108" s="1073"/>
      <c r="E108" s="1072"/>
      <c r="F108" s="1072"/>
      <c r="G108" s="1082"/>
      <c r="H108" s="1083"/>
      <c r="I108" s="1083"/>
      <c r="J108" s="1083"/>
      <c r="K108" s="1083"/>
      <c r="L108" s="1083"/>
      <c r="M108" s="1083"/>
      <c r="N108" s="1083"/>
      <c r="O108" s="1083"/>
      <c r="P108" s="1094"/>
    </row>
    <row r="109" spans="1:17">
      <c r="A109" s="1072"/>
      <c r="B109" s="1072"/>
      <c r="C109" s="1076"/>
      <c r="D109" s="1073"/>
      <c r="E109" s="1072"/>
      <c r="F109" s="1072"/>
      <c r="G109" s="1082"/>
      <c r="H109" s="1083"/>
      <c r="I109" s="1083"/>
      <c r="J109" s="1083"/>
      <c r="K109" s="1083"/>
      <c r="L109" s="1083"/>
      <c r="M109" s="1083"/>
      <c r="N109" s="1083"/>
      <c r="O109" s="1083"/>
      <c r="P109" s="1094"/>
    </row>
    <row r="110" spans="1:17">
      <c r="A110" s="1072"/>
      <c r="B110" s="1072"/>
      <c r="C110" s="1084" t="s">
        <v>1611</v>
      </c>
      <c r="D110" s="1073"/>
      <c r="E110" s="1072"/>
      <c r="F110" s="1072"/>
      <c r="G110" s="1082"/>
      <c r="H110" s="1083"/>
      <c r="I110" s="1083"/>
      <c r="J110" s="1083"/>
      <c r="K110" s="1083"/>
      <c r="L110" s="1083"/>
      <c r="M110" s="1083"/>
      <c r="N110" s="1083"/>
      <c r="O110" s="1083"/>
      <c r="P110" s="1094"/>
    </row>
    <row r="111" spans="1:17">
      <c r="A111" s="1072"/>
      <c r="B111" s="1072"/>
      <c r="C111" s="1076"/>
      <c r="D111" s="1073"/>
      <c r="E111" s="1072"/>
      <c r="F111" s="1072"/>
      <c r="G111" s="1082"/>
      <c r="H111" s="1083"/>
      <c r="I111" s="1083"/>
      <c r="J111" s="1083"/>
      <c r="K111" s="1083"/>
      <c r="L111" s="1083"/>
      <c r="M111" s="1083"/>
      <c r="N111" s="1083"/>
      <c r="O111" s="1083"/>
      <c r="P111" s="1094"/>
    </row>
    <row r="112" spans="1:17">
      <c r="A112" s="1072"/>
      <c r="B112" s="1072"/>
      <c r="C112" s="1076"/>
      <c r="D112" s="1073"/>
      <c r="E112" s="1072"/>
      <c r="F112" s="1072"/>
      <c r="G112" s="1082"/>
      <c r="H112" s="1083"/>
      <c r="I112" s="1083"/>
      <c r="J112" s="1083"/>
      <c r="K112" s="1083"/>
      <c r="L112" s="1083"/>
      <c r="M112" s="1083"/>
      <c r="N112" s="1083"/>
      <c r="O112" s="1083"/>
      <c r="P112" s="1094"/>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2-2
&amp;"Arial,Bold"&amp;UELEKTRONISKO SAKARU SISTĒMAS.</oddHeader>
    <oddFooter>&amp;C&amp;8&amp;P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6"/>
  <sheetViews>
    <sheetView topLeftCell="A25" workbookViewId="0">
      <selection activeCell="D52" sqref="D52"/>
    </sheetView>
  </sheetViews>
  <sheetFormatPr defaultColWidth="9.140625" defaultRowHeight="12.75"/>
  <cols>
    <col min="1" max="1" width="5.5703125" style="3" customWidth="1"/>
    <col min="2" max="2" width="7.28515625" style="3" customWidth="1"/>
    <col min="3" max="3" width="29.85546875" style="1" customWidth="1"/>
    <col min="4" max="4" width="6" style="2" customWidth="1"/>
    <col min="5" max="5" width="7.28515625" style="3" customWidth="1"/>
    <col min="6" max="6" width="6.28515625" style="3" customWidth="1"/>
    <col min="7" max="7" width="6.5703125" style="676" customWidth="1"/>
    <col min="8" max="8" width="6.425781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961" customWidth="1"/>
    <col min="17" max="16384" width="9.140625" style="961"/>
  </cols>
  <sheetData>
    <row r="1" spans="1:17" ht="15">
      <c r="A1" s="1088" t="s">
        <v>1</v>
      </c>
      <c r="B1" s="1088"/>
      <c r="C1" s="1089"/>
      <c r="D1" s="1081" t="s">
        <v>43</v>
      </c>
      <c r="E1" s="1090"/>
      <c r="F1" s="1090"/>
      <c r="G1" s="1091"/>
      <c r="H1" s="1092"/>
      <c r="I1" s="1092"/>
      <c r="J1" s="1092"/>
      <c r="K1" s="1092"/>
      <c r="L1" s="1092"/>
      <c r="M1" s="1092"/>
      <c r="N1" s="1092"/>
      <c r="O1" s="1092"/>
      <c r="P1" s="1093"/>
    </row>
    <row r="2" spans="1:17" ht="15">
      <c r="A2" s="1088" t="s">
        <v>2</v>
      </c>
      <c r="B2" s="1088"/>
      <c r="C2" s="1089"/>
      <c r="D2" s="1075" t="s">
        <v>48</v>
      </c>
      <c r="E2" s="1090"/>
      <c r="F2" s="1090"/>
      <c r="G2" s="1091"/>
      <c r="H2" s="1092"/>
      <c r="I2" s="1092"/>
      <c r="J2" s="1092"/>
      <c r="K2" s="1092"/>
      <c r="L2" s="1092"/>
      <c r="M2" s="1092"/>
      <c r="N2" s="1092"/>
      <c r="O2" s="1092"/>
      <c r="P2" s="1093"/>
    </row>
    <row r="3" spans="1:17" ht="15">
      <c r="A3" s="1088"/>
      <c r="B3" s="1088"/>
      <c r="C3" s="1089"/>
      <c r="D3" s="1075" t="s">
        <v>1772</v>
      </c>
      <c r="E3" s="1090"/>
      <c r="F3" s="1090"/>
      <c r="G3" s="1091"/>
      <c r="H3" s="1092"/>
      <c r="I3" s="1092"/>
      <c r="J3" s="1092"/>
      <c r="K3" s="1092"/>
      <c r="L3" s="1092"/>
      <c r="M3" s="1092"/>
      <c r="N3" s="1092"/>
      <c r="O3" s="1092"/>
      <c r="P3" s="1093"/>
    </row>
    <row r="4" spans="1:17" ht="15">
      <c r="A4" s="1088"/>
      <c r="B4" s="1088"/>
      <c r="C4" s="1089"/>
      <c r="D4" s="1075" t="s">
        <v>181</v>
      </c>
      <c r="E4" s="1090"/>
      <c r="F4" s="1090"/>
      <c r="G4" s="1091"/>
      <c r="H4" s="1092"/>
      <c r="I4" s="1092"/>
      <c r="J4" s="1092"/>
      <c r="K4" s="1092"/>
      <c r="L4" s="1092"/>
      <c r="M4" s="1092"/>
      <c r="N4" s="1092"/>
      <c r="O4" s="1092"/>
      <c r="P4" s="1093"/>
    </row>
    <row r="5" spans="1:17" ht="14.25" customHeight="1">
      <c r="A5" s="1088" t="s">
        <v>3</v>
      </c>
      <c r="B5" s="1088"/>
      <c r="C5" s="1089"/>
      <c r="D5" s="1075" t="s">
        <v>49</v>
      </c>
      <c r="E5" s="1090"/>
      <c r="F5" s="1090"/>
      <c r="G5" s="1091"/>
      <c r="H5" s="1092"/>
      <c r="I5" s="1092"/>
      <c r="J5" s="1092"/>
      <c r="K5" s="1092"/>
      <c r="L5" s="1092"/>
      <c r="M5" s="1092"/>
      <c r="N5" s="1092"/>
      <c r="O5" s="1092"/>
      <c r="P5" s="1093"/>
    </row>
    <row r="6" spans="1:17" ht="15">
      <c r="A6" s="1088" t="s">
        <v>4</v>
      </c>
      <c r="B6" s="1088"/>
      <c r="C6" s="1089"/>
      <c r="D6" s="1095"/>
      <c r="E6" s="1090"/>
      <c r="F6" s="1090"/>
      <c r="G6" s="1091"/>
      <c r="H6" s="1092"/>
      <c r="I6" s="1092"/>
      <c r="J6" s="1092"/>
      <c r="K6" s="1092"/>
      <c r="L6" s="1092"/>
      <c r="M6" s="1092"/>
      <c r="N6" s="1092"/>
      <c r="O6" s="1092"/>
      <c r="P6" s="1093"/>
    </row>
    <row r="7" spans="1:17" ht="15">
      <c r="A7" s="1088" t="s">
        <v>1676</v>
      </c>
      <c r="B7" s="1088"/>
      <c r="C7" s="1089"/>
      <c r="D7" s="1096"/>
      <c r="E7" s="1090"/>
      <c r="F7" s="1090"/>
      <c r="G7" s="1091"/>
      <c r="H7" s="1092"/>
      <c r="I7" s="1092"/>
      <c r="J7" s="1092"/>
      <c r="K7" s="1092"/>
      <c r="L7" s="1092"/>
      <c r="M7" s="1092"/>
      <c r="N7" s="1092"/>
      <c r="O7" s="1097" t="s">
        <v>1624</v>
      </c>
      <c r="P7" s="1098">
        <f>P47</f>
        <v>0</v>
      </c>
    </row>
    <row r="8" spans="1:17" ht="15">
      <c r="A8" s="1074" t="s">
        <v>1612</v>
      </c>
      <c r="B8" s="1074"/>
      <c r="C8" s="1089"/>
      <c r="D8" s="1096"/>
      <c r="E8" s="1090"/>
      <c r="F8" s="1090"/>
      <c r="G8" s="1091"/>
      <c r="H8" s="1092"/>
      <c r="I8" s="1092"/>
      <c r="J8" s="1092"/>
      <c r="K8" s="1092"/>
      <c r="L8" s="1092"/>
      <c r="M8" s="1092"/>
      <c r="N8" s="1092"/>
      <c r="O8" s="1092"/>
      <c r="P8" s="1093"/>
    </row>
    <row r="9" spans="1:17" ht="20.25" customHeight="1">
      <c r="A9" s="1328" t="s">
        <v>5</v>
      </c>
      <c r="B9" s="1328" t="s">
        <v>68</v>
      </c>
      <c r="C9" s="1343" t="s">
        <v>37</v>
      </c>
      <c r="D9" s="1341" t="s">
        <v>6</v>
      </c>
      <c r="E9" s="1328" t="s">
        <v>7</v>
      </c>
      <c r="F9" s="1338" t="s">
        <v>8</v>
      </c>
      <c r="G9" s="1338"/>
      <c r="H9" s="1338"/>
      <c r="I9" s="1338"/>
      <c r="J9" s="1338"/>
      <c r="K9" s="1340"/>
      <c r="L9" s="1339" t="s">
        <v>11</v>
      </c>
      <c r="M9" s="1338"/>
      <c r="N9" s="1338"/>
      <c r="O9" s="1338"/>
      <c r="P9" s="1340"/>
      <c r="Q9" s="962"/>
    </row>
    <row r="10" spans="1:17" ht="92.25" customHeight="1">
      <c r="A10" s="1329"/>
      <c r="B10" s="1329"/>
      <c r="C10" s="1344"/>
      <c r="D10" s="1342"/>
      <c r="E10" s="1329"/>
      <c r="F10" s="1099" t="s">
        <v>9</v>
      </c>
      <c r="G10" s="1099" t="s">
        <v>23</v>
      </c>
      <c r="H10" s="1100" t="s">
        <v>24</v>
      </c>
      <c r="I10" s="1100" t="s">
        <v>36</v>
      </c>
      <c r="J10" s="1100" t="s">
        <v>25</v>
      </c>
      <c r="K10" s="1100" t="s">
        <v>26</v>
      </c>
      <c r="L10" s="1100" t="s">
        <v>10</v>
      </c>
      <c r="M10" s="1100" t="s">
        <v>24</v>
      </c>
      <c r="N10" s="1100" t="s">
        <v>36</v>
      </c>
      <c r="O10" s="1100" t="s">
        <v>25</v>
      </c>
      <c r="P10" s="1100" t="s">
        <v>27</v>
      </c>
    </row>
    <row r="11" spans="1:17">
      <c r="A11" s="1101"/>
      <c r="B11" s="1101"/>
      <c r="C11" s="1102"/>
      <c r="D11" s="1079"/>
      <c r="E11" s="1077"/>
      <c r="F11" s="1078"/>
      <c r="G11" s="1085"/>
      <c r="H11" s="1086"/>
      <c r="I11" s="1086"/>
      <c r="J11" s="1103"/>
      <c r="K11" s="1086"/>
      <c r="L11" s="1103"/>
      <c r="M11" s="1086"/>
      <c r="N11" s="1103"/>
      <c r="O11" s="1086"/>
      <c r="P11" s="1104"/>
    </row>
    <row r="12" spans="1:17" ht="38.25">
      <c r="A12" s="1132"/>
      <c r="B12" s="1132"/>
      <c r="C12" s="1014" t="s">
        <v>373</v>
      </c>
      <c r="D12" s="1015"/>
      <c r="E12" s="1132"/>
      <c r="F12" s="1132"/>
      <c r="G12" s="1133"/>
      <c r="H12" s="1134"/>
      <c r="I12" s="1134"/>
      <c r="J12" s="1134"/>
      <c r="K12" s="1134"/>
      <c r="L12" s="1134"/>
      <c r="M12" s="1134"/>
      <c r="N12" s="1134"/>
      <c r="O12" s="1134"/>
      <c r="P12" s="1135"/>
    </row>
    <row r="13" spans="1:17" s="669" customFormat="1" ht="25.5">
      <c r="A13" s="1169">
        <v>1</v>
      </c>
      <c r="B13" s="1169" t="s">
        <v>374</v>
      </c>
      <c r="C13" s="1172" t="s">
        <v>456</v>
      </c>
      <c r="D13" s="1169" t="s">
        <v>94</v>
      </c>
      <c r="E13" s="1169">
        <v>1</v>
      </c>
      <c r="F13" s="859"/>
      <c r="G13" s="859"/>
      <c r="H13" s="859"/>
      <c r="I13" s="859"/>
      <c r="J13" s="859"/>
      <c r="K13" s="859"/>
      <c r="L13" s="859"/>
      <c r="M13" s="859"/>
      <c r="N13" s="859"/>
      <c r="O13" s="859"/>
      <c r="P13" s="859"/>
    </row>
    <row r="14" spans="1:17" s="1069" customFormat="1">
      <c r="A14" s="1169">
        <v>2</v>
      </c>
      <c r="B14" s="1169" t="s">
        <v>374</v>
      </c>
      <c r="C14" s="1172" t="s">
        <v>457</v>
      </c>
      <c r="D14" s="1169" t="s">
        <v>94</v>
      </c>
      <c r="E14" s="1169">
        <v>1</v>
      </c>
      <c r="F14" s="859"/>
      <c r="G14" s="859"/>
      <c r="H14" s="859"/>
      <c r="I14" s="859"/>
      <c r="J14" s="859"/>
      <c r="K14" s="859"/>
      <c r="L14" s="859"/>
      <c r="M14" s="859"/>
      <c r="N14" s="859"/>
      <c r="O14" s="859"/>
      <c r="P14" s="859"/>
    </row>
    <row r="15" spans="1:17" s="1069" customFormat="1">
      <c r="A15" s="1169">
        <v>3</v>
      </c>
      <c r="B15" s="1169" t="s">
        <v>374</v>
      </c>
      <c r="C15" s="1172" t="s">
        <v>428</v>
      </c>
      <c r="D15" s="1169" t="s">
        <v>94</v>
      </c>
      <c r="E15" s="1169">
        <v>4</v>
      </c>
      <c r="F15" s="859"/>
      <c r="G15" s="859"/>
      <c r="H15" s="859"/>
      <c r="I15" s="859"/>
      <c r="J15" s="859"/>
      <c r="K15" s="859"/>
      <c r="L15" s="859"/>
      <c r="M15" s="859"/>
      <c r="N15" s="859"/>
      <c r="O15" s="859"/>
      <c r="P15" s="859"/>
    </row>
    <row r="16" spans="1:17" s="1069" customFormat="1" ht="25.5">
      <c r="A16" s="1169">
        <v>4</v>
      </c>
      <c r="B16" s="1169" t="s">
        <v>374</v>
      </c>
      <c r="C16" s="1172" t="s">
        <v>458</v>
      </c>
      <c r="D16" s="1169" t="s">
        <v>94</v>
      </c>
      <c r="E16" s="1169">
        <v>114</v>
      </c>
      <c r="F16" s="859"/>
      <c r="G16" s="859"/>
      <c r="H16" s="859"/>
      <c r="I16" s="859"/>
      <c r="J16" s="859"/>
      <c r="K16" s="859"/>
      <c r="L16" s="859"/>
      <c r="M16" s="859"/>
      <c r="N16" s="859"/>
      <c r="O16" s="859"/>
      <c r="P16" s="859"/>
    </row>
    <row r="17" spans="1:16" s="1069" customFormat="1" ht="25.5">
      <c r="A17" s="1169">
        <v>5</v>
      </c>
      <c r="B17" s="1169" t="s">
        <v>374</v>
      </c>
      <c r="C17" s="1172" t="s">
        <v>459</v>
      </c>
      <c r="D17" s="1169" t="s">
        <v>94</v>
      </c>
      <c r="E17" s="1169">
        <v>11</v>
      </c>
      <c r="F17" s="859"/>
      <c r="G17" s="859"/>
      <c r="H17" s="859"/>
      <c r="I17" s="859"/>
      <c r="J17" s="859"/>
      <c r="K17" s="859"/>
      <c r="L17" s="859"/>
      <c r="M17" s="859"/>
      <c r="N17" s="859"/>
      <c r="O17" s="859"/>
      <c r="P17" s="859"/>
    </row>
    <row r="18" spans="1:16" s="1069" customFormat="1" ht="25.5">
      <c r="A18" s="1169">
        <v>6</v>
      </c>
      <c r="B18" s="1169" t="s">
        <v>374</v>
      </c>
      <c r="C18" s="1172" t="s">
        <v>460</v>
      </c>
      <c r="D18" s="1169" t="s">
        <v>94</v>
      </c>
      <c r="E18" s="1169">
        <v>12</v>
      </c>
      <c r="F18" s="859"/>
      <c r="G18" s="859"/>
      <c r="H18" s="859"/>
      <c r="I18" s="859"/>
      <c r="J18" s="859"/>
      <c r="K18" s="859"/>
      <c r="L18" s="859"/>
      <c r="M18" s="859"/>
      <c r="N18" s="859"/>
      <c r="O18" s="859"/>
      <c r="P18" s="859"/>
    </row>
    <row r="19" spans="1:16" s="1069" customFormat="1">
      <c r="A19" s="1169">
        <v>7</v>
      </c>
      <c r="B19" s="1169" t="s">
        <v>374</v>
      </c>
      <c r="C19" s="1172" t="s">
        <v>461</v>
      </c>
      <c r="D19" s="1169" t="s">
        <v>94</v>
      </c>
      <c r="E19" s="1169">
        <v>125</v>
      </c>
      <c r="F19" s="859"/>
      <c r="G19" s="859"/>
      <c r="H19" s="859"/>
      <c r="I19" s="859"/>
      <c r="J19" s="859"/>
      <c r="K19" s="859"/>
      <c r="L19" s="859"/>
      <c r="M19" s="859"/>
      <c r="N19" s="859"/>
      <c r="O19" s="859"/>
      <c r="P19" s="859"/>
    </row>
    <row r="20" spans="1:16" s="1069" customFormat="1" ht="25.5">
      <c r="A20" s="1169">
        <v>8</v>
      </c>
      <c r="B20" s="1169" t="s">
        <v>374</v>
      </c>
      <c r="C20" s="1172" t="s">
        <v>462</v>
      </c>
      <c r="D20" s="1169" t="s">
        <v>94</v>
      </c>
      <c r="E20" s="1169">
        <v>29</v>
      </c>
      <c r="F20" s="859"/>
      <c r="G20" s="859"/>
      <c r="H20" s="859"/>
      <c r="I20" s="859"/>
      <c r="J20" s="859"/>
      <c r="K20" s="859"/>
      <c r="L20" s="859"/>
      <c r="M20" s="859"/>
      <c r="N20" s="859"/>
      <c r="O20" s="859"/>
      <c r="P20" s="859"/>
    </row>
    <row r="21" spans="1:16" s="1069" customFormat="1" ht="25.5">
      <c r="A21" s="1169">
        <v>9</v>
      </c>
      <c r="B21" s="1169" t="s">
        <v>374</v>
      </c>
      <c r="C21" s="1172" t="s">
        <v>463</v>
      </c>
      <c r="D21" s="1169" t="s">
        <v>94</v>
      </c>
      <c r="E21" s="1169">
        <v>9</v>
      </c>
      <c r="F21" s="859"/>
      <c r="G21" s="859"/>
      <c r="H21" s="859"/>
      <c r="I21" s="859"/>
      <c r="J21" s="859"/>
      <c r="K21" s="859"/>
      <c r="L21" s="859"/>
      <c r="M21" s="859"/>
      <c r="N21" s="859"/>
      <c r="O21" s="859"/>
      <c r="P21" s="859"/>
    </row>
    <row r="22" spans="1:16" s="1069" customFormat="1" ht="25.5">
      <c r="A22" s="1169">
        <v>10</v>
      </c>
      <c r="B22" s="1169" t="s">
        <v>374</v>
      </c>
      <c r="C22" s="1172" t="s">
        <v>464</v>
      </c>
      <c r="D22" s="1169" t="s">
        <v>94</v>
      </c>
      <c r="E22" s="1169">
        <v>6</v>
      </c>
      <c r="F22" s="859"/>
      <c r="G22" s="859"/>
      <c r="H22" s="859"/>
      <c r="I22" s="859"/>
      <c r="J22" s="859"/>
      <c r="K22" s="859"/>
      <c r="L22" s="859"/>
      <c r="M22" s="859"/>
      <c r="N22" s="859"/>
      <c r="O22" s="859"/>
      <c r="P22" s="859"/>
    </row>
    <row r="23" spans="1:16" s="1069" customFormat="1" ht="25.5">
      <c r="A23" s="1169">
        <v>11</v>
      </c>
      <c r="B23" s="1169" t="s">
        <v>374</v>
      </c>
      <c r="C23" s="1172" t="s">
        <v>465</v>
      </c>
      <c r="D23" s="1169" t="s">
        <v>94</v>
      </c>
      <c r="E23" s="1169">
        <v>40</v>
      </c>
      <c r="F23" s="859"/>
      <c r="G23" s="859"/>
      <c r="H23" s="859"/>
      <c r="I23" s="859"/>
      <c r="J23" s="859"/>
      <c r="K23" s="859"/>
      <c r="L23" s="859"/>
      <c r="M23" s="859"/>
      <c r="N23" s="859"/>
      <c r="O23" s="859"/>
      <c r="P23" s="859"/>
    </row>
    <row r="24" spans="1:16" s="1069" customFormat="1">
      <c r="A24" s="1169">
        <v>12</v>
      </c>
      <c r="B24" s="1169" t="s">
        <v>374</v>
      </c>
      <c r="C24" s="224" t="s">
        <v>466</v>
      </c>
      <c r="D24" s="1169" t="s">
        <v>94</v>
      </c>
      <c r="E24" s="1169">
        <v>4</v>
      </c>
      <c r="F24" s="859"/>
      <c r="G24" s="859"/>
      <c r="H24" s="859"/>
      <c r="I24" s="859"/>
      <c r="J24" s="859"/>
      <c r="K24" s="859"/>
      <c r="L24" s="859"/>
      <c r="M24" s="859"/>
      <c r="N24" s="859"/>
      <c r="O24" s="859"/>
      <c r="P24" s="859"/>
    </row>
    <row r="25" spans="1:16" s="1069" customFormat="1">
      <c r="A25" s="1169">
        <v>13</v>
      </c>
      <c r="B25" s="1169" t="s">
        <v>374</v>
      </c>
      <c r="C25" s="224" t="s">
        <v>467</v>
      </c>
      <c r="D25" s="1169" t="s">
        <v>94</v>
      </c>
      <c r="E25" s="1169">
        <v>1</v>
      </c>
      <c r="F25" s="859"/>
      <c r="G25" s="859"/>
      <c r="H25" s="859"/>
      <c r="I25" s="859"/>
      <c r="J25" s="859"/>
      <c r="K25" s="859"/>
      <c r="L25" s="859"/>
      <c r="M25" s="859"/>
      <c r="N25" s="859"/>
      <c r="O25" s="859"/>
      <c r="P25" s="859"/>
    </row>
    <row r="26" spans="1:16" s="401" customFormat="1" ht="25.5">
      <c r="A26" s="1169">
        <v>14</v>
      </c>
      <c r="B26" s="1169" t="s">
        <v>374</v>
      </c>
      <c r="C26" s="224" t="s">
        <v>468</v>
      </c>
      <c r="D26" s="1169" t="s">
        <v>94</v>
      </c>
      <c r="E26" s="1169">
        <v>1</v>
      </c>
      <c r="F26" s="859"/>
      <c r="G26" s="859"/>
      <c r="H26" s="859"/>
      <c r="I26" s="859"/>
      <c r="J26" s="859"/>
      <c r="K26" s="859"/>
      <c r="L26" s="859"/>
      <c r="M26" s="859"/>
      <c r="N26" s="859"/>
      <c r="O26" s="859"/>
      <c r="P26" s="859"/>
    </row>
    <row r="27" spans="1:16" s="1069" customFormat="1" ht="15">
      <c r="A27" s="1169">
        <v>15</v>
      </c>
      <c r="B27" s="1169" t="s">
        <v>374</v>
      </c>
      <c r="C27" s="224" t="s">
        <v>469</v>
      </c>
      <c r="D27" s="1169" t="s">
        <v>94</v>
      </c>
      <c r="E27" s="229">
        <v>2</v>
      </c>
      <c r="F27" s="859"/>
      <c r="G27" s="859"/>
      <c r="H27" s="859"/>
      <c r="I27" s="859"/>
      <c r="J27" s="859"/>
      <c r="K27" s="859"/>
      <c r="L27" s="859"/>
      <c r="M27" s="859"/>
      <c r="N27" s="859"/>
      <c r="O27" s="859"/>
      <c r="P27" s="859"/>
    </row>
    <row r="28" spans="1:16" s="1069" customFormat="1" ht="25.5">
      <c r="A28" s="1169">
        <v>16</v>
      </c>
      <c r="B28" s="1169" t="s">
        <v>374</v>
      </c>
      <c r="C28" s="224" t="s">
        <v>470</v>
      </c>
      <c r="D28" s="1169" t="s">
        <v>94</v>
      </c>
      <c r="E28" s="229">
        <v>1</v>
      </c>
      <c r="F28" s="859"/>
      <c r="G28" s="859"/>
      <c r="H28" s="859"/>
      <c r="I28" s="859"/>
      <c r="J28" s="859"/>
      <c r="K28" s="859"/>
      <c r="L28" s="859"/>
      <c r="M28" s="859"/>
      <c r="N28" s="859"/>
      <c r="O28" s="859"/>
      <c r="P28" s="859"/>
    </row>
    <row r="29" spans="1:16" s="1069" customFormat="1">
      <c r="A29" s="1169">
        <v>17</v>
      </c>
      <c r="B29" s="1169" t="s">
        <v>374</v>
      </c>
      <c r="C29" s="1172" t="s">
        <v>471</v>
      </c>
      <c r="D29" s="1169" t="s">
        <v>94</v>
      </c>
      <c r="E29" s="1169">
        <v>29</v>
      </c>
      <c r="F29" s="859"/>
      <c r="G29" s="859"/>
      <c r="H29" s="859"/>
      <c r="I29" s="859"/>
      <c r="J29" s="859"/>
      <c r="K29" s="859"/>
      <c r="L29" s="859"/>
      <c r="M29" s="859"/>
      <c r="N29" s="859"/>
      <c r="O29" s="859"/>
      <c r="P29" s="859"/>
    </row>
    <row r="30" spans="1:16" s="1069" customFormat="1" ht="25.5">
      <c r="A30" s="1169">
        <v>18</v>
      </c>
      <c r="B30" s="1169" t="s">
        <v>374</v>
      </c>
      <c r="C30" s="1172" t="s">
        <v>472</v>
      </c>
      <c r="D30" s="1169" t="s">
        <v>94</v>
      </c>
      <c r="E30" s="1169">
        <v>1</v>
      </c>
      <c r="F30" s="859"/>
      <c r="G30" s="859"/>
      <c r="H30" s="859"/>
      <c r="I30" s="859"/>
      <c r="J30" s="859"/>
      <c r="K30" s="859"/>
      <c r="L30" s="859"/>
      <c r="M30" s="859"/>
      <c r="N30" s="859"/>
      <c r="O30" s="859"/>
      <c r="P30" s="859"/>
    </row>
    <row r="31" spans="1:16" s="1069" customFormat="1" ht="38.25">
      <c r="A31" s="1169">
        <v>19</v>
      </c>
      <c r="B31" s="1169" t="s">
        <v>374</v>
      </c>
      <c r="C31" s="1172" t="s">
        <v>473</v>
      </c>
      <c r="D31" s="1169" t="s">
        <v>86</v>
      </c>
      <c r="E31" s="1169">
        <v>1350</v>
      </c>
      <c r="F31" s="859"/>
      <c r="G31" s="859"/>
      <c r="H31" s="859"/>
      <c r="I31" s="859"/>
      <c r="J31" s="859"/>
      <c r="K31" s="859"/>
      <c r="L31" s="859"/>
      <c r="M31" s="859"/>
      <c r="N31" s="859"/>
      <c r="O31" s="859"/>
      <c r="P31" s="859"/>
    </row>
    <row r="32" spans="1:16" s="1069" customFormat="1" ht="25.5">
      <c r="A32" s="1169">
        <v>20</v>
      </c>
      <c r="B32" s="1169" t="s">
        <v>374</v>
      </c>
      <c r="C32" s="1172" t="s">
        <v>474</v>
      </c>
      <c r="D32" s="1169" t="s">
        <v>86</v>
      </c>
      <c r="E32" s="1169">
        <v>150</v>
      </c>
      <c r="F32" s="859"/>
      <c r="G32" s="859"/>
      <c r="H32" s="859"/>
      <c r="I32" s="859"/>
      <c r="J32" s="859"/>
      <c r="K32" s="859"/>
      <c r="L32" s="859"/>
      <c r="M32" s="859"/>
      <c r="N32" s="859"/>
      <c r="O32" s="859"/>
      <c r="P32" s="859"/>
    </row>
    <row r="33" spans="1:16" s="1069" customFormat="1" ht="25.5">
      <c r="A33" s="1169">
        <v>21</v>
      </c>
      <c r="B33" s="1169" t="s">
        <v>374</v>
      </c>
      <c r="C33" s="224" t="s">
        <v>475</v>
      </c>
      <c r="D33" s="1169" t="s">
        <v>86</v>
      </c>
      <c r="E33" s="1169">
        <v>50</v>
      </c>
      <c r="F33" s="859"/>
      <c r="G33" s="859"/>
      <c r="H33" s="859"/>
      <c r="I33" s="859"/>
      <c r="J33" s="859"/>
      <c r="K33" s="859"/>
      <c r="L33" s="859"/>
      <c r="M33" s="859"/>
      <c r="N33" s="859"/>
      <c r="O33" s="859"/>
      <c r="P33" s="859"/>
    </row>
    <row r="34" spans="1:16" s="1069" customFormat="1" ht="25.5">
      <c r="A34" s="1169">
        <v>22</v>
      </c>
      <c r="B34" s="1169" t="s">
        <v>374</v>
      </c>
      <c r="C34" s="224" t="s">
        <v>476</v>
      </c>
      <c r="D34" s="1169" t="s">
        <v>86</v>
      </c>
      <c r="E34" s="1169">
        <v>10</v>
      </c>
      <c r="F34" s="859"/>
      <c r="G34" s="859"/>
      <c r="H34" s="859"/>
      <c r="I34" s="859"/>
      <c r="J34" s="859"/>
      <c r="K34" s="859"/>
      <c r="L34" s="859"/>
      <c r="M34" s="859"/>
      <c r="N34" s="859"/>
      <c r="O34" s="859"/>
      <c r="P34" s="859"/>
    </row>
    <row r="35" spans="1:16" s="1069" customFormat="1" ht="25.5">
      <c r="A35" s="1169">
        <v>23</v>
      </c>
      <c r="B35" s="1169" t="s">
        <v>374</v>
      </c>
      <c r="C35" s="1172" t="s">
        <v>477</v>
      </c>
      <c r="D35" s="1169" t="s">
        <v>90</v>
      </c>
      <c r="E35" s="1169">
        <v>1</v>
      </c>
      <c r="F35" s="859"/>
      <c r="G35" s="859"/>
      <c r="H35" s="859"/>
      <c r="I35" s="859"/>
      <c r="J35" s="859"/>
      <c r="K35" s="859"/>
      <c r="L35" s="859"/>
      <c r="M35" s="859"/>
      <c r="N35" s="859"/>
      <c r="O35" s="859"/>
      <c r="P35" s="859"/>
    </row>
    <row r="36" spans="1:16" s="1069" customFormat="1" ht="25.5">
      <c r="A36" s="1169">
        <v>24</v>
      </c>
      <c r="B36" s="1169" t="s">
        <v>374</v>
      </c>
      <c r="C36" s="1172" t="s">
        <v>404</v>
      </c>
      <c r="D36" s="1169" t="s">
        <v>90</v>
      </c>
      <c r="E36" s="1169">
        <v>1</v>
      </c>
      <c r="F36" s="859"/>
      <c r="G36" s="859"/>
      <c r="H36" s="859"/>
      <c r="I36" s="859"/>
      <c r="J36" s="859"/>
      <c r="K36" s="859"/>
      <c r="L36" s="859"/>
      <c r="M36" s="859"/>
      <c r="N36" s="859"/>
      <c r="O36" s="859"/>
      <c r="P36" s="859"/>
    </row>
    <row r="37" spans="1:16" s="1069" customFormat="1">
      <c r="A37" s="1169">
        <v>25</v>
      </c>
      <c r="B37" s="1169" t="s">
        <v>374</v>
      </c>
      <c r="C37" s="1172" t="s">
        <v>1668</v>
      </c>
      <c r="D37" s="1169" t="s">
        <v>90</v>
      </c>
      <c r="E37" s="1169">
        <v>1</v>
      </c>
      <c r="F37" s="859"/>
      <c r="G37" s="859"/>
      <c r="H37" s="859"/>
      <c r="I37" s="859"/>
      <c r="J37" s="859"/>
      <c r="K37" s="859"/>
      <c r="L37" s="859"/>
      <c r="M37" s="859"/>
      <c r="N37" s="859"/>
      <c r="O37" s="859"/>
      <c r="P37" s="859"/>
    </row>
    <row r="38" spans="1:16" s="1069" customFormat="1" ht="25.5">
      <c r="A38" s="1105"/>
      <c r="B38" s="1105"/>
      <c r="C38" s="230" t="s">
        <v>478</v>
      </c>
      <c r="D38" s="1105"/>
      <c r="E38" s="1105"/>
      <c r="F38" s="1127"/>
      <c r="G38" s="1127"/>
      <c r="H38" s="1127"/>
      <c r="I38" s="1127"/>
      <c r="J38" s="1127"/>
      <c r="K38" s="1127"/>
      <c r="L38" s="1127"/>
      <c r="M38" s="1127"/>
      <c r="N38" s="1127"/>
      <c r="O38" s="1127"/>
      <c r="P38" s="1127"/>
    </row>
    <row r="39" spans="1:16" s="1069" customFormat="1" ht="25.5">
      <c r="A39" s="1169">
        <v>26</v>
      </c>
      <c r="B39" s="1169" t="s">
        <v>374</v>
      </c>
      <c r="C39" s="564" t="s">
        <v>481</v>
      </c>
      <c r="D39" s="1130" t="s">
        <v>94</v>
      </c>
      <c r="E39" s="1130">
        <v>9</v>
      </c>
      <c r="F39" s="859"/>
      <c r="G39" s="859"/>
      <c r="H39" s="859"/>
      <c r="I39" s="859"/>
      <c r="J39" s="859"/>
      <c r="K39" s="859"/>
      <c r="L39" s="859"/>
      <c r="M39" s="859"/>
      <c r="N39" s="859"/>
      <c r="O39" s="859"/>
      <c r="P39" s="859"/>
    </row>
    <row r="40" spans="1:16" s="1069" customFormat="1">
      <c r="A40" s="1169">
        <v>27</v>
      </c>
      <c r="B40" s="1169" t="s">
        <v>374</v>
      </c>
      <c r="C40" s="564" t="s">
        <v>479</v>
      </c>
      <c r="D40" s="1130" t="s">
        <v>94</v>
      </c>
      <c r="E40" s="1130">
        <v>9</v>
      </c>
      <c r="F40" s="859"/>
      <c r="G40" s="859"/>
      <c r="H40" s="859"/>
      <c r="I40" s="859"/>
      <c r="J40" s="859"/>
      <c r="K40" s="859"/>
      <c r="L40" s="859"/>
      <c r="M40" s="859"/>
      <c r="N40" s="859"/>
      <c r="O40" s="859"/>
      <c r="P40" s="859"/>
    </row>
    <row r="41" spans="1:16" s="1069" customFormat="1">
      <c r="A41" s="1169">
        <v>28</v>
      </c>
      <c r="B41" s="1169" t="s">
        <v>374</v>
      </c>
      <c r="C41" s="564" t="s">
        <v>480</v>
      </c>
      <c r="D41" s="1130" t="s">
        <v>86</v>
      </c>
      <c r="E41" s="1130">
        <v>400</v>
      </c>
      <c r="F41" s="859"/>
      <c r="G41" s="859"/>
      <c r="H41" s="859"/>
      <c r="I41" s="859"/>
      <c r="J41" s="859"/>
      <c r="K41" s="859"/>
      <c r="L41" s="859"/>
      <c r="M41" s="859"/>
      <c r="N41" s="859"/>
      <c r="O41" s="859"/>
      <c r="P41" s="859"/>
    </row>
    <row r="42" spans="1:16" s="1069" customFormat="1">
      <c r="A42" s="1169">
        <v>29</v>
      </c>
      <c r="B42" s="1169" t="s">
        <v>374</v>
      </c>
      <c r="C42" s="564" t="s">
        <v>1668</v>
      </c>
      <c r="D42" s="1130" t="s">
        <v>90</v>
      </c>
      <c r="E42" s="1130">
        <v>1</v>
      </c>
      <c r="F42" s="859"/>
      <c r="G42" s="859"/>
      <c r="H42" s="859"/>
      <c r="I42" s="859"/>
      <c r="J42" s="859"/>
      <c r="K42" s="859"/>
      <c r="L42" s="859"/>
      <c r="M42" s="859"/>
      <c r="N42" s="859"/>
      <c r="O42" s="859"/>
      <c r="P42" s="859"/>
    </row>
    <row r="43" spans="1:16" s="1069" customFormat="1">
      <c r="A43" s="1105"/>
      <c r="B43" s="1105"/>
      <c r="C43" s="671" t="s">
        <v>1628</v>
      </c>
      <c r="D43" s="1105"/>
      <c r="E43" s="1105"/>
      <c r="F43" s="1127"/>
      <c r="G43" s="1127"/>
      <c r="H43" s="1127"/>
      <c r="I43" s="1127"/>
      <c r="J43" s="1127"/>
      <c r="K43" s="1127"/>
      <c r="L43" s="1127"/>
      <c r="M43" s="1127"/>
      <c r="N43" s="1127"/>
      <c r="O43" s="1127"/>
      <c r="P43" s="1127"/>
    </row>
    <row r="44" spans="1:16" s="1069" customFormat="1" ht="38.25">
      <c r="A44" s="1169">
        <v>30</v>
      </c>
      <c r="B44" s="1169" t="s">
        <v>374</v>
      </c>
      <c r="C44" s="856" t="s">
        <v>290</v>
      </c>
      <c r="D44" s="857" t="s">
        <v>90</v>
      </c>
      <c r="E44" s="1130">
        <v>1</v>
      </c>
      <c r="F44" s="859"/>
      <c r="G44" s="859"/>
      <c r="H44" s="859"/>
      <c r="I44" s="859"/>
      <c r="J44" s="859"/>
      <c r="K44" s="859"/>
      <c r="L44" s="859"/>
      <c r="M44" s="859"/>
      <c r="N44" s="859"/>
      <c r="O44" s="859"/>
      <c r="P44" s="859"/>
    </row>
    <row r="45" spans="1:16" s="1069" customFormat="1" ht="25.5">
      <c r="A45" s="1169">
        <v>31</v>
      </c>
      <c r="B45" s="1169" t="s">
        <v>374</v>
      </c>
      <c r="C45" s="856" t="s">
        <v>1677</v>
      </c>
      <c r="D45" s="857" t="s">
        <v>90</v>
      </c>
      <c r="E45" s="1130">
        <v>1</v>
      </c>
      <c r="F45" s="1130"/>
      <c r="G45" s="877"/>
      <c r="H45" s="877"/>
      <c r="I45" s="878"/>
      <c r="J45" s="878"/>
      <c r="K45" s="878"/>
      <c r="L45" s="877"/>
      <c r="M45" s="877"/>
      <c r="N45" s="877"/>
      <c r="O45" s="877"/>
      <c r="P45" s="877"/>
    </row>
    <row r="46" spans="1:16" s="963" customFormat="1">
      <c r="A46" s="1112"/>
      <c r="B46" s="1112"/>
      <c r="C46" s="1113"/>
      <c r="D46" s="1114"/>
      <c r="E46" s="1112"/>
      <c r="F46" s="1115"/>
      <c r="G46" s="1116"/>
      <c r="H46" s="1117"/>
      <c r="I46" s="1117"/>
      <c r="J46" s="1118"/>
      <c r="K46" s="1117"/>
      <c r="L46" s="1118"/>
      <c r="M46" s="1117"/>
      <c r="N46" s="1118"/>
      <c r="O46" s="1117"/>
      <c r="P46" s="1119"/>
    </row>
    <row r="47" spans="1:16">
      <c r="A47" s="1072"/>
      <c r="B47" s="1072"/>
      <c r="C47" s="1076"/>
      <c r="D47" s="1073"/>
      <c r="E47" s="1072"/>
      <c r="F47" s="1072"/>
      <c r="G47" s="1082"/>
      <c r="H47" s="1083"/>
      <c r="I47" s="1083"/>
      <c r="J47" s="1083"/>
      <c r="K47" s="1120" t="s">
        <v>1623</v>
      </c>
      <c r="L47" s="1121">
        <f>SUM(L13:L46)</f>
        <v>0</v>
      </c>
      <c r="M47" s="1121">
        <f>SUM(M13:M46)</f>
        <v>0</v>
      </c>
      <c r="N47" s="1121">
        <f>SUM(N13:N46)</f>
        <v>0</v>
      </c>
      <c r="O47" s="1121">
        <f>SUM(O13:O46)</f>
        <v>0</v>
      </c>
      <c r="P47" s="1122">
        <f>SUM(P13:P46)</f>
        <v>0</v>
      </c>
    </row>
    <row r="48" spans="1:16">
      <c r="A48" s="1072"/>
      <c r="B48" s="1072"/>
      <c r="C48" s="1076"/>
      <c r="D48" s="1073"/>
      <c r="E48" s="1072"/>
      <c r="F48" s="1072"/>
      <c r="G48" s="1082"/>
      <c r="H48" s="1083"/>
      <c r="I48" s="1083"/>
      <c r="J48" s="1083"/>
      <c r="K48" s="1120"/>
      <c r="L48" s="1123"/>
      <c r="M48" s="1123"/>
      <c r="N48" s="1123"/>
      <c r="O48" s="1123"/>
      <c r="P48" s="1124"/>
    </row>
    <row r="49" spans="1:17">
      <c r="A49" s="1072"/>
      <c r="B49" s="1072"/>
      <c r="C49" s="1084" t="s">
        <v>20</v>
      </c>
      <c r="D49" s="1073"/>
      <c r="E49" s="1072"/>
      <c r="F49" s="1080"/>
      <c r="G49" s="1082"/>
      <c r="H49" s="1083"/>
      <c r="I49" s="1083"/>
      <c r="J49" s="1083"/>
      <c r="K49" s="1083"/>
      <c r="L49" s="1083"/>
      <c r="M49" s="1083"/>
      <c r="N49" s="1083"/>
      <c r="O49" s="1083"/>
      <c r="P49" s="1094"/>
    </row>
    <row r="50" spans="1:17" s="676" customFormat="1">
      <c r="A50" s="1072"/>
      <c r="B50" s="1072"/>
      <c r="C50" s="1076"/>
      <c r="D50" s="1073"/>
      <c r="E50" s="1072"/>
      <c r="F50" s="1080"/>
      <c r="G50" s="1082"/>
      <c r="H50" s="1083"/>
      <c r="I50" s="1083"/>
      <c r="J50" s="1083"/>
      <c r="K50" s="1083"/>
      <c r="L50" s="1083"/>
      <c r="M50" s="1083"/>
      <c r="N50" s="1083"/>
      <c r="O50" s="1083"/>
      <c r="P50" s="1094"/>
      <c r="Q50" s="961"/>
    </row>
    <row r="51" spans="1:17">
      <c r="A51" s="1072"/>
      <c r="B51" s="1072"/>
      <c r="C51" s="1076"/>
      <c r="D51" s="1073"/>
      <c r="E51" s="1072"/>
      <c r="F51" s="1072"/>
      <c r="G51" s="1082"/>
      <c r="H51" s="1083"/>
      <c r="I51" s="1083"/>
      <c r="J51" s="1083"/>
      <c r="K51" s="1083"/>
      <c r="L51" s="1083"/>
      <c r="M51" s="1083"/>
      <c r="N51" s="1083"/>
      <c r="O51" s="1083"/>
      <c r="P51" s="1094"/>
    </row>
    <row r="52" spans="1:17">
      <c r="A52" s="1072"/>
      <c r="B52" s="1072"/>
      <c r="C52" s="1076"/>
      <c r="D52" s="1073"/>
      <c r="E52" s="1072"/>
      <c r="F52" s="1072"/>
      <c r="G52" s="1082"/>
      <c r="H52" s="1083"/>
      <c r="I52" s="1083"/>
      <c r="J52" s="1083"/>
      <c r="K52" s="1083"/>
      <c r="L52" s="1083"/>
      <c r="M52" s="1083"/>
      <c r="N52" s="1083"/>
      <c r="O52" s="1083"/>
      <c r="P52" s="1094"/>
    </row>
    <row r="53" spans="1:17">
      <c r="A53" s="1072"/>
      <c r="B53" s="1072"/>
      <c r="C53" s="1076"/>
      <c r="D53" s="1073"/>
      <c r="E53" s="1072"/>
      <c r="F53" s="1072"/>
      <c r="G53" s="1082"/>
      <c r="H53" s="1083"/>
      <c r="I53" s="1083"/>
      <c r="J53" s="1083"/>
      <c r="K53" s="1083"/>
      <c r="L53" s="1083"/>
      <c r="M53" s="1083"/>
      <c r="N53" s="1083"/>
      <c r="O53" s="1083"/>
      <c r="P53" s="1094"/>
    </row>
    <row r="54" spans="1:17">
      <c r="A54" s="1072"/>
      <c r="B54" s="1072"/>
      <c r="C54" s="1084" t="s">
        <v>1611</v>
      </c>
      <c r="D54" s="1073"/>
      <c r="E54" s="1072"/>
      <c r="F54" s="1072"/>
      <c r="G54" s="1082"/>
      <c r="H54" s="1083"/>
      <c r="I54" s="1083"/>
      <c r="J54" s="1083"/>
      <c r="K54" s="1083"/>
      <c r="L54" s="1083"/>
      <c r="M54" s="1083"/>
      <c r="N54" s="1083"/>
      <c r="O54" s="1083"/>
      <c r="P54" s="1094"/>
    </row>
    <row r="55" spans="1:17">
      <c r="A55" s="1072"/>
      <c r="B55" s="1072"/>
      <c r="C55" s="1076"/>
      <c r="D55" s="1073"/>
      <c r="E55" s="1072"/>
      <c r="F55" s="1072"/>
      <c r="G55" s="1082"/>
      <c r="H55" s="1083"/>
      <c r="I55" s="1083"/>
      <c r="J55" s="1083"/>
      <c r="K55" s="1083"/>
      <c r="L55" s="1083"/>
      <c r="M55" s="1083"/>
      <c r="N55" s="1083"/>
      <c r="O55" s="1083"/>
      <c r="P55" s="1094"/>
    </row>
    <row r="56" spans="1:17">
      <c r="A56" s="1072"/>
      <c r="B56" s="1072"/>
      <c r="C56" s="1076"/>
      <c r="D56" s="1073"/>
      <c r="E56" s="1072"/>
      <c r="F56" s="1072"/>
      <c r="G56" s="1082"/>
      <c r="H56" s="1083"/>
      <c r="I56" s="1083"/>
      <c r="J56" s="1083"/>
      <c r="K56" s="1083"/>
      <c r="L56" s="1083"/>
      <c r="M56" s="1083"/>
      <c r="N56" s="1083"/>
      <c r="O56" s="1083"/>
      <c r="P56" s="1094"/>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2-3
&amp;"Arial,Bold"&amp;UAUTOMĀTISKĀ UGUNSGRĒKA ATKLĀŠANAS UN TRAUKSMES SIGNALIZĀCIJAS SISTĒMA.</oddHeader>
    <oddFooter>&amp;C&amp;8&amp;P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election activeCell="G45" sqref="G45"/>
    </sheetView>
  </sheetViews>
  <sheetFormatPr defaultColWidth="9.140625" defaultRowHeight="12.75"/>
  <cols>
    <col min="1" max="1" width="5.5703125" style="3" customWidth="1"/>
    <col min="2" max="2" width="7.28515625" style="3" customWidth="1"/>
    <col min="3" max="3" width="29.85546875" style="1" customWidth="1"/>
    <col min="4" max="4" width="6" style="2" customWidth="1"/>
    <col min="5" max="5" width="7.28515625" style="3" customWidth="1"/>
    <col min="6" max="6" width="6.28515625" style="3" customWidth="1"/>
    <col min="7" max="7" width="6.5703125" style="676" customWidth="1"/>
    <col min="8" max="8" width="6.425781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961" customWidth="1"/>
    <col min="17" max="16384" width="9.140625" style="961"/>
  </cols>
  <sheetData>
    <row r="1" spans="1:17" ht="15">
      <c r="A1" s="1088" t="s">
        <v>1</v>
      </c>
      <c r="B1" s="1088"/>
      <c r="C1" s="1089"/>
      <c r="D1" s="1081" t="s">
        <v>43</v>
      </c>
      <c r="E1" s="1090"/>
      <c r="F1" s="1090"/>
      <c r="G1" s="1091"/>
      <c r="H1" s="1092"/>
      <c r="I1" s="1092"/>
      <c r="J1" s="1092"/>
      <c r="K1" s="1092"/>
      <c r="L1" s="1092"/>
      <c r="M1" s="1092"/>
      <c r="N1" s="1092"/>
      <c r="O1" s="1092"/>
      <c r="P1" s="1093"/>
    </row>
    <row r="2" spans="1:17" ht="15">
      <c r="A2" s="1088" t="s">
        <v>2</v>
      </c>
      <c r="B2" s="1088"/>
      <c r="C2" s="1089"/>
      <c r="D2" s="1075" t="s">
        <v>48</v>
      </c>
      <c r="E2" s="1090"/>
      <c r="F2" s="1090"/>
      <c r="G2" s="1091"/>
      <c r="H2" s="1092"/>
      <c r="I2" s="1092"/>
      <c r="J2" s="1092"/>
      <c r="K2" s="1092"/>
      <c r="L2" s="1092"/>
      <c r="M2" s="1092"/>
      <c r="N2" s="1092"/>
      <c r="O2" s="1092"/>
      <c r="P2" s="1093"/>
    </row>
    <row r="3" spans="1:17" ht="15">
      <c r="A3" s="1088"/>
      <c r="B3" s="1088"/>
      <c r="C3" s="1089"/>
      <c r="D3" s="1075" t="s">
        <v>1772</v>
      </c>
      <c r="E3" s="1090"/>
      <c r="F3" s="1090"/>
      <c r="G3" s="1091"/>
      <c r="H3" s="1092"/>
      <c r="I3" s="1092"/>
      <c r="J3" s="1092"/>
      <c r="K3" s="1092"/>
      <c r="L3" s="1092"/>
      <c r="M3" s="1092"/>
      <c r="N3" s="1092"/>
      <c r="O3" s="1092"/>
      <c r="P3" s="1093"/>
    </row>
    <row r="4" spans="1:17" ht="15">
      <c r="A4" s="1088"/>
      <c r="B4" s="1088"/>
      <c r="C4" s="1089"/>
      <c r="D4" s="1075" t="s">
        <v>181</v>
      </c>
      <c r="E4" s="1090"/>
      <c r="F4" s="1090"/>
      <c r="G4" s="1091"/>
      <c r="H4" s="1092"/>
      <c r="I4" s="1092"/>
      <c r="J4" s="1092"/>
      <c r="K4" s="1092"/>
      <c r="L4" s="1092"/>
      <c r="M4" s="1092"/>
      <c r="N4" s="1092"/>
      <c r="O4" s="1092"/>
      <c r="P4" s="1093"/>
    </row>
    <row r="5" spans="1:17" ht="14.25" customHeight="1">
      <c r="A5" s="1088" t="s">
        <v>3</v>
      </c>
      <c r="B5" s="1088"/>
      <c r="C5" s="1089"/>
      <c r="D5" s="1075" t="s">
        <v>49</v>
      </c>
      <c r="E5" s="1090"/>
      <c r="F5" s="1090"/>
      <c r="G5" s="1091"/>
      <c r="H5" s="1092"/>
      <c r="I5" s="1092"/>
      <c r="J5" s="1092"/>
      <c r="K5" s="1092"/>
      <c r="L5" s="1092"/>
      <c r="M5" s="1092"/>
      <c r="N5" s="1092"/>
      <c r="O5" s="1092"/>
      <c r="P5" s="1093"/>
    </row>
    <row r="6" spans="1:17" ht="15">
      <c r="A6" s="1088" t="s">
        <v>4</v>
      </c>
      <c r="B6" s="1088"/>
      <c r="C6" s="1089"/>
      <c r="D6" s="1095"/>
      <c r="E6" s="1090"/>
      <c r="F6" s="1090"/>
      <c r="G6" s="1091"/>
      <c r="H6" s="1092"/>
      <c r="I6" s="1092"/>
      <c r="J6" s="1092"/>
      <c r="K6" s="1092"/>
      <c r="L6" s="1092"/>
      <c r="M6" s="1092"/>
      <c r="N6" s="1092"/>
      <c r="O6" s="1092"/>
      <c r="P6" s="1093"/>
    </row>
    <row r="7" spans="1:17" ht="15">
      <c r="A7" s="1088" t="s">
        <v>1678</v>
      </c>
      <c r="B7" s="1088"/>
      <c r="C7" s="1089"/>
      <c r="D7" s="1096"/>
      <c r="E7" s="1090"/>
      <c r="F7" s="1090"/>
      <c r="G7" s="1091"/>
      <c r="H7" s="1092"/>
      <c r="I7" s="1092"/>
      <c r="J7" s="1092"/>
      <c r="K7" s="1092"/>
      <c r="L7" s="1092"/>
      <c r="M7" s="1092"/>
      <c r="N7" s="1092"/>
      <c r="O7" s="1097" t="s">
        <v>1624</v>
      </c>
      <c r="P7" s="1098">
        <f>P35</f>
        <v>0</v>
      </c>
    </row>
    <row r="8" spans="1:17" ht="15">
      <c r="A8" s="1074" t="s">
        <v>1613</v>
      </c>
      <c r="B8" s="1074"/>
      <c r="C8" s="1089"/>
      <c r="D8" s="1096"/>
      <c r="E8" s="1090"/>
      <c r="F8" s="1090"/>
      <c r="G8" s="1091"/>
      <c r="H8" s="1092"/>
      <c r="I8" s="1092"/>
      <c r="J8" s="1092"/>
      <c r="K8" s="1092"/>
      <c r="L8" s="1092"/>
      <c r="M8" s="1092"/>
      <c r="N8" s="1092"/>
      <c r="O8" s="1092"/>
      <c r="P8" s="1093"/>
    </row>
    <row r="9" spans="1:17" ht="20.25" customHeight="1">
      <c r="A9" s="1328" t="s">
        <v>5</v>
      </c>
      <c r="B9" s="1328" t="s">
        <v>68</v>
      </c>
      <c r="C9" s="1343" t="s">
        <v>37</v>
      </c>
      <c r="D9" s="1341" t="s">
        <v>6</v>
      </c>
      <c r="E9" s="1328" t="s">
        <v>7</v>
      </c>
      <c r="F9" s="1338" t="s">
        <v>8</v>
      </c>
      <c r="G9" s="1338"/>
      <c r="H9" s="1338"/>
      <c r="I9" s="1338"/>
      <c r="J9" s="1338"/>
      <c r="K9" s="1340"/>
      <c r="L9" s="1339" t="s">
        <v>11</v>
      </c>
      <c r="M9" s="1338"/>
      <c r="N9" s="1338"/>
      <c r="O9" s="1338"/>
      <c r="P9" s="1340"/>
      <c r="Q9" s="962"/>
    </row>
    <row r="10" spans="1:17" ht="90.75" customHeight="1">
      <c r="A10" s="1329"/>
      <c r="B10" s="1329"/>
      <c r="C10" s="1344"/>
      <c r="D10" s="1342"/>
      <c r="E10" s="1329"/>
      <c r="F10" s="1099" t="s">
        <v>9</v>
      </c>
      <c r="G10" s="1099" t="s">
        <v>23</v>
      </c>
      <c r="H10" s="1100" t="s">
        <v>24</v>
      </c>
      <c r="I10" s="1100" t="s">
        <v>36</v>
      </c>
      <c r="J10" s="1100" t="s">
        <v>25</v>
      </c>
      <c r="K10" s="1100" t="s">
        <v>26</v>
      </c>
      <c r="L10" s="1100" t="s">
        <v>10</v>
      </c>
      <c r="M10" s="1100" t="s">
        <v>24</v>
      </c>
      <c r="N10" s="1100" t="s">
        <v>36</v>
      </c>
      <c r="O10" s="1100" t="s">
        <v>25</v>
      </c>
      <c r="P10" s="1100" t="s">
        <v>27</v>
      </c>
    </row>
    <row r="11" spans="1:17">
      <c r="A11" s="1101"/>
      <c r="B11" s="1101"/>
      <c r="C11" s="1102"/>
      <c r="D11" s="1079"/>
      <c r="E11" s="1077"/>
      <c r="F11" s="1078"/>
      <c r="G11" s="1085"/>
      <c r="H11" s="1086"/>
      <c r="I11" s="1086"/>
      <c r="J11" s="1103"/>
      <c r="K11" s="1086"/>
      <c r="L11" s="1103"/>
      <c r="M11" s="1086"/>
      <c r="N11" s="1103"/>
      <c r="O11" s="1086"/>
      <c r="P11" s="1104"/>
    </row>
    <row r="12" spans="1:17" ht="25.5" customHeight="1">
      <c r="A12" s="1132"/>
      <c r="B12" s="1132"/>
      <c r="C12" s="1014" t="s">
        <v>200</v>
      </c>
      <c r="D12" s="1015"/>
      <c r="E12" s="1132"/>
      <c r="F12" s="1132"/>
      <c r="G12" s="1133"/>
      <c r="H12" s="1134"/>
      <c r="I12" s="1134"/>
      <c r="J12" s="1134"/>
      <c r="K12" s="1134"/>
      <c r="L12" s="1134"/>
      <c r="M12" s="1134"/>
      <c r="N12" s="1134"/>
      <c r="O12" s="1134"/>
      <c r="P12" s="1135"/>
    </row>
    <row r="13" spans="1:17" s="752" customFormat="1">
      <c r="A13" s="1169">
        <v>1</v>
      </c>
      <c r="B13" s="1169" t="s">
        <v>374</v>
      </c>
      <c r="C13" s="231" t="s">
        <v>482</v>
      </c>
      <c r="D13" s="1024" t="s">
        <v>90</v>
      </c>
      <c r="E13" s="232">
        <v>1</v>
      </c>
      <c r="F13" s="859"/>
      <c r="G13" s="859"/>
      <c r="H13" s="859"/>
      <c r="I13" s="859"/>
      <c r="J13" s="859"/>
      <c r="K13" s="859"/>
      <c r="L13" s="859"/>
      <c r="M13" s="859"/>
      <c r="N13" s="859"/>
      <c r="O13" s="859"/>
      <c r="P13" s="859"/>
    </row>
    <row r="14" spans="1:17" s="752" customFormat="1" ht="25.5">
      <c r="A14" s="1169">
        <v>2</v>
      </c>
      <c r="B14" s="1169" t="s">
        <v>374</v>
      </c>
      <c r="C14" s="231" t="s">
        <v>483</v>
      </c>
      <c r="D14" s="1024" t="s">
        <v>90</v>
      </c>
      <c r="E14" s="232">
        <v>1</v>
      </c>
      <c r="F14" s="859"/>
      <c r="G14" s="859"/>
      <c r="H14" s="859"/>
      <c r="I14" s="859"/>
      <c r="J14" s="859"/>
      <c r="K14" s="859"/>
      <c r="L14" s="859"/>
      <c r="M14" s="859"/>
      <c r="N14" s="859"/>
      <c r="O14" s="859"/>
      <c r="P14" s="859"/>
    </row>
    <row r="15" spans="1:17" s="752" customFormat="1" ht="25.5">
      <c r="A15" s="1169">
        <v>3</v>
      </c>
      <c r="B15" s="1169" t="s">
        <v>374</v>
      </c>
      <c r="C15" s="231" t="s">
        <v>484</v>
      </c>
      <c r="D15" s="1024" t="s">
        <v>90</v>
      </c>
      <c r="E15" s="232">
        <v>1</v>
      </c>
      <c r="F15" s="859"/>
      <c r="G15" s="859"/>
      <c r="H15" s="859"/>
      <c r="I15" s="859"/>
      <c r="J15" s="859"/>
      <c r="K15" s="859"/>
      <c r="L15" s="859"/>
      <c r="M15" s="859"/>
      <c r="N15" s="859"/>
      <c r="O15" s="859"/>
      <c r="P15" s="859"/>
    </row>
    <row r="16" spans="1:17" s="752" customFormat="1">
      <c r="A16" s="1169">
        <v>4</v>
      </c>
      <c r="B16" s="1169" t="s">
        <v>374</v>
      </c>
      <c r="C16" s="231" t="s">
        <v>485</v>
      </c>
      <c r="D16" s="1024" t="s">
        <v>94</v>
      </c>
      <c r="E16" s="232">
        <v>4</v>
      </c>
      <c r="F16" s="859"/>
      <c r="G16" s="859"/>
      <c r="H16" s="859"/>
      <c r="I16" s="859"/>
      <c r="J16" s="859"/>
      <c r="K16" s="859"/>
      <c r="L16" s="859"/>
      <c r="M16" s="859"/>
      <c r="N16" s="859"/>
      <c r="O16" s="859"/>
      <c r="P16" s="859"/>
    </row>
    <row r="17" spans="1:16" s="752" customFormat="1" ht="25.5">
      <c r="A17" s="1169">
        <v>5</v>
      </c>
      <c r="B17" s="1169" t="s">
        <v>374</v>
      </c>
      <c r="C17" s="231" t="s">
        <v>486</v>
      </c>
      <c r="D17" s="1024" t="s">
        <v>94</v>
      </c>
      <c r="E17" s="232">
        <v>1</v>
      </c>
      <c r="F17" s="859"/>
      <c r="G17" s="859"/>
      <c r="H17" s="859"/>
      <c r="I17" s="859"/>
      <c r="J17" s="859"/>
      <c r="K17" s="859"/>
      <c r="L17" s="859"/>
      <c r="M17" s="859"/>
      <c r="N17" s="859"/>
      <c r="O17" s="859"/>
      <c r="P17" s="859"/>
    </row>
    <row r="18" spans="1:16" s="752" customFormat="1" ht="25.5">
      <c r="A18" s="1169">
        <v>6</v>
      </c>
      <c r="B18" s="1169" t="s">
        <v>374</v>
      </c>
      <c r="C18" s="231" t="s">
        <v>487</v>
      </c>
      <c r="D18" s="1024" t="s">
        <v>94</v>
      </c>
      <c r="E18" s="232">
        <v>3</v>
      </c>
      <c r="F18" s="859"/>
      <c r="G18" s="859"/>
      <c r="H18" s="859"/>
      <c r="I18" s="859"/>
      <c r="J18" s="859"/>
      <c r="K18" s="859"/>
      <c r="L18" s="859"/>
      <c r="M18" s="859"/>
      <c r="N18" s="859"/>
      <c r="O18" s="859"/>
      <c r="P18" s="859"/>
    </row>
    <row r="19" spans="1:16" s="752" customFormat="1" ht="25.5">
      <c r="A19" s="1169">
        <v>7</v>
      </c>
      <c r="B19" s="1169" t="s">
        <v>374</v>
      </c>
      <c r="C19" s="231" t="s">
        <v>488</v>
      </c>
      <c r="D19" s="1024" t="s">
        <v>94</v>
      </c>
      <c r="E19" s="232">
        <v>1</v>
      </c>
      <c r="F19" s="859"/>
      <c r="G19" s="859"/>
      <c r="H19" s="859"/>
      <c r="I19" s="859"/>
      <c r="J19" s="859"/>
      <c r="K19" s="859"/>
      <c r="L19" s="859"/>
      <c r="M19" s="859"/>
      <c r="N19" s="859"/>
      <c r="O19" s="859"/>
      <c r="P19" s="859"/>
    </row>
    <row r="20" spans="1:16" s="752" customFormat="1">
      <c r="A20" s="1169">
        <v>8</v>
      </c>
      <c r="B20" s="1169" t="s">
        <v>374</v>
      </c>
      <c r="C20" s="231" t="s">
        <v>489</v>
      </c>
      <c r="D20" s="1024" t="s">
        <v>94</v>
      </c>
      <c r="E20" s="232">
        <v>5</v>
      </c>
      <c r="F20" s="859"/>
      <c r="G20" s="859"/>
      <c r="H20" s="859"/>
      <c r="I20" s="859"/>
      <c r="J20" s="859"/>
      <c r="K20" s="859"/>
      <c r="L20" s="859"/>
      <c r="M20" s="859"/>
      <c r="N20" s="859"/>
      <c r="O20" s="859"/>
      <c r="P20" s="859"/>
    </row>
    <row r="21" spans="1:16" s="752" customFormat="1">
      <c r="A21" s="1169">
        <v>9</v>
      </c>
      <c r="B21" s="1169" t="s">
        <v>374</v>
      </c>
      <c r="C21" s="231" t="s">
        <v>490</v>
      </c>
      <c r="D21" s="1024" t="s">
        <v>94</v>
      </c>
      <c r="E21" s="232">
        <v>1</v>
      </c>
      <c r="F21" s="859"/>
      <c r="G21" s="859"/>
      <c r="H21" s="859"/>
      <c r="I21" s="859"/>
      <c r="J21" s="859"/>
      <c r="K21" s="859"/>
      <c r="L21" s="859"/>
      <c r="M21" s="859"/>
      <c r="N21" s="859"/>
      <c r="O21" s="859"/>
      <c r="P21" s="859"/>
    </row>
    <row r="22" spans="1:16" s="752" customFormat="1">
      <c r="A22" s="1169">
        <v>10</v>
      </c>
      <c r="B22" s="1169" t="s">
        <v>374</v>
      </c>
      <c r="C22" s="231" t="s">
        <v>1679</v>
      </c>
      <c r="D22" s="1024" t="s">
        <v>90</v>
      </c>
      <c r="E22" s="232">
        <v>1</v>
      </c>
      <c r="F22" s="859"/>
      <c r="G22" s="859"/>
      <c r="H22" s="859"/>
      <c r="I22" s="859"/>
      <c r="J22" s="859"/>
      <c r="K22" s="859"/>
      <c r="L22" s="859"/>
      <c r="M22" s="859"/>
      <c r="N22" s="859"/>
      <c r="O22" s="859"/>
      <c r="P22" s="859"/>
    </row>
    <row r="23" spans="1:16" s="752" customFormat="1">
      <c r="A23" s="1169">
        <v>11</v>
      </c>
      <c r="B23" s="1169" t="s">
        <v>374</v>
      </c>
      <c r="C23" s="231" t="s">
        <v>491</v>
      </c>
      <c r="D23" s="1024" t="s">
        <v>94</v>
      </c>
      <c r="E23" s="232">
        <v>21</v>
      </c>
      <c r="F23" s="859"/>
      <c r="G23" s="859"/>
      <c r="H23" s="859"/>
      <c r="I23" s="859"/>
      <c r="J23" s="859"/>
      <c r="K23" s="859"/>
      <c r="L23" s="859"/>
      <c r="M23" s="859"/>
      <c r="N23" s="859"/>
      <c r="O23" s="859"/>
      <c r="P23" s="859"/>
    </row>
    <row r="24" spans="1:16" s="752" customFormat="1">
      <c r="A24" s="1169">
        <v>12</v>
      </c>
      <c r="B24" s="1169" t="s">
        <v>374</v>
      </c>
      <c r="C24" s="231" t="s">
        <v>492</v>
      </c>
      <c r="D24" s="1024" t="s">
        <v>94</v>
      </c>
      <c r="E24" s="232">
        <v>80</v>
      </c>
      <c r="F24" s="859"/>
      <c r="G24" s="859"/>
      <c r="H24" s="859"/>
      <c r="I24" s="859"/>
      <c r="J24" s="859"/>
      <c r="K24" s="859"/>
      <c r="L24" s="859"/>
      <c r="M24" s="859"/>
      <c r="N24" s="859"/>
      <c r="O24" s="859"/>
      <c r="P24" s="859"/>
    </row>
    <row r="25" spans="1:16" s="752" customFormat="1" ht="25.5">
      <c r="A25" s="1169">
        <v>13</v>
      </c>
      <c r="B25" s="1169" t="s">
        <v>374</v>
      </c>
      <c r="C25" s="231" t="s">
        <v>493</v>
      </c>
      <c r="D25" s="1024" t="s">
        <v>94</v>
      </c>
      <c r="E25" s="232">
        <v>80</v>
      </c>
      <c r="F25" s="859"/>
      <c r="G25" s="859"/>
      <c r="H25" s="859"/>
      <c r="I25" s="859"/>
      <c r="J25" s="859"/>
      <c r="K25" s="859"/>
      <c r="L25" s="859"/>
      <c r="M25" s="859"/>
      <c r="N25" s="859"/>
      <c r="O25" s="859"/>
      <c r="P25" s="859"/>
    </row>
    <row r="26" spans="1:16" s="752" customFormat="1">
      <c r="A26" s="1169">
        <v>14</v>
      </c>
      <c r="B26" s="1169" t="s">
        <v>374</v>
      </c>
      <c r="C26" s="231" t="s">
        <v>494</v>
      </c>
      <c r="D26" s="1024" t="s">
        <v>94</v>
      </c>
      <c r="E26" s="232">
        <v>7</v>
      </c>
      <c r="F26" s="859"/>
      <c r="G26" s="859"/>
      <c r="H26" s="859"/>
      <c r="I26" s="859"/>
      <c r="J26" s="859"/>
      <c r="K26" s="859"/>
      <c r="L26" s="859"/>
      <c r="M26" s="859"/>
      <c r="N26" s="859"/>
      <c r="O26" s="859"/>
      <c r="P26" s="859"/>
    </row>
    <row r="27" spans="1:16" s="752" customFormat="1" ht="25.5">
      <c r="A27" s="1169">
        <v>15</v>
      </c>
      <c r="B27" s="1169" t="s">
        <v>374</v>
      </c>
      <c r="C27" s="231" t="s">
        <v>495</v>
      </c>
      <c r="D27" s="1024" t="s">
        <v>94</v>
      </c>
      <c r="E27" s="232">
        <v>108</v>
      </c>
      <c r="F27" s="859"/>
      <c r="G27" s="859"/>
      <c r="H27" s="859"/>
      <c r="I27" s="859"/>
      <c r="J27" s="859"/>
      <c r="K27" s="859"/>
      <c r="L27" s="859"/>
      <c r="M27" s="859"/>
      <c r="N27" s="859"/>
      <c r="O27" s="859"/>
      <c r="P27" s="859"/>
    </row>
    <row r="28" spans="1:16" s="752" customFormat="1" ht="25.5">
      <c r="A28" s="1169">
        <v>16</v>
      </c>
      <c r="B28" s="1169" t="s">
        <v>374</v>
      </c>
      <c r="C28" s="231" t="s">
        <v>496</v>
      </c>
      <c r="D28" s="1024" t="s">
        <v>94</v>
      </c>
      <c r="E28" s="232">
        <v>10</v>
      </c>
      <c r="F28" s="859"/>
      <c r="G28" s="859"/>
      <c r="H28" s="859"/>
      <c r="I28" s="859"/>
      <c r="J28" s="859"/>
      <c r="K28" s="859"/>
      <c r="L28" s="859"/>
      <c r="M28" s="859"/>
      <c r="N28" s="859"/>
      <c r="O28" s="859"/>
      <c r="P28" s="859"/>
    </row>
    <row r="29" spans="1:16" s="752" customFormat="1" ht="25.5">
      <c r="A29" s="1169">
        <v>17</v>
      </c>
      <c r="B29" s="1169" t="s">
        <v>374</v>
      </c>
      <c r="C29" s="231" t="s">
        <v>497</v>
      </c>
      <c r="D29" s="1024" t="s">
        <v>86</v>
      </c>
      <c r="E29" s="232">
        <v>1000</v>
      </c>
      <c r="F29" s="859"/>
      <c r="G29" s="859"/>
      <c r="H29" s="859"/>
      <c r="I29" s="859"/>
      <c r="J29" s="859"/>
      <c r="K29" s="859"/>
      <c r="L29" s="859"/>
      <c r="M29" s="859"/>
      <c r="N29" s="859"/>
      <c r="O29" s="859"/>
      <c r="P29" s="859"/>
    </row>
    <row r="30" spans="1:16" s="752" customFormat="1" ht="38.25">
      <c r="A30" s="1169">
        <v>18</v>
      </c>
      <c r="B30" s="1169" t="s">
        <v>374</v>
      </c>
      <c r="C30" s="231" t="s">
        <v>498</v>
      </c>
      <c r="D30" s="1024" t="s">
        <v>86</v>
      </c>
      <c r="E30" s="232">
        <v>20</v>
      </c>
      <c r="F30" s="859"/>
      <c r="G30" s="859"/>
      <c r="H30" s="859"/>
      <c r="I30" s="859"/>
      <c r="J30" s="859"/>
      <c r="K30" s="859"/>
      <c r="L30" s="859"/>
      <c r="M30" s="859"/>
      <c r="N30" s="859"/>
      <c r="O30" s="859"/>
      <c r="P30" s="859"/>
    </row>
    <row r="31" spans="1:16" s="752" customFormat="1">
      <c r="A31" s="1169">
        <v>19</v>
      </c>
      <c r="B31" s="1169" t="s">
        <v>374</v>
      </c>
      <c r="C31" s="231" t="s">
        <v>499</v>
      </c>
      <c r="D31" s="1024" t="s">
        <v>90</v>
      </c>
      <c r="E31" s="232">
        <v>1</v>
      </c>
      <c r="F31" s="859"/>
      <c r="G31" s="859"/>
      <c r="H31" s="859"/>
      <c r="I31" s="859"/>
      <c r="J31" s="859"/>
      <c r="K31" s="859"/>
      <c r="L31" s="859"/>
      <c r="M31" s="859"/>
      <c r="N31" s="859"/>
      <c r="O31" s="859"/>
      <c r="P31" s="859"/>
    </row>
    <row r="32" spans="1:16" s="752" customFormat="1" ht="51">
      <c r="A32" s="1169">
        <v>20</v>
      </c>
      <c r="B32" s="1169" t="s">
        <v>374</v>
      </c>
      <c r="C32" s="231" t="s">
        <v>1680</v>
      </c>
      <c r="D32" s="1024" t="s">
        <v>90</v>
      </c>
      <c r="E32" s="232">
        <v>1</v>
      </c>
      <c r="F32" s="859"/>
      <c r="G32" s="859"/>
      <c r="H32" s="859"/>
      <c r="I32" s="859"/>
      <c r="J32" s="859"/>
      <c r="K32" s="859"/>
      <c r="L32" s="859"/>
      <c r="M32" s="859"/>
      <c r="N32" s="859"/>
      <c r="O32" s="859"/>
      <c r="P32" s="859"/>
    </row>
    <row r="33" spans="1:17" s="1069" customFormat="1" ht="38.25">
      <c r="A33" s="1169">
        <v>21</v>
      </c>
      <c r="B33" s="1169" t="s">
        <v>374</v>
      </c>
      <c r="C33" s="856" t="s">
        <v>290</v>
      </c>
      <c r="D33" s="857" t="s">
        <v>90</v>
      </c>
      <c r="E33" s="1130">
        <v>1</v>
      </c>
      <c r="F33" s="859"/>
      <c r="G33" s="859"/>
      <c r="H33" s="859"/>
      <c r="I33" s="859"/>
      <c r="J33" s="859"/>
      <c r="K33" s="859"/>
      <c r="L33" s="859"/>
      <c r="M33" s="859"/>
      <c r="N33" s="859"/>
      <c r="O33" s="859"/>
      <c r="P33" s="859"/>
    </row>
    <row r="34" spans="1:17" s="963" customFormat="1">
      <c r="A34" s="1112"/>
      <c r="B34" s="1112"/>
      <c r="C34" s="1113"/>
      <c r="D34" s="1114"/>
      <c r="E34" s="1112"/>
      <c r="F34" s="1115"/>
      <c r="G34" s="1116"/>
      <c r="H34" s="1117"/>
      <c r="I34" s="1117"/>
      <c r="J34" s="1118"/>
      <c r="K34" s="1117"/>
      <c r="L34" s="1118"/>
      <c r="M34" s="1117"/>
      <c r="N34" s="1118"/>
      <c r="O34" s="1117"/>
      <c r="P34" s="1119"/>
    </row>
    <row r="35" spans="1:17">
      <c r="A35" s="1072"/>
      <c r="B35" s="1072"/>
      <c r="C35" s="1076"/>
      <c r="D35" s="1073"/>
      <c r="E35" s="1072"/>
      <c r="F35" s="1072"/>
      <c r="G35" s="1082"/>
      <c r="H35" s="1083"/>
      <c r="I35" s="1083"/>
      <c r="J35" s="1083"/>
      <c r="K35" s="1120" t="s">
        <v>1623</v>
      </c>
      <c r="L35" s="1121">
        <f>SUM(L13:L34)</f>
        <v>0</v>
      </c>
      <c r="M35" s="1121">
        <f>SUM(M13:M34)</f>
        <v>0</v>
      </c>
      <c r="N35" s="1121">
        <f>SUM(N13:N34)</f>
        <v>0</v>
      </c>
      <c r="O35" s="1121">
        <f>SUM(O13:O34)</f>
        <v>0</v>
      </c>
      <c r="P35" s="1122">
        <f>SUM(P13:P34)</f>
        <v>0</v>
      </c>
    </row>
    <row r="36" spans="1:17">
      <c r="A36" s="1072"/>
      <c r="B36" s="1072"/>
      <c r="C36" s="1076"/>
      <c r="D36" s="1073"/>
      <c r="E36" s="1072"/>
      <c r="F36" s="1072"/>
      <c r="G36" s="1082"/>
      <c r="H36" s="1083"/>
      <c r="I36" s="1083"/>
      <c r="J36" s="1083"/>
      <c r="K36" s="1120"/>
      <c r="L36" s="1123"/>
      <c r="M36" s="1123"/>
      <c r="N36" s="1123"/>
      <c r="O36" s="1123"/>
      <c r="P36" s="1124"/>
    </row>
    <row r="37" spans="1:17">
      <c r="A37" s="1072"/>
      <c r="B37" s="1072"/>
      <c r="C37" s="1084" t="s">
        <v>20</v>
      </c>
      <c r="D37" s="1073"/>
      <c r="E37" s="1072"/>
      <c r="F37" s="1080"/>
      <c r="G37" s="1082"/>
      <c r="H37" s="1083"/>
      <c r="I37" s="1083"/>
      <c r="J37" s="1083"/>
      <c r="K37" s="1083"/>
      <c r="L37" s="1083"/>
      <c r="M37" s="1083"/>
      <c r="N37" s="1083"/>
      <c r="O37" s="1083"/>
      <c r="P37" s="1094"/>
    </row>
    <row r="38" spans="1:17" s="676" customFormat="1">
      <c r="A38" s="1072"/>
      <c r="B38" s="1072"/>
      <c r="C38" s="1076"/>
      <c r="D38" s="1073"/>
      <c r="E38" s="1072"/>
      <c r="F38" s="1080"/>
      <c r="G38" s="1082"/>
      <c r="H38" s="1083"/>
      <c r="I38" s="1083"/>
      <c r="J38" s="1083"/>
      <c r="K38" s="1083"/>
      <c r="L38" s="1083"/>
      <c r="M38" s="1083"/>
      <c r="N38" s="1083"/>
      <c r="O38" s="1083"/>
      <c r="P38" s="1094"/>
      <c r="Q38" s="961"/>
    </row>
    <row r="39" spans="1:17">
      <c r="A39" s="1072"/>
      <c r="B39" s="1072"/>
      <c r="C39" s="1076"/>
      <c r="D39" s="1073"/>
      <c r="E39" s="1072"/>
      <c r="F39" s="1072"/>
      <c r="G39" s="1082"/>
      <c r="H39" s="1083"/>
      <c r="I39" s="1083"/>
      <c r="J39" s="1083"/>
      <c r="K39" s="1083"/>
      <c r="L39" s="1083"/>
      <c r="M39" s="1083"/>
      <c r="N39" s="1083"/>
      <c r="O39" s="1083"/>
      <c r="P39" s="1094"/>
    </row>
    <row r="40" spans="1:17">
      <c r="A40" s="1072"/>
      <c r="B40" s="1072"/>
      <c r="C40" s="1076"/>
      <c r="D40" s="1073"/>
      <c r="E40" s="1072"/>
      <c r="F40" s="1072"/>
      <c r="G40" s="1082"/>
      <c r="H40" s="1083"/>
      <c r="I40" s="1083"/>
      <c r="J40" s="1083"/>
      <c r="K40" s="1083"/>
      <c r="L40" s="1083"/>
      <c r="M40" s="1083"/>
      <c r="N40" s="1083"/>
      <c r="O40" s="1083"/>
      <c r="P40" s="1094"/>
    </row>
    <row r="41" spans="1:17">
      <c r="A41" s="1072"/>
      <c r="B41" s="1072"/>
      <c r="C41" s="1076"/>
      <c r="D41" s="1073"/>
      <c r="E41" s="1072"/>
      <c r="F41" s="1072"/>
      <c r="G41" s="1082"/>
      <c r="H41" s="1083"/>
      <c r="I41" s="1083"/>
      <c r="J41" s="1083"/>
      <c r="K41" s="1083"/>
      <c r="L41" s="1083"/>
      <c r="M41" s="1083"/>
      <c r="N41" s="1083"/>
      <c r="O41" s="1083"/>
      <c r="P41" s="1094"/>
    </row>
    <row r="42" spans="1:17">
      <c r="A42" s="1072"/>
      <c r="B42" s="1072"/>
      <c r="C42" s="1084" t="s">
        <v>1611</v>
      </c>
      <c r="D42" s="1073"/>
      <c r="E42" s="1072"/>
      <c r="F42" s="1072"/>
      <c r="G42" s="1082"/>
      <c r="H42" s="1083"/>
      <c r="I42" s="1083"/>
      <c r="J42" s="1083"/>
      <c r="K42" s="1083"/>
      <c r="L42" s="1083"/>
      <c r="M42" s="1083"/>
      <c r="N42" s="1083"/>
      <c r="O42" s="1083"/>
      <c r="P42" s="1094"/>
    </row>
    <row r="43" spans="1:17">
      <c r="A43" s="1072"/>
      <c r="B43" s="1072"/>
      <c r="C43" s="1076"/>
      <c r="D43" s="1073"/>
      <c r="E43" s="1072"/>
      <c r="F43" s="1072"/>
      <c r="G43" s="1082"/>
      <c r="H43" s="1083"/>
      <c r="I43" s="1083"/>
      <c r="J43" s="1083"/>
      <c r="K43" s="1083"/>
      <c r="L43" s="1083"/>
      <c r="M43" s="1083"/>
      <c r="N43" s="1083"/>
      <c r="O43" s="1083"/>
      <c r="P43" s="1094"/>
    </row>
    <row r="44" spans="1:17">
      <c r="A44" s="1072"/>
      <c r="B44" s="1072"/>
      <c r="C44" s="1076"/>
      <c r="D44" s="1073"/>
      <c r="E44" s="1072"/>
      <c r="F44" s="1072"/>
      <c r="G44" s="1082"/>
      <c r="H44" s="1083"/>
      <c r="I44" s="1083"/>
      <c r="J44" s="1083"/>
      <c r="K44" s="1083"/>
      <c r="L44" s="1083"/>
      <c r="M44" s="1083"/>
      <c r="N44" s="1083"/>
      <c r="O44" s="1083"/>
      <c r="P44" s="1094"/>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2-4
&amp;"Arial,Bold"&amp;UCENTRĀLĀ IZZIŅOŠANAS SISTĒMA.</oddHeader>
    <oddFooter>&amp;C&amp;8&amp;P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A1:J40"/>
  <sheetViews>
    <sheetView workbookViewId="0">
      <selection activeCell="I11" sqref="I11"/>
    </sheetView>
  </sheetViews>
  <sheetFormatPr defaultColWidth="9.140625" defaultRowHeight="12.75"/>
  <cols>
    <col min="1" max="1" width="4.140625" style="3" customWidth="1"/>
    <col min="2" max="2" width="10" style="3" customWidth="1"/>
    <col min="3" max="3" width="28.42578125" style="1" customWidth="1"/>
    <col min="4" max="4" width="17.7109375" style="2" customWidth="1"/>
    <col min="5" max="5" width="17.7109375" style="3" customWidth="1"/>
    <col min="6" max="6" width="17.7109375" style="4" customWidth="1"/>
    <col min="7" max="8" width="17.7109375" style="5" customWidth="1"/>
    <col min="9" max="16384" width="9.140625" style="6"/>
  </cols>
  <sheetData>
    <row r="1" spans="1:10" ht="15">
      <c r="A1" s="45" t="s">
        <v>1</v>
      </c>
      <c r="B1" s="45"/>
      <c r="C1" s="48"/>
      <c r="D1" s="62" t="s">
        <v>35</v>
      </c>
      <c r="E1" s="42"/>
      <c r="F1" s="63"/>
      <c r="G1" s="64"/>
      <c r="H1" s="64"/>
    </row>
    <row r="2" spans="1:10" ht="15">
      <c r="A2" s="45" t="s">
        <v>2</v>
      </c>
      <c r="B2" s="45"/>
      <c r="C2" s="48"/>
      <c r="D2" s="46" t="s">
        <v>48</v>
      </c>
      <c r="E2" s="42"/>
      <c r="F2" s="63"/>
      <c r="G2" s="64"/>
      <c r="H2" s="64"/>
    </row>
    <row r="3" spans="1:10" ht="15">
      <c r="A3" s="45"/>
      <c r="B3" s="45"/>
      <c r="C3" s="48"/>
      <c r="D3" s="46" t="s">
        <v>1772</v>
      </c>
      <c r="E3" s="42"/>
      <c r="F3" s="63"/>
      <c r="G3" s="64"/>
      <c r="H3" s="64"/>
    </row>
    <row r="4" spans="1:10" ht="15">
      <c r="A4" s="45"/>
      <c r="B4" s="45"/>
      <c r="C4" s="48"/>
      <c r="D4" s="46" t="s">
        <v>181</v>
      </c>
      <c r="E4" s="42"/>
      <c r="F4" s="63"/>
      <c r="G4" s="64"/>
      <c r="H4" s="64"/>
    </row>
    <row r="5" spans="1:10" ht="15">
      <c r="A5" s="45" t="s">
        <v>3</v>
      </c>
      <c r="B5" s="45"/>
      <c r="C5" s="48"/>
      <c r="D5" s="46" t="s">
        <v>49</v>
      </c>
      <c r="E5" s="42"/>
      <c r="F5" s="63"/>
      <c r="G5" s="64"/>
      <c r="H5" s="64"/>
    </row>
    <row r="6" spans="1:10" ht="15">
      <c r="A6" s="45" t="s">
        <v>4</v>
      </c>
      <c r="B6" s="45"/>
      <c r="C6" s="48"/>
      <c r="D6" s="47"/>
      <c r="E6" s="42"/>
      <c r="F6" s="63"/>
      <c r="G6" s="65"/>
      <c r="H6" s="64"/>
    </row>
    <row r="7" spans="1:10" ht="15">
      <c r="A7" s="45" t="s">
        <v>1614</v>
      </c>
      <c r="B7" s="45"/>
      <c r="C7" s="48"/>
      <c r="D7" s="66">
        <f>D31</f>
        <v>0</v>
      </c>
      <c r="E7" s="42"/>
      <c r="F7" s="63"/>
      <c r="G7" s="64"/>
      <c r="H7" s="64"/>
    </row>
    <row r="8" spans="1:10" ht="15">
      <c r="A8" s="45" t="s">
        <v>12</v>
      </c>
      <c r="B8" s="45"/>
      <c r="C8" s="48"/>
      <c r="D8" s="66">
        <f>H27</f>
        <v>0</v>
      </c>
      <c r="E8" s="42"/>
      <c r="F8" s="63"/>
      <c r="G8" s="64"/>
      <c r="H8" s="64"/>
    </row>
    <row r="9" spans="1:10" ht="15">
      <c r="A9" s="45" t="s">
        <v>1613</v>
      </c>
      <c r="B9" s="45"/>
      <c r="C9" s="48"/>
      <c r="D9" s="44"/>
      <c r="E9" s="42"/>
      <c r="F9" s="63"/>
      <c r="G9" s="64"/>
      <c r="H9" s="64"/>
    </row>
    <row r="10" spans="1:10">
      <c r="A10" s="42"/>
      <c r="B10" s="42"/>
      <c r="C10" s="48"/>
      <c r="D10" s="44"/>
      <c r="E10" s="42"/>
      <c r="F10" s="63"/>
      <c r="G10" s="64"/>
      <c r="H10" s="64"/>
    </row>
    <row r="11" spans="1:10" ht="20.25" customHeight="1">
      <c r="A11" s="1328" t="s">
        <v>5</v>
      </c>
      <c r="B11" s="1334" t="s">
        <v>13</v>
      </c>
      <c r="C11" s="1332" t="s">
        <v>38</v>
      </c>
      <c r="D11" s="1330" t="s">
        <v>1616</v>
      </c>
      <c r="E11" s="1338" t="s">
        <v>14</v>
      </c>
      <c r="F11" s="1338"/>
      <c r="G11" s="1338"/>
      <c r="H11" s="1336" t="s">
        <v>10</v>
      </c>
      <c r="I11" s="7"/>
    </row>
    <row r="12" spans="1:10" ht="78.75" customHeight="1">
      <c r="A12" s="1329"/>
      <c r="B12" s="1335"/>
      <c r="C12" s="1333"/>
      <c r="D12" s="1331"/>
      <c r="E12" s="72" t="s">
        <v>1617</v>
      </c>
      <c r="F12" s="72" t="s">
        <v>1618</v>
      </c>
      <c r="G12" s="72" t="s">
        <v>1619</v>
      </c>
      <c r="H12" s="1337"/>
    </row>
    <row r="13" spans="1:10">
      <c r="A13" s="73"/>
      <c r="B13" s="49"/>
      <c r="C13" s="74"/>
      <c r="D13" s="51"/>
      <c r="E13" s="75"/>
      <c r="F13" s="76"/>
      <c r="G13" s="77"/>
      <c r="H13" s="78"/>
    </row>
    <row r="14" spans="1:10" s="22" customFormat="1">
      <c r="A14" s="82">
        <v>1</v>
      </c>
      <c r="B14" s="82" t="s">
        <v>29</v>
      </c>
      <c r="C14" s="83" t="s">
        <v>50</v>
      </c>
      <c r="D14" s="338">
        <f>'ZD,P'!P172</f>
        <v>0</v>
      </c>
      <c r="E14" s="339">
        <f>'ZD,P'!M172</f>
        <v>0</v>
      </c>
      <c r="F14" s="339">
        <f>'ZD,P'!N172</f>
        <v>0</v>
      </c>
      <c r="G14" s="339">
        <f>'ZD,P'!O172</f>
        <v>0</v>
      </c>
      <c r="H14" s="339">
        <f>'ZD,P'!L172</f>
        <v>0</v>
      </c>
      <c r="I14" s="21"/>
      <c r="J14" s="21"/>
    </row>
    <row r="15" spans="1:10" s="22" customFormat="1">
      <c r="A15" s="82">
        <v>2</v>
      </c>
      <c r="B15" s="82" t="s">
        <v>30</v>
      </c>
      <c r="C15" s="83" t="s">
        <v>51</v>
      </c>
      <c r="D15" s="338">
        <f>BK!P352</f>
        <v>0</v>
      </c>
      <c r="E15" s="339">
        <f>BK!M352</f>
        <v>0</v>
      </c>
      <c r="F15" s="339">
        <f>BK!N352</f>
        <v>0</v>
      </c>
      <c r="G15" s="339">
        <f>BK!O352</f>
        <v>0</v>
      </c>
      <c r="H15" s="339">
        <f>BK!L352</f>
        <v>0</v>
      </c>
      <c r="I15" s="21"/>
      <c r="J15" s="21"/>
    </row>
    <row r="16" spans="1:10" s="22" customFormat="1">
      <c r="A16" s="82">
        <v>3</v>
      </c>
      <c r="B16" s="82" t="s">
        <v>31</v>
      </c>
      <c r="C16" s="83" t="s">
        <v>52</v>
      </c>
      <c r="D16" s="338">
        <f>S!P40</f>
        <v>0</v>
      </c>
      <c r="E16" s="339">
        <f>S!M40</f>
        <v>0</v>
      </c>
      <c r="F16" s="339">
        <f>S!N40</f>
        <v>0</v>
      </c>
      <c r="G16" s="339">
        <f>S!O40</f>
        <v>0</v>
      </c>
      <c r="H16" s="339">
        <f>S!L40</f>
        <v>0</v>
      </c>
      <c r="I16" s="21"/>
      <c r="J16" s="21"/>
    </row>
    <row r="17" spans="1:10" s="22" customFormat="1">
      <c r="A17" s="82">
        <v>4</v>
      </c>
      <c r="B17" s="82" t="s">
        <v>32</v>
      </c>
      <c r="C17" s="83" t="s">
        <v>53</v>
      </c>
      <c r="D17" s="338">
        <f>J!P45</f>
        <v>0</v>
      </c>
      <c r="E17" s="339">
        <f>J!M45</f>
        <v>0</v>
      </c>
      <c r="F17" s="339">
        <f>J!N45</f>
        <v>0</v>
      </c>
      <c r="G17" s="339">
        <f>J!O45</f>
        <v>0</v>
      </c>
      <c r="H17" s="339">
        <f>J!L45</f>
        <v>0</v>
      </c>
      <c r="I17" s="21"/>
      <c r="J17" s="21"/>
    </row>
    <row r="18" spans="1:10" s="22" customFormat="1">
      <c r="A18" s="82">
        <v>5</v>
      </c>
      <c r="B18" s="82" t="s">
        <v>33</v>
      </c>
      <c r="C18" s="83" t="s">
        <v>54</v>
      </c>
      <c r="D18" s="338">
        <f>GR!P93</f>
        <v>0</v>
      </c>
      <c r="E18" s="339">
        <f>GR!M93</f>
        <v>0</v>
      </c>
      <c r="F18" s="339">
        <f>GR!N93</f>
        <v>0</v>
      </c>
      <c r="G18" s="339">
        <f>GR!O93</f>
        <v>0</v>
      </c>
      <c r="H18" s="339">
        <f>GR!L93</f>
        <v>0</v>
      </c>
      <c r="I18" s="21"/>
      <c r="J18" s="21"/>
    </row>
    <row r="19" spans="1:10" s="22" customFormat="1">
      <c r="A19" s="82">
        <v>6</v>
      </c>
      <c r="B19" s="82" t="s">
        <v>34</v>
      </c>
      <c r="C19" s="83" t="s">
        <v>55</v>
      </c>
      <c r="D19" s="338">
        <f>FS!P21</f>
        <v>0</v>
      </c>
      <c r="E19" s="339">
        <f>FS!M21</f>
        <v>0</v>
      </c>
      <c r="F19" s="339">
        <f>FS!N21</f>
        <v>0</v>
      </c>
      <c r="G19" s="339">
        <f>FS!O21</f>
        <v>0</v>
      </c>
      <c r="H19" s="339">
        <f>FS!L21</f>
        <v>0</v>
      </c>
      <c r="I19" s="21"/>
      <c r="J19" s="21"/>
    </row>
    <row r="20" spans="1:10" s="22" customFormat="1">
      <c r="A20" s="82">
        <v>7</v>
      </c>
      <c r="B20" s="82" t="s">
        <v>56</v>
      </c>
      <c r="C20" s="83" t="s">
        <v>57</v>
      </c>
      <c r="D20" s="338">
        <f>'L,V'!P31</f>
        <v>0</v>
      </c>
      <c r="E20" s="339">
        <f>'L,V'!M31</f>
        <v>0</v>
      </c>
      <c r="F20" s="339">
        <f>'L,V'!N31</f>
        <v>0</v>
      </c>
      <c r="G20" s="339">
        <f>'L,V'!O31</f>
        <v>0</v>
      </c>
      <c r="H20" s="339">
        <f>'L,V'!L31</f>
        <v>0</v>
      </c>
      <c r="I20" s="21"/>
      <c r="J20" s="21"/>
    </row>
    <row r="21" spans="1:10" s="22" customFormat="1">
      <c r="A21" s="82">
        <v>8</v>
      </c>
      <c r="B21" s="82" t="s">
        <v>58</v>
      </c>
      <c r="C21" s="83" t="s">
        <v>59</v>
      </c>
      <c r="D21" s="338">
        <f>'D,V'!P37</f>
        <v>0</v>
      </c>
      <c r="E21" s="339">
        <f>'D,V'!M37</f>
        <v>0</v>
      </c>
      <c r="F21" s="339">
        <f>'D,V'!N37</f>
        <v>0</v>
      </c>
      <c r="G21" s="339">
        <f>'D,V'!O37</f>
        <v>0</v>
      </c>
      <c r="H21" s="339">
        <f>'D,V'!L37</f>
        <v>0</v>
      </c>
      <c r="I21" s="21"/>
      <c r="J21" s="21"/>
    </row>
    <row r="22" spans="1:10" s="22" customFormat="1">
      <c r="A22" s="82">
        <v>9</v>
      </c>
      <c r="B22" s="82" t="s">
        <v>60</v>
      </c>
      <c r="C22" s="83" t="s">
        <v>61</v>
      </c>
      <c r="D22" s="338">
        <f>IeA!P68</f>
        <v>0</v>
      </c>
      <c r="E22" s="339">
        <f>IeA!M68</f>
        <v>0</v>
      </c>
      <c r="F22" s="339">
        <f>IeA!N68</f>
        <v>0</v>
      </c>
      <c r="G22" s="339">
        <f>IeA!O68</f>
        <v>0</v>
      </c>
      <c r="H22" s="339">
        <f>IeA!L68</f>
        <v>0</v>
      </c>
      <c r="I22" s="21"/>
      <c r="J22" s="21"/>
    </row>
    <row r="23" spans="1:10" s="22" customFormat="1">
      <c r="A23" s="82">
        <v>10</v>
      </c>
      <c r="B23" s="82" t="s">
        <v>62</v>
      </c>
      <c r="C23" s="83" t="s">
        <v>63</v>
      </c>
      <c r="D23" s="338">
        <f>ĀA!P21</f>
        <v>0</v>
      </c>
      <c r="E23" s="339">
        <f>ĀA!M21</f>
        <v>0</v>
      </c>
      <c r="F23" s="339">
        <f>ĀA!N21</f>
        <v>0</v>
      </c>
      <c r="G23" s="339">
        <f>ĀA!O21</f>
        <v>0</v>
      </c>
      <c r="H23" s="339">
        <f>ĀA!L21</f>
        <v>0</v>
      </c>
      <c r="I23" s="21"/>
      <c r="J23" s="21"/>
    </row>
    <row r="24" spans="1:10" s="22" customFormat="1">
      <c r="A24" s="82">
        <v>11</v>
      </c>
      <c r="B24" s="82" t="s">
        <v>64</v>
      </c>
      <c r="C24" s="83" t="s">
        <v>65</v>
      </c>
      <c r="D24" s="338">
        <f>DD!P28</f>
        <v>0</v>
      </c>
      <c r="E24" s="339">
        <f>DD!M28</f>
        <v>0</v>
      </c>
      <c r="F24" s="339">
        <f>DD!N28</f>
        <v>0</v>
      </c>
      <c r="G24" s="339">
        <f>DD!O28</f>
        <v>0</v>
      </c>
      <c r="H24" s="339">
        <f>DD!L28</f>
        <v>0</v>
      </c>
      <c r="I24" s="21"/>
      <c r="J24" s="21"/>
    </row>
    <row r="25" spans="1:10" s="22" customFormat="1">
      <c r="A25" s="82">
        <v>12</v>
      </c>
      <c r="B25" s="82" t="s">
        <v>66</v>
      </c>
      <c r="C25" s="83" t="s">
        <v>67</v>
      </c>
      <c r="D25" s="338">
        <f>ES!P26</f>
        <v>0</v>
      </c>
      <c r="E25" s="339">
        <f>ES!M26</f>
        <v>0</v>
      </c>
      <c r="F25" s="339">
        <f>ES!N26</f>
        <v>0</v>
      </c>
      <c r="G25" s="339">
        <f>ES!O26</f>
        <v>0</v>
      </c>
      <c r="H25" s="339">
        <f>ES!L26</f>
        <v>0</v>
      </c>
      <c r="I25" s="21"/>
      <c r="J25" s="21"/>
    </row>
    <row r="26" spans="1:10">
      <c r="A26" s="79"/>
      <c r="B26" s="80"/>
      <c r="C26" s="81"/>
      <c r="D26" s="340"/>
      <c r="E26" s="341"/>
      <c r="F26" s="342"/>
      <c r="G26" s="341"/>
      <c r="H26" s="342"/>
      <c r="I26" s="18"/>
      <c r="J26" s="18"/>
    </row>
    <row r="27" spans="1:10" s="20" customFormat="1">
      <c r="A27" s="67"/>
      <c r="B27" s="67"/>
      <c r="C27" s="68" t="s">
        <v>15</v>
      </c>
      <c r="D27" s="343">
        <f>SUM(D14:D26)</f>
        <v>0</v>
      </c>
      <c r="E27" s="344">
        <f>SUM(E14:E26)</f>
        <v>0</v>
      </c>
      <c r="F27" s="344">
        <f>SUM(F14:F26)</f>
        <v>0</v>
      </c>
      <c r="G27" s="344">
        <f>SUM(G14:G26)</f>
        <v>0</v>
      </c>
      <c r="H27" s="344">
        <f>SUM(H14:H26)</f>
        <v>0</v>
      </c>
      <c r="I27" s="19"/>
      <c r="J27" s="19"/>
    </row>
    <row r="28" spans="1:10">
      <c r="A28" s="42"/>
      <c r="B28" s="42"/>
      <c r="C28" s="53" t="s">
        <v>1620</v>
      </c>
      <c r="D28" s="345"/>
      <c r="E28" s="69"/>
      <c r="F28" s="69"/>
      <c r="G28" s="69"/>
      <c r="H28" s="69"/>
      <c r="I28" s="18"/>
      <c r="J28" s="18"/>
    </row>
    <row r="29" spans="1:10">
      <c r="A29" s="42"/>
      <c r="B29" s="42"/>
      <c r="C29" s="70" t="s">
        <v>21</v>
      </c>
      <c r="D29" s="345"/>
      <c r="E29" s="69"/>
      <c r="F29" s="69"/>
      <c r="G29" s="69"/>
      <c r="H29" s="69"/>
      <c r="I29" s="18"/>
      <c r="J29" s="18"/>
    </row>
    <row r="30" spans="1:10">
      <c r="A30" s="42"/>
      <c r="B30" s="42"/>
      <c r="C30" s="53" t="s">
        <v>1621</v>
      </c>
      <c r="D30" s="345"/>
      <c r="E30" s="69"/>
      <c r="F30" s="69"/>
      <c r="G30" s="69"/>
      <c r="H30" s="69"/>
      <c r="I30" s="18"/>
      <c r="J30" s="18"/>
    </row>
    <row r="31" spans="1:10">
      <c r="A31" s="42"/>
      <c r="B31" s="42"/>
      <c r="C31" s="55" t="s">
        <v>16</v>
      </c>
      <c r="D31" s="343">
        <f>SUM(D27:D30)</f>
        <v>0</v>
      </c>
      <c r="E31" s="69"/>
      <c r="F31" s="69"/>
      <c r="G31" s="69"/>
      <c r="H31" s="69"/>
      <c r="I31" s="18"/>
      <c r="J31" s="18"/>
    </row>
    <row r="32" spans="1:10">
      <c r="A32" s="42"/>
      <c r="B32" s="42"/>
      <c r="C32" s="48"/>
      <c r="D32" s="44"/>
      <c r="E32" s="42"/>
      <c r="F32" s="63"/>
      <c r="G32" s="64"/>
      <c r="H32" s="64"/>
    </row>
    <row r="33" spans="1:8">
      <c r="A33" s="42"/>
      <c r="B33" s="42"/>
      <c r="C33" s="48"/>
      <c r="D33" s="44"/>
      <c r="E33" s="42"/>
      <c r="F33" s="63"/>
      <c r="G33" s="64"/>
      <c r="H33" s="64"/>
    </row>
    <row r="34" spans="1:8">
      <c r="A34" s="42"/>
      <c r="B34" s="42"/>
      <c r="C34" s="71" t="s">
        <v>20</v>
      </c>
      <c r="D34" s="44"/>
      <c r="E34" s="42"/>
      <c r="F34" s="58"/>
      <c r="G34" s="63"/>
      <c r="H34" s="64"/>
    </row>
    <row r="35" spans="1:8">
      <c r="A35" s="42"/>
      <c r="B35" s="42"/>
      <c r="C35" s="48"/>
      <c r="D35" s="44"/>
      <c r="E35" s="42"/>
      <c r="F35" s="58"/>
      <c r="G35" s="63"/>
      <c r="H35" s="64"/>
    </row>
    <row r="36" spans="1:8">
      <c r="A36" s="42"/>
      <c r="B36" s="42"/>
      <c r="C36" s="71"/>
      <c r="D36" s="44"/>
      <c r="E36" s="42"/>
      <c r="F36" s="58"/>
      <c r="G36" s="63"/>
      <c r="H36" s="64"/>
    </row>
    <row r="37" spans="1:8">
      <c r="A37" s="42"/>
      <c r="B37" s="42"/>
      <c r="C37" s="48"/>
      <c r="D37" s="44"/>
      <c r="E37" s="42"/>
      <c r="F37" s="58"/>
      <c r="G37" s="63"/>
      <c r="H37" s="64"/>
    </row>
    <row r="38" spans="1:8">
      <c r="A38" s="42"/>
      <c r="B38" s="42"/>
      <c r="C38" s="71" t="s">
        <v>1611</v>
      </c>
      <c r="D38" s="44"/>
      <c r="E38" s="42"/>
      <c r="F38" s="63"/>
      <c r="G38" s="64"/>
      <c r="H38" s="64"/>
    </row>
    <row r="39" spans="1:8">
      <c r="A39" s="42"/>
      <c r="B39" s="42"/>
      <c r="C39" s="48"/>
      <c r="D39" s="44"/>
      <c r="E39" s="42"/>
      <c r="F39" s="63"/>
      <c r="G39" s="64"/>
      <c r="H39" s="64"/>
    </row>
    <row r="40" spans="1:8">
      <c r="A40" s="42"/>
      <c r="B40" s="42"/>
      <c r="C40" s="48"/>
      <c r="D40" s="44"/>
      <c r="E40" s="42"/>
      <c r="F40" s="63"/>
      <c r="G40" s="64"/>
      <c r="H40" s="64"/>
    </row>
  </sheetData>
  <mergeCells count="6">
    <mergeCell ref="H11:H12"/>
    <mergeCell ref="E11:G11"/>
    <mergeCell ref="A11:A12"/>
    <mergeCell ref="D11:D12"/>
    <mergeCell ref="C11:C12"/>
    <mergeCell ref="B11:B12"/>
  </mergeCells>
  <phoneticPr fontId="9" type="noConversion"/>
  <pageMargins left="0.74803149606299213" right="0.74803149606299213" top="0.86614173228346458" bottom="0.98425196850393704" header="0.51181102362204722" footer="0.51181102362204722"/>
  <pageSetup paperSize="9" orientation="landscape" horizontalDpi="4294967292" verticalDpi="360" r:id="rId1"/>
  <headerFooter alignWithMargins="0">
    <oddHeader xml:space="preserve">&amp;C&amp;"Arial,Bold"&amp;12&amp;UKOPSAVILKUMA APRĒĶINS  Nr. 1&amp;"Arial,Regular"&amp;U
</oddHeader>
    <oddFooter>&amp;C&amp;8&amp;P&amp;R&amp;8&amp;D</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5"/>
  <sheetViews>
    <sheetView topLeftCell="A85" workbookViewId="0">
      <selection activeCell="D94" sqref="D94"/>
    </sheetView>
  </sheetViews>
  <sheetFormatPr defaultColWidth="9.140625" defaultRowHeight="12.75"/>
  <cols>
    <col min="1" max="1" width="6.42578125" style="3" customWidth="1"/>
    <col min="2" max="2" width="7.85546875" style="3" customWidth="1"/>
    <col min="3" max="3" width="28.7109375" style="1" customWidth="1"/>
    <col min="4" max="4" width="6" style="2" customWidth="1"/>
    <col min="5" max="5" width="7.28515625" style="3" customWidth="1"/>
    <col min="6" max="6" width="6.28515625" style="3" customWidth="1"/>
    <col min="7" max="7" width="6.42578125" style="4" customWidth="1"/>
    <col min="8" max="8" width="7.8554687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7" ht="15">
      <c r="A1" s="84" t="s">
        <v>1</v>
      </c>
      <c r="B1" s="84"/>
      <c r="C1" s="85"/>
      <c r="D1" s="62" t="s">
        <v>43</v>
      </c>
      <c r="E1" s="86"/>
      <c r="F1" s="86"/>
      <c r="G1" s="87"/>
      <c r="H1" s="88"/>
      <c r="I1" s="88"/>
      <c r="J1" s="88"/>
      <c r="K1" s="88"/>
      <c r="L1" s="88"/>
      <c r="M1" s="88"/>
      <c r="N1" s="88"/>
      <c r="O1" s="88"/>
      <c r="P1" s="89"/>
    </row>
    <row r="2" spans="1:17" ht="15">
      <c r="A2" s="84" t="s">
        <v>2</v>
      </c>
      <c r="B2" s="84"/>
      <c r="C2" s="85"/>
      <c r="D2" s="46" t="s">
        <v>48</v>
      </c>
      <c r="E2" s="86"/>
      <c r="F2" s="86"/>
      <c r="G2" s="87"/>
      <c r="H2" s="88"/>
      <c r="I2" s="88"/>
      <c r="J2" s="88"/>
      <c r="K2" s="88"/>
      <c r="L2" s="88"/>
      <c r="M2" s="88"/>
      <c r="N2" s="88"/>
      <c r="O2" s="88"/>
      <c r="P2" s="89"/>
    </row>
    <row r="3" spans="1:17" ht="15">
      <c r="A3" s="84"/>
      <c r="B3" s="84"/>
      <c r="C3" s="85"/>
      <c r="D3" s="46" t="s">
        <v>1772</v>
      </c>
      <c r="E3" s="86"/>
      <c r="F3" s="86"/>
      <c r="G3" s="87"/>
      <c r="H3" s="88"/>
      <c r="I3" s="88"/>
      <c r="J3" s="88"/>
      <c r="K3" s="88"/>
      <c r="L3" s="88"/>
      <c r="M3" s="88"/>
      <c r="N3" s="88"/>
      <c r="O3" s="88"/>
      <c r="P3" s="89"/>
    </row>
    <row r="4" spans="1:17" ht="15">
      <c r="A4" s="84"/>
      <c r="B4" s="84"/>
      <c r="C4" s="85"/>
      <c r="D4" s="46" t="s">
        <v>181</v>
      </c>
      <c r="E4" s="86"/>
      <c r="F4" s="86"/>
      <c r="G4" s="87"/>
      <c r="H4" s="88"/>
      <c r="I4" s="88"/>
      <c r="J4" s="88"/>
      <c r="K4" s="88"/>
      <c r="L4" s="88"/>
      <c r="M4" s="88"/>
      <c r="N4" s="88"/>
      <c r="O4" s="88"/>
      <c r="P4" s="89"/>
    </row>
    <row r="5" spans="1:17" ht="14.25" customHeight="1">
      <c r="A5" s="84" t="s">
        <v>3</v>
      </c>
      <c r="B5" s="84"/>
      <c r="C5" s="85"/>
      <c r="D5" s="46" t="s">
        <v>49</v>
      </c>
      <c r="E5" s="86"/>
      <c r="F5" s="86"/>
      <c r="G5" s="87"/>
      <c r="H5" s="88"/>
      <c r="I5" s="88"/>
      <c r="J5" s="88"/>
      <c r="K5" s="88"/>
      <c r="L5" s="88"/>
      <c r="M5" s="88"/>
      <c r="N5" s="88"/>
      <c r="O5" s="88"/>
      <c r="P5" s="89"/>
    </row>
    <row r="6" spans="1:17" ht="15">
      <c r="A6" s="84" t="s">
        <v>4</v>
      </c>
      <c r="B6" s="84"/>
      <c r="C6" s="85"/>
      <c r="D6" s="91"/>
      <c r="E6" s="86"/>
      <c r="F6" s="86"/>
      <c r="G6" s="87"/>
      <c r="H6" s="88"/>
      <c r="I6" s="88"/>
      <c r="J6" s="88"/>
      <c r="K6" s="88"/>
      <c r="L6" s="88"/>
      <c r="M6" s="88"/>
      <c r="N6" s="88"/>
      <c r="O6" s="88"/>
      <c r="P6" s="89"/>
    </row>
    <row r="7" spans="1:17" ht="15">
      <c r="A7" s="84" t="s">
        <v>1681</v>
      </c>
      <c r="B7" s="84"/>
      <c r="C7" s="85"/>
      <c r="D7" s="92"/>
      <c r="E7" s="86"/>
      <c r="F7" s="86"/>
      <c r="G7" s="87"/>
      <c r="H7" s="88"/>
      <c r="I7" s="88"/>
      <c r="J7" s="88"/>
      <c r="K7" s="88"/>
      <c r="L7" s="88"/>
      <c r="M7" s="88"/>
      <c r="N7" s="88"/>
      <c r="O7" s="93" t="s">
        <v>1624</v>
      </c>
      <c r="P7" s="94">
        <f>P205</f>
        <v>0</v>
      </c>
    </row>
    <row r="8" spans="1:17" ht="15">
      <c r="A8" s="45" t="s">
        <v>1613</v>
      </c>
      <c r="B8" s="45"/>
      <c r="C8" s="85"/>
      <c r="D8" s="92"/>
      <c r="E8" s="86"/>
      <c r="F8" s="86"/>
      <c r="G8" s="87"/>
      <c r="H8" s="88"/>
      <c r="I8" s="88"/>
      <c r="J8" s="88"/>
      <c r="K8" s="88"/>
      <c r="L8" s="88"/>
      <c r="M8" s="88"/>
      <c r="N8" s="88"/>
      <c r="O8" s="88"/>
      <c r="P8" s="89"/>
    </row>
    <row r="9" spans="1:17" ht="20.25" customHeight="1">
      <c r="A9" s="1328" t="s">
        <v>5</v>
      </c>
      <c r="B9" s="1328" t="s">
        <v>68</v>
      </c>
      <c r="C9" s="1343" t="s">
        <v>37</v>
      </c>
      <c r="D9" s="1341" t="s">
        <v>6</v>
      </c>
      <c r="E9" s="1328" t="s">
        <v>7</v>
      </c>
      <c r="F9" s="1338" t="s">
        <v>8</v>
      </c>
      <c r="G9" s="1338"/>
      <c r="H9" s="1338"/>
      <c r="I9" s="1338"/>
      <c r="J9" s="1338"/>
      <c r="K9" s="1340"/>
      <c r="L9" s="1339" t="s">
        <v>11</v>
      </c>
      <c r="M9" s="1338"/>
      <c r="N9" s="1338"/>
      <c r="O9" s="1338"/>
      <c r="P9" s="1340"/>
      <c r="Q9" s="7"/>
    </row>
    <row r="10" spans="1:17" ht="90" customHeight="1">
      <c r="A10" s="1329"/>
      <c r="B10" s="1329"/>
      <c r="C10" s="1344"/>
      <c r="D10" s="1342"/>
      <c r="E10" s="1329"/>
      <c r="F10" s="96" t="s">
        <v>9</v>
      </c>
      <c r="G10" s="96" t="s">
        <v>23</v>
      </c>
      <c r="H10" s="97" t="s">
        <v>24</v>
      </c>
      <c r="I10" s="97" t="s">
        <v>36</v>
      </c>
      <c r="J10" s="97" t="s">
        <v>25</v>
      </c>
      <c r="K10" s="97" t="s">
        <v>26</v>
      </c>
      <c r="L10" s="97" t="s">
        <v>10</v>
      </c>
      <c r="M10" s="97" t="s">
        <v>24</v>
      </c>
      <c r="N10" s="97" t="s">
        <v>36</v>
      </c>
      <c r="O10" s="97" t="s">
        <v>25</v>
      </c>
      <c r="P10" s="97" t="s">
        <v>27</v>
      </c>
    </row>
    <row r="11" spans="1:17">
      <c r="A11" s="98"/>
      <c r="B11" s="98"/>
      <c r="C11" s="99"/>
      <c r="D11" s="57"/>
      <c r="E11" s="49"/>
      <c r="F11" s="52"/>
      <c r="G11" s="76"/>
      <c r="H11" s="78"/>
      <c r="I11" s="78"/>
      <c r="J11" s="100"/>
      <c r="K11" s="78"/>
      <c r="L11" s="100"/>
      <c r="M11" s="78"/>
      <c r="N11" s="100"/>
      <c r="O11" s="78"/>
      <c r="P11" s="101"/>
    </row>
    <row r="12" spans="1:17" s="34" customFormat="1">
      <c r="A12" s="105"/>
      <c r="B12" s="102"/>
      <c r="C12" s="104" t="s">
        <v>1150</v>
      </c>
      <c r="D12" s="197"/>
      <c r="E12" s="244"/>
      <c r="F12" s="105"/>
      <c r="G12" s="106"/>
      <c r="H12" s="107"/>
      <c r="I12" s="107"/>
      <c r="J12" s="107"/>
      <c r="K12" s="107"/>
      <c r="L12" s="107"/>
      <c r="M12" s="107"/>
      <c r="N12" s="107"/>
      <c r="O12" s="107"/>
      <c r="P12" s="106"/>
    </row>
    <row r="13" spans="1:17" s="16" customFormat="1">
      <c r="A13" s="102"/>
      <c r="B13" s="245"/>
      <c r="C13" s="246" t="s">
        <v>1151</v>
      </c>
      <c r="D13" s="247"/>
      <c r="E13" s="248"/>
      <c r="F13" s="137"/>
      <c r="G13" s="146"/>
      <c r="H13" s="146"/>
      <c r="I13" s="146"/>
      <c r="J13" s="146"/>
      <c r="K13" s="146"/>
      <c r="L13" s="146"/>
      <c r="M13" s="146"/>
      <c r="N13" s="146"/>
      <c r="O13" s="146"/>
      <c r="P13" s="146"/>
    </row>
    <row r="14" spans="1:17" s="16" customFormat="1">
      <c r="A14" s="109">
        <v>1</v>
      </c>
      <c r="B14" s="109" t="s">
        <v>1149</v>
      </c>
      <c r="C14" s="234" t="s">
        <v>1152</v>
      </c>
      <c r="D14" s="235" t="s">
        <v>86</v>
      </c>
      <c r="E14" s="211">
        <v>1024.4000000000001</v>
      </c>
      <c r="F14" s="113"/>
      <c r="G14" s="113"/>
      <c r="H14" s="113"/>
      <c r="I14" s="113"/>
      <c r="J14" s="113"/>
      <c r="K14" s="113"/>
      <c r="L14" s="113"/>
      <c r="M14" s="113"/>
      <c r="N14" s="113"/>
      <c r="O14" s="113"/>
      <c r="P14" s="113"/>
    </row>
    <row r="15" spans="1:17" s="16" customFormat="1">
      <c r="A15" s="109">
        <v>2</v>
      </c>
      <c r="B15" s="109" t="s">
        <v>1149</v>
      </c>
      <c r="C15" s="234" t="s">
        <v>1153</v>
      </c>
      <c r="D15" s="235" t="s">
        <v>86</v>
      </c>
      <c r="E15" s="211">
        <v>103.7</v>
      </c>
      <c r="F15" s="113"/>
      <c r="G15" s="113"/>
      <c r="H15" s="113"/>
      <c r="I15" s="113"/>
      <c r="J15" s="113"/>
      <c r="K15" s="113"/>
      <c r="L15" s="113"/>
      <c r="M15" s="113"/>
      <c r="N15" s="113"/>
      <c r="O15" s="113"/>
      <c r="P15" s="113"/>
    </row>
    <row r="16" spans="1:17" s="16" customFormat="1">
      <c r="A16" s="109">
        <v>3</v>
      </c>
      <c r="B16" s="109" t="s">
        <v>1149</v>
      </c>
      <c r="C16" s="234" t="s">
        <v>1154</v>
      </c>
      <c r="D16" s="235" t="s">
        <v>86</v>
      </c>
      <c r="E16" s="211">
        <v>78.099999999999994</v>
      </c>
      <c r="F16" s="113"/>
      <c r="G16" s="113"/>
      <c r="H16" s="113"/>
      <c r="I16" s="113"/>
      <c r="J16" s="113"/>
      <c r="K16" s="113"/>
      <c r="L16" s="113"/>
      <c r="M16" s="113"/>
      <c r="N16" s="113"/>
      <c r="O16" s="113"/>
      <c r="P16" s="113"/>
    </row>
    <row r="17" spans="1:16" s="16" customFormat="1">
      <c r="A17" s="109">
        <v>4</v>
      </c>
      <c r="B17" s="109" t="s">
        <v>1149</v>
      </c>
      <c r="C17" s="234" t="s">
        <v>1155</v>
      </c>
      <c r="D17" s="235" t="s">
        <v>86</v>
      </c>
      <c r="E17" s="211">
        <v>23.3</v>
      </c>
      <c r="F17" s="113"/>
      <c r="G17" s="113"/>
      <c r="H17" s="113"/>
      <c r="I17" s="113"/>
      <c r="J17" s="113"/>
      <c r="K17" s="113"/>
      <c r="L17" s="113"/>
      <c r="M17" s="113"/>
      <c r="N17" s="113"/>
      <c r="O17" s="113"/>
      <c r="P17" s="113"/>
    </row>
    <row r="18" spans="1:16" s="16" customFormat="1">
      <c r="A18" s="109">
        <v>5</v>
      </c>
      <c r="B18" s="109" t="s">
        <v>1149</v>
      </c>
      <c r="C18" s="234" t="s">
        <v>1156</v>
      </c>
      <c r="D18" s="235" t="s">
        <v>86</v>
      </c>
      <c r="E18" s="211">
        <v>0.7</v>
      </c>
      <c r="F18" s="113"/>
      <c r="G18" s="113"/>
      <c r="H18" s="113"/>
      <c r="I18" s="113"/>
      <c r="J18" s="113"/>
      <c r="K18" s="113"/>
      <c r="L18" s="113"/>
      <c r="M18" s="113"/>
      <c r="N18" s="113"/>
      <c r="O18" s="113"/>
      <c r="P18" s="113"/>
    </row>
    <row r="19" spans="1:16" s="16" customFormat="1">
      <c r="A19" s="109">
        <v>6</v>
      </c>
      <c r="B19" s="109" t="s">
        <v>1149</v>
      </c>
      <c r="C19" s="234" t="s">
        <v>1308</v>
      </c>
      <c r="D19" s="235" t="s">
        <v>90</v>
      </c>
      <c r="E19" s="211">
        <v>1</v>
      </c>
      <c r="F19" s="113"/>
      <c r="G19" s="113"/>
      <c r="H19" s="113"/>
      <c r="I19" s="113"/>
      <c r="J19" s="113"/>
      <c r="K19" s="113"/>
      <c r="L19" s="113"/>
      <c r="M19" s="113"/>
      <c r="N19" s="113"/>
      <c r="O19" s="113"/>
      <c r="P19" s="113"/>
    </row>
    <row r="20" spans="1:16" s="16" customFormat="1" ht="25.5">
      <c r="A20" s="109">
        <v>7</v>
      </c>
      <c r="B20" s="109" t="s">
        <v>1149</v>
      </c>
      <c r="C20" s="234" t="s">
        <v>1157</v>
      </c>
      <c r="D20" s="235" t="s">
        <v>94</v>
      </c>
      <c r="E20" s="147">
        <v>4</v>
      </c>
      <c r="F20" s="113"/>
      <c r="G20" s="113"/>
      <c r="H20" s="113"/>
      <c r="I20" s="113"/>
      <c r="J20" s="113"/>
      <c r="K20" s="113"/>
      <c r="L20" s="113"/>
      <c r="M20" s="113"/>
      <c r="N20" s="113"/>
      <c r="O20" s="113"/>
      <c r="P20" s="113"/>
    </row>
    <row r="21" spans="1:16" s="16" customFormat="1" ht="25.5">
      <c r="A21" s="109">
        <v>8</v>
      </c>
      <c r="B21" s="109" t="s">
        <v>1149</v>
      </c>
      <c r="C21" s="234" t="s">
        <v>1158</v>
      </c>
      <c r="D21" s="235" t="s">
        <v>94</v>
      </c>
      <c r="E21" s="147">
        <v>342</v>
      </c>
      <c r="F21" s="113"/>
      <c r="G21" s="113"/>
      <c r="H21" s="113"/>
      <c r="I21" s="113"/>
      <c r="J21" s="113"/>
      <c r="K21" s="113"/>
      <c r="L21" s="113"/>
      <c r="M21" s="113"/>
      <c r="N21" s="113"/>
      <c r="O21" s="113"/>
      <c r="P21" s="113"/>
    </row>
    <row r="22" spans="1:16" s="16" customFormat="1" ht="25.5">
      <c r="A22" s="109">
        <v>9</v>
      </c>
      <c r="B22" s="109" t="s">
        <v>1149</v>
      </c>
      <c r="C22" s="234" t="s">
        <v>1159</v>
      </c>
      <c r="D22" s="235" t="s">
        <v>94</v>
      </c>
      <c r="E22" s="211">
        <v>2</v>
      </c>
      <c r="F22" s="113"/>
      <c r="G22" s="113"/>
      <c r="H22" s="113"/>
      <c r="I22" s="113"/>
      <c r="J22" s="113"/>
      <c r="K22" s="113"/>
      <c r="L22" s="113"/>
      <c r="M22" s="113"/>
      <c r="N22" s="113"/>
      <c r="O22" s="113"/>
      <c r="P22" s="113"/>
    </row>
    <row r="23" spans="1:16" s="16" customFormat="1" ht="25.5">
      <c r="A23" s="109">
        <v>10</v>
      </c>
      <c r="B23" s="109" t="s">
        <v>1149</v>
      </c>
      <c r="C23" s="234" t="s">
        <v>1160</v>
      </c>
      <c r="D23" s="235" t="s">
        <v>94</v>
      </c>
      <c r="E23" s="211">
        <v>3</v>
      </c>
      <c r="F23" s="113"/>
      <c r="G23" s="113"/>
      <c r="H23" s="113"/>
      <c r="I23" s="113"/>
      <c r="J23" s="113"/>
      <c r="K23" s="113"/>
      <c r="L23" s="113"/>
      <c r="M23" s="113"/>
      <c r="N23" s="113"/>
      <c r="O23" s="113"/>
      <c r="P23" s="113"/>
    </row>
    <row r="24" spans="1:16" s="16" customFormat="1" ht="25.5">
      <c r="A24" s="109">
        <v>11</v>
      </c>
      <c r="B24" s="109" t="s">
        <v>1149</v>
      </c>
      <c r="C24" s="234" t="s">
        <v>1161</v>
      </c>
      <c r="D24" s="235" t="s">
        <v>94</v>
      </c>
      <c r="E24" s="211">
        <v>2</v>
      </c>
      <c r="F24" s="113"/>
      <c r="G24" s="113"/>
      <c r="H24" s="113"/>
      <c r="I24" s="113"/>
      <c r="J24" s="113"/>
      <c r="K24" s="113"/>
      <c r="L24" s="113"/>
      <c r="M24" s="113"/>
      <c r="N24" s="113"/>
      <c r="O24" s="113"/>
      <c r="P24" s="113"/>
    </row>
    <row r="25" spans="1:16" s="16" customFormat="1" ht="25.5">
      <c r="A25" s="109">
        <v>12</v>
      </c>
      <c r="B25" s="109" t="s">
        <v>1149</v>
      </c>
      <c r="C25" s="234" t="s">
        <v>1162</v>
      </c>
      <c r="D25" s="235" t="s">
        <v>94</v>
      </c>
      <c r="E25" s="211">
        <v>104</v>
      </c>
      <c r="F25" s="113"/>
      <c r="G25" s="113"/>
      <c r="H25" s="113"/>
      <c r="I25" s="113"/>
      <c r="J25" s="113"/>
      <c r="K25" s="113"/>
      <c r="L25" s="113"/>
      <c r="M25" s="113"/>
      <c r="N25" s="113"/>
      <c r="O25" s="113"/>
      <c r="P25" s="113"/>
    </row>
    <row r="26" spans="1:16" s="16" customFormat="1" ht="25.5">
      <c r="A26" s="109">
        <v>13</v>
      </c>
      <c r="B26" s="109" t="s">
        <v>1149</v>
      </c>
      <c r="C26" s="234" t="s">
        <v>1163</v>
      </c>
      <c r="D26" s="235" t="s">
        <v>94</v>
      </c>
      <c r="E26" s="211">
        <v>2</v>
      </c>
      <c r="F26" s="113"/>
      <c r="G26" s="113"/>
      <c r="H26" s="113"/>
      <c r="I26" s="113"/>
      <c r="J26" s="113"/>
      <c r="K26" s="113"/>
      <c r="L26" s="113"/>
      <c r="M26" s="113"/>
      <c r="N26" s="113"/>
      <c r="O26" s="113"/>
      <c r="P26" s="113"/>
    </row>
    <row r="27" spans="1:16" s="16" customFormat="1" ht="25.5">
      <c r="A27" s="109">
        <v>14</v>
      </c>
      <c r="B27" s="109" t="s">
        <v>1149</v>
      </c>
      <c r="C27" s="234" t="s">
        <v>1164</v>
      </c>
      <c r="D27" s="235" t="s">
        <v>94</v>
      </c>
      <c r="E27" s="233">
        <v>2</v>
      </c>
      <c r="F27" s="113"/>
      <c r="G27" s="113"/>
      <c r="H27" s="113"/>
      <c r="I27" s="113"/>
      <c r="J27" s="113"/>
      <c r="K27" s="113"/>
      <c r="L27" s="113"/>
      <c r="M27" s="113"/>
      <c r="N27" s="113"/>
      <c r="O27" s="113"/>
      <c r="P27" s="113"/>
    </row>
    <row r="28" spans="1:16" s="30" customFormat="1" ht="25.5">
      <c r="A28" s="109">
        <v>15</v>
      </c>
      <c r="B28" s="109" t="s">
        <v>1149</v>
      </c>
      <c r="C28" s="234" t="s">
        <v>1165</v>
      </c>
      <c r="D28" s="235" t="s">
        <v>94</v>
      </c>
      <c r="E28" s="233">
        <v>8</v>
      </c>
      <c r="F28" s="113"/>
      <c r="G28" s="113"/>
      <c r="H28" s="113"/>
      <c r="I28" s="113"/>
      <c r="J28" s="113"/>
      <c r="K28" s="113"/>
      <c r="L28" s="113"/>
      <c r="M28" s="113"/>
      <c r="N28" s="113"/>
      <c r="O28" s="113"/>
      <c r="P28" s="113"/>
    </row>
    <row r="29" spans="1:16" s="16" customFormat="1" ht="25.5">
      <c r="A29" s="109">
        <v>16</v>
      </c>
      <c r="B29" s="109" t="s">
        <v>1149</v>
      </c>
      <c r="C29" s="234" t="s">
        <v>1166</v>
      </c>
      <c r="D29" s="235" t="s">
        <v>94</v>
      </c>
      <c r="E29" s="236">
        <v>2</v>
      </c>
      <c r="F29" s="113"/>
      <c r="G29" s="113"/>
      <c r="H29" s="113"/>
      <c r="I29" s="113"/>
      <c r="J29" s="113"/>
      <c r="K29" s="113"/>
      <c r="L29" s="113"/>
      <c r="M29" s="113"/>
      <c r="N29" s="113"/>
      <c r="O29" s="113"/>
      <c r="P29" s="113"/>
    </row>
    <row r="30" spans="1:16" s="16" customFormat="1" ht="25.5">
      <c r="A30" s="109">
        <v>17</v>
      </c>
      <c r="B30" s="109" t="s">
        <v>1149</v>
      </c>
      <c r="C30" s="234" t="s">
        <v>1167</v>
      </c>
      <c r="D30" s="235" t="s">
        <v>94</v>
      </c>
      <c r="E30" s="236">
        <v>2</v>
      </c>
      <c r="F30" s="113"/>
      <c r="G30" s="113"/>
      <c r="H30" s="113"/>
      <c r="I30" s="113"/>
      <c r="J30" s="113"/>
      <c r="K30" s="113"/>
      <c r="L30" s="113"/>
      <c r="M30" s="113"/>
      <c r="N30" s="113"/>
      <c r="O30" s="113"/>
      <c r="P30" s="113"/>
    </row>
    <row r="31" spans="1:16" s="16" customFormat="1" ht="25.5">
      <c r="A31" s="109">
        <v>18</v>
      </c>
      <c r="B31" s="109" t="s">
        <v>1149</v>
      </c>
      <c r="C31" s="234" t="s">
        <v>1168</v>
      </c>
      <c r="D31" s="235" t="s">
        <v>94</v>
      </c>
      <c r="E31" s="236">
        <v>2</v>
      </c>
      <c r="F31" s="113"/>
      <c r="G31" s="113"/>
      <c r="H31" s="113"/>
      <c r="I31" s="113"/>
      <c r="J31" s="113"/>
      <c r="K31" s="113"/>
      <c r="L31" s="113"/>
      <c r="M31" s="113"/>
      <c r="N31" s="113"/>
      <c r="O31" s="113"/>
      <c r="P31" s="113"/>
    </row>
    <row r="32" spans="1:16" s="16" customFormat="1" ht="25.5">
      <c r="A32" s="109">
        <v>19</v>
      </c>
      <c r="B32" s="109" t="s">
        <v>1149</v>
      </c>
      <c r="C32" s="234" t="s">
        <v>1169</v>
      </c>
      <c r="D32" s="235" t="s">
        <v>94</v>
      </c>
      <c r="E32" s="236">
        <v>2</v>
      </c>
      <c r="F32" s="113"/>
      <c r="G32" s="113"/>
      <c r="H32" s="113"/>
      <c r="I32" s="113"/>
      <c r="J32" s="113"/>
      <c r="K32" s="113"/>
      <c r="L32" s="113"/>
      <c r="M32" s="113"/>
      <c r="N32" s="113"/>
      <c r="O32" s="113"/>
      <c r="P32" s="113"/>
    </row>
    <row r="33" spans="1:16" s="16" customFormat="1" ht="25.5">
      <c r="A33" s="109">
        <v>20</v>
      </c>
      <c r="B33" s="109" t="s">
        <v>1149</v>
      </c>
      <c r="C33" s="234" t="s">
        <v>1170</v>
      </c>
      <c r="D33" s="235" t="s">
        <v>94</v>
      </c>
      <c r="E33" s="236">
        <v>2</v>
      </c>
      <c r="F33" s="113"/>
      <c r="G33" s="113"/>
      <c r="H33" s="113"/>
      <c r="I33" s="113"/>
      <c r="J33" s="113"/>
      <c r="K33" s="113"/>
      <c r="L33" s="113"/>
      <c r="M33" s="113"/>
      <c r="N33" s="113"/>
      <c r="O33" s="113"/>
      <c r="P33" s="113"/>
    </row>
    <row r="34" spans="1:16" s="37" customFormat="1" ht="25.5">
      <c r="A34" s="109">
        <v>21</v>
      </c>
      <c r="B34" s="109" t="s">
        <v>1149</v>
      </c>
      <c r="C34" s="234" t="s">
        <v>1171</v>
      </c>
      <c r="D34" s="235" t="s">
        <v>94</v>
      </c>
      <c r="E34" s="236">
        <v>4</v>
      </c>
      <c r="F34" s="113"/>
      <c r="G34" s="113"/>
      <c r="H34" s="113"/>
      <c r="I34" s="113"/>
      <c r="J34" s="113"/>
      <c r="K34" s="113"/>
      <c r="L34" s="113"/>
      <c r="M34" s="113"/>
      <c r="N34" s="113"/>
      <c r="O34" s="113"/>
      <c r="P34" s="113"/>
    </row>
    <row r="35" spans="1:16" s="16" customFormat="1" ht="25.5">
      <c r="A35" s="109">
        <v>22</v>
      </c>
      <c r="B35" s="109" t="s">
        <v>1149</v>
      </c>
      <c r="C35" s="234" t="s">
        <v>1172</v>
      </c>
      <c r="D35" s="235" t="s">
        <v>94</v>
      </c>
      <c r="E35" s="147">
        <v>2</v>
      </c>
      <c r="F35" s="113"/>
      <c r="G35" s="113"/>
      <c r="H35" s="113"/>
      <c r="I35" s="113"/>
      <c r="J35" s="113"/>
      <c r="K35" s="113"/>
      <c r="L35" s="113"/>
      <c r="M35" s="113"/>
      <c r="N35" s="113"/>
      <c r="O35" s="113"/>
      <c r="P35" s="113"/>
    </row>
    <row r="36" spans="1:16" s="16" customFormat="1" ht="25.5">
      <c r="A36" s="109">
        <v>23</v>
      </c>
      <c r="B36" s="109" t="s">
        <v>1149</v>
      </c>
      <c r="C36" s="234" t="s">
        <v>1173</v>
      </c>
      <c r="D36" s="235" t="s">
        <v>94</v>
      </c>
      <c r="E36" s="147">
        <v>2</v>
      </c>
      <c r="F36" s="113"/>
      <c r="G36" s="113"/>
      <c r="H36" s="113"/>
      <c r="I36" s="113"/>
      <c r="J36" s="113"/>
      <c r="K36" s="113"/>
      <c r="L36" s="113"/>
      <c r="M36" s="113"/>
      <c r="N36" s="113"/>
      <c r="O36" s="113"/>
      <c r="P36" s="113"/>
    </row>
    <row r="37" spans="1:16" s="16" customFormat="1" ht="25.5">
      <c r="A37" s="109">
        <v>24</v>
      </c>
      <c r="B37" s="109" t="s">
        <v>1149</v>
      </c>
      <c r="C37" s="234" t="s">
        <v>1174</v>
      </c>
      <c r="D37" s="235" t="s">
        <v>94</v>
      </c>
      <c r="E37" s="236">
        <v>12</v>
      </c>
      <c r="F37" s="113"/>
      <c r="G37" s="113"/>
      <c r="H37" s="113"/>
      <c r="I37" s="113"/>
      <c r="J37" s="113"/>
      <c r="K37" s="113"/>
      <c r="L37" s="113"/>
      <c r="M37" s="113"/>
      <c r="N37" s="113"/>
      <c r="O37" s="113"/>
      <c r="P37" s="113"/>
    </row>
    <row r="38" spans="1:16" s="16" customFormat="1" ht="25.5">
      <c r="A38" s="109">
        <v>25</v>
      </c>
      <c r="B38" s="109" t="s">
        <v>1149</v>
      </c>
      <c r="C38" s="234" t="s">
        <v>1175</v>
      </c>
      <c r="D38" s="235" t="s">
        <v>94</v>
      </c>
      <c r="E38" s="236">
        <v>2</v>
      </c>
      <c r="F38" s="113"/>
      <c r="G38" s="113"/>
      <c r="H38" s="113"/>
      <c r="I38" s="113"/>
      <c r="J38" s="113"/>
      <c r="K38" s="113"/>
      <c r="L38" s="113"/>
      <c r="M38" s="113"/>
      <c r="N38" s="113"/>
      <c r="O38" s="113"/>
      <c r="P38" s="113"/>
    </row>
    <row r="39" spans="1:16" s="16" customFormat="1" ht="25.5">
      <c r="A39" s="109">
        <v>26</v>
      </c>
      <c r="B39" s="109" t="s">
        <v>1149</v>
      </c>
      <c r="C39" s="234" t="s">
        <v>1176</v>
      </c>
      <c r="D39" s="235" t="s">
        <v>94</v>
      </c>
      <c r="E39" s="147">
        <v>2</v>
      </c>
      <c r="F39" s="113"/>
      <c r="G39" s="113"/>
      <c r="H39" s="113"/>
      <c r="I39" s="113"/>
      <c r="J39" s="113"/>
      <c r="K39" s="113"/>
      <c r="L39" s="113"/>
      <c r="M39" s="113"/>
      <c r="N39" s="113"/>
      <c r="O39" s="113"/>
      <c r="P39" s="113"/>
    </row>
    <row r="40" spans="1:16" s="16" customFormat="1" ht="25.5">
      <c r="A40" s="109">
        <v>27</v>
      </c>
      <c r="B40" s="109" t="s">
        <v>1149</v>
      </c>
      <c r="C40" s="234" t="s">
        <v>1177</v>
      </c>
      <c r="D40" s="235" t="s">
        <v>94</v>
      </c>
      <c r="E40" s="147">
        <v>2</v>
      </c>
      <c r="F40" s="113"/>
      <c r="G40" s="113"/>
      <c r="H40" s="113"/>
      <c r="I40" s="113"/>
      <c r="J40" s="113"/>
      <c r="K40" s="113"/>
      <c r="L40" s="113"/>
      <c r="M40" s="113"/>
      <c r="N40" s="113"/>
      <c r="O40" s="113"/>
      <c r="P40" s="113"/>
    </row>
    <row r="41" spans="1:16" s="16" customFormat="1" ht="25.5">
      <c r="A41" s="109">
        <v>28</v>
      </c>
      <c r="B41" s="109" t="s">
        <v>1149</v>
      </c>
      <c r="C41" s="234" t="s">
        <v>1178</v>
      </c>
      <c r="D41" s="235" t="s">
        <v>94</v>
      </c>
      <c r="E41" s="147">
        <v>4</v>
      </c>
      <c r="F41" s="113"/>
      <c r="G41" s="113"/>
      <c r="H41" s="113"/>
      <c r="I41" s="113"/>
      <c r="J41" s="113"/>
      <c r="K41" s="113"/>
      <c r="L41" s="113"/>
      <c r="M41" s="113"/>
      <c r="N41" s="113"/>
      <c r="O41" s="113"/>
      <c r="P41" s="113"/>
    </row>
    <row r="42" spans="1:16" s="16" customFormat="1">
      <c r="A42" s="102"/>
      <c r="B42" s="245"/>
      <c r="C42" s="249" t="s">
        <v>1179</v>
      </c>
      <c r="D42" s="250"/>
      <c r="E42" s="153"/>
      <c r="F42" s="137"/>
      <c r="G42" s="137"/>
      <c r="H42" s="137"/>
      <c r="I42" s="137"/>
      <c r="J42" s="137"/>
      <c r="K42" s="137"/>
      <c r="L42" s="137"/>
      <c r="M42" s="137"/>
      <c r="N42" s="137"/>
      <c r="O42" s="137"/>
      <c r="P42" s="137"/>
    </row>
    <row r="43" spans="1:16" s="16" customFormat="1" ht="38.25">
      <c r="A43" s="109">
        <v>29</v>
      </c>
      <c r="B43" s="109" t="s">
        <v>1149</v>
      </c>
      <c r="C43" s="234" t="s">
        <v>1180</v>
      </c>
      <c r="D43" s="237" t="s">
        <v>90</v>
      </c>
      <c r="E43" s="147">
        <v>3</v>
      </c>
      <c r="F43" s="113"/>
      <c r="G43" s="113"/>
      <c r="H43" s="113"/>
      <c r="I43" s="113"/>
      <c r="J43" s="113"/>
      <c r="K43" s="113"/>
      <c r="L43" s="113"/>
      <c r="M43" s="113"/>
      <c r="N43" s="113"/>
      <c r="O43" s="113"/>
      <c r="P43" s="113"/>
    </row>
    <row r="44" spans="1:16" s="16" customFormat="1" ht="38.25">
      <c r="A44" s="109">
        <v>30</v>
      </c>
      <c r="B44" s="109" t="s">
        <v>1149</v>
      </c>
      <c r="C44" s="234" t="s">
        <v>1181</v>
      </c>
      <c r="D44" s="237" t="s">
        <v>90</v>
      </c>
      <c r="E44" s="147">
        <v>2</v>
      </c>
      <c r="F44" s="113"/>
      <c r="G44" s="113"/>
      <c r="H44" s="113"/>
      <c r="I44" s="113"/>
      <c r="J44" s="113"/>
      <c r="K44" s="113"/>
      <c r="L44" s="113"/>
      <c r="M44" s="113"/>
      <c r="N44" s="113"/>
      <c r="O44" s="113"/>
      <c r="P44" s="113"/>
    </row>
    <row r="45" spans="1:16" s="30" customFormat="1" ht="38.25">
      <c r="A45" s="109">
        <v>31</v>
      </c>
      <c r="B45" s="109" t="s">
        <v>1149</v>
      </c>
      <c r="C45" s="234" t="s">
        <v>1182</v>
      </c>
      <c r="D45" s="237" t="s">
        <v>90</v>
      </c>
      <c r="E45" s="238">
        <v>1</v>
      </c>
      <c r="F45" s="113"/>
      <c r="G45" s="113"/>
      <c r="H45" s="113"/>
      <c r="I45" s="113"/>
      <c r="J45" s="113"/>
      <c r="K45" s="113"/>
      <c r="L45" s="113"/>
      <c r="M45" s="113"/>
      <c r="N45" s="113"/>
      <c r="O45" s="113"/>
      <c r="P45" s="113"/>
    </row>
    <row r="46" spans="1:16" s="16" customFormat="1" ht="38.25">
      <c r="A46" s="109">
        <v>32</v>
      </c>
      <c r="B46" s="109" t="s">
        <v>1149</v>
      </c>
      <c r="C46" s="234" t="s">
        <v>1183</v>
      </c>
      <c r="D46" s="237" t="s">
        <v>90</v>
      </c>
      <c r="E46" s="239">
        <v>3</v>
      </c>
      <c r="F46" s="113"/>
      <c r="G46" s="113"/>
      <c r="H46" s="113"/>
      <c r="I46" s="113"/>
      <c r="J46" s="113"/>
      <c r="K46" s="113"/>
      <c r="L46" s="113"/>
      <c r="M46" s="113"/>
      <c r="N46" s="113"/>
      <c r="O46" s="113"/>
      <c r="P46" s="113"/>
    </row>
    <row r="47" spans="1:16" s="16" customFormat="1" ht="38.25">
      <c r="A47" s="109">
        <v>33</v>
      </c>
      <c r="B47" s="109" t="s">
        <v>1149</v>
      </c>
      <c r="C47" s="234" t="s">
        <v>1184</v>
      </c>
      <c r="D47" s="237" t="s">
        <v>90</v>
      </c>
      <c r="E47" s="238">
        <v>3</v>
      </c>
      <c r="F47" s="113"/>
      <c r="G47" s="113"/>
      <c r="H47" s="113"/>
      <c r="I47" s="113"/>
      <c r="J47" s="113"/>
      <c r="K47" s="113"/>
      <c r="L47" s="113"/>
      <c r="M47" s="113"/>
      <c r="N47" s="113"/>
      <c r="O47" s="113"/>
      <c r="P47" s="113"/>
    </row>
    <row r="48" spans="1:16" s="16" customFormat="1" ht="38.25">
      <c r="A48" s="109">
        <v>34</v>
      </c>
      <c r="B48" s="109" t="s">
        <v>1149</v>
      </c>
      <c r="C48" s="234" t="s">
        <v>1185</v>
      </c>
      <c r="D48" s="237" t="s">
        <v>90</v>
      </c>
      <c r="E48" s="238">
        <v>1</v>
      </c>
      <c r="F48" s="113"/>
      <c r="G48" s="113"/>
      <c r="H48" s="113"/>
      <c r="I48" s="113"/>
      <c r="J48" s="113"/>
      <c r="K48" s="113"/>
      <c r="L48" s="113"/>
      <c r="M48" s="113"/>
      <c r="N48" s="113"/>
      <c r="O48" s="113"/>
      <c r="P48" s="113"/>
    </row>
    <row r="49" spans="1:16" s="16" customFormat="1" ht="38.25">
      <c r="A49" s="109">
        <v>35</v>
      </c>
      <c r="B49" s="109" t="s">
        <v>1149</v>
      </c>
      <c r="C49" s="234" t="s">
        <v>1186</v>
      </c>
      <c r="D49" s="237" t="s">
        <v>90</v>
      </c>
      <c r="E49" s="238">
        <v>1</v>
      </c>
      <c r="F49" s="113"/>
      <c r="G49" s="113"/>
      <c r="H49" s="113"/>
      <c r="I49" s="113"/>
      <c r="J49" s="113"/>
      <c r="K49" s="113"/>
      <c r="L49" s="113"/>
      <c r="M49" s="113"/>
      <c r="N49" s="113"/>
      <c r="O49" s="113"/>
      <c r="P49" s="113"/>
    </row>
    <row r="50" spans="1:16" s="34" customFormat="1" ht="38.25">
      <c r="A50" s="109">
        <v>36</v>
      </c>
      <c r="B50" s="109" t="s">
        <v>1149</v>
      </c>
      <c r="C50" s="234" t="s">
        <v>1187</v>
      </c>
      <c r="D50" s="237" t="s">
        <v>90</v>
      </c>
      <c r="E50" s="238">
        <v>6</v>
      </c>
      <c r="F50" s="113"/>
      <c r="G50" s="113"/>
      <c r="H50" s="113"/>
      <c r="I50" s="113"/>
      <c r="J50" s="113"/>
      <c r="K50" s="113"/>
      <c r="L50" s="113"/>
      <c r="M50" s="113"/>
      <c r="N50" s="113"/>
      <c r="O50" s="113"/>
      <c r="P50" s="113"/>
    </row>
    <row r="51" spans="1:16" s="30" customFormat="1" ht="38.25">
      <c r="A51" s="109">
        <v>37</v>
      </c>
      <c r="B51" s="109" t="s">
        <v>1149</v>
      </c>
      <c r="C51" s="234" t="s">
        <v>1188</v>
      </c>
      <c r="D51" s="237" t="s">
        <v>90</v>
      </c>
      <c r="E51" s="211">
        <v>2</v>
      </c>
      <c r="F51" s="113"/>
      <c r="G51" s="113"/>
      <c r="H51" s="113"/>
      <c r="I51" s="113"/>
      <c r="J51" s="113"/>
      <c r="K51" s="113"/>
      <c r="L51" s="113"/>
      <c r="M51" s="113"/>
      <c r="N51" s="113"/>
      <c r="O51" s="113"/>
      <c r="P51" s="113"/>
    </row>
    <row r="52" spans="1:16" s="16" customFormat="1" ht="38.25">
      <c r="A52" s="109">
        <v>38</v>
      </c>
      <c r="B52" s="109" t="s">
        <v>1149</v>
      </c>
      <c r="C52" s="234" t="s">
        <v>1189</v>
      </c>
      <c r="D52" s="237" t="s">
        <v>90</v>
      </c>
      <c r="E52" s="211">
        <v>5</v>
      </c>
      <c r="F52" s="113"/>
      <c r="G52" s="113"/>
      <c r="H52" s="113"/>
      <c r="I52" s="113"/>
      <c r="J52" s="113"/>
      <c r="K52" s="113"/>
      <c r="L52" s="113"/>
      <c r="M52" s="113"/>
      <c r="N52" s="113"/>
      <c r="O52" s="113"/>
      <c r="P52" s="113"/>
    </row>
    <row r="53" spans="1:16" s="16" customFormat="1" ht="38.25">
      <c r="A53" s="109">
        <v>39</v>
      </c>
      <c r="B53" s="109" t="s">
        <v>1149</v>
      </c>
      <c r="C53" s="234" t="s">
        <v>1190</v>
      </c>
      <c r="D53" s="237" t="s">
        <v>90</v>
      </c>
      <c r="E53" s="211">
        <v>1</v>
      </c>
      <c r="F53" s="113"/>
      <c r="G53" s="113"/>
      <c r="H53" s="113"/>
      <c r="I53" s="113"/>
      <c r="J53" s="113"/>
      <c r="K53" s="113"/>
      <c r="L53" s="113"/>
      <c r="M53" s="113"/>
      <c r="N53" s="113"/>
      <c r="O53" s="113"/>
      <c r="P53" s="113"/>
    </row>
    <row r="54" spans="1:16" s="16" customFormat="1" ht="38.25">
      <c r="A54" s="109">
        <v>40</v>
      </c>
      <c r="B54" s="109" t="s">
        <v>1149</v>
      </c>
      <c r="C54" s="234" t="s">
        <v>1191</v>
      </c>
      <c r="D54" s="237" t="s">
        <v>90</v>
      </c>
      <c r="E54" s="211">
        <v>6</v>
      </c>
      <c r="F54" s="113"/>
      <c r="G54" s="113"/>
      <c r="H54" s="113"/>
      <c r="I54" s="113"/>
      <c r="J54" s="113"/>
      <c r="K54" s="113"/>
      <c r="L54" s="113"/>
      <c r="M54" s="113"/>
      <c r="N54" s="113"/>
      <c r="O54" s="113"/>
      <c r="P54" s="113"/>
    </row>
    <row r="55" spans="1:16" s="16" customFormat="1" ht="38.25">
      <c r="A55" s="109">
        <v>41</v>
      </c>
      <c r="B55" s="109" t="s">
        <v>1149</v>
      </c>
      <c r="C55" s="234" t="s">
        <v>1192</v>
      </c>
      <c r="D55" s="237" t="s">
        <v>90</v>
      </c>
      <c r="E55" s="236">
        <v>1</v>
      </c>
      <c r="F55" s="113"/>
      <c r="G55" s="113"/>
      <c r="H55" s="113"/>
      <c r="I55" s="113"/>
      <c r="J55" s="113"/>
      <c r="K55" s="113"/>
      <c r="L55" s="113"/>
      <c r="M55" s="113"/>
      <c r="N55" s="113"/>
      <c r="O55" s="113"/>
      <c r="P55" s="113"/>
    </row>
    <row r="56" spans="1:16" s="30" customFormat="1" ht="38.25">
      <c r="A56" s="109">
        <v>42</v>
      </c>
      <c r="B56" s="109" t="s">
        <v>1149</v>
      </c>
      <c r="C56" s="234" t="s">
        <v>1193</v>
      </c>
      <c r="D56" s="237" t="s">
        <v>90</v>
      </c>
      <c r="E56" s="211">
        <v>1</v>
      </c>
      <c r="F56" s="113"/>
      <c r="G56" s="113"/>
      <c r="H56" s="113"/>
      <c r="I56" s="113"/>
      <c r="J56" s="113"/>
      <c r="K56" s="113"/>
      <c r="L56" s="113"/>
      <c r="M56" s="113"/>
      <c r="N56" s="113"/>
      <c r="O56" s="113"/>
      <c r="P56" s="113"/>
    </row>
    <row r="57" spans="1:16" s="16" customFormat="1" ht="38.25">
      <c r="A57" s="109">
        <v>43</v>
      </c>
      <c r="B57" s="109" t="s">
        <v>1149</v>
      </c>
      <c r="C57" s="234" t="s">
        <v>1194</v>
      </c>
      <c r="D57" s="237" t="s">
        <v>90</v>
      </c>
      <c r="E57" s="236">
        <v>4</v>
      </c>
      <c r="F57" s="113"/>
      <c r="G57" s="113"/>
      <c r="H57" s="113"/>
      <c r="I57" s="113"/>
      <c r="J57" s="113"/>
      <c r="K57" s="113"/>
      <c r="L57" s="113"/>
      <c r="M57" s="113"/>
      <c r="N57" s="113"/>
      <c r="O57" s="113"/>
      <c r="P57" s="113"/>
    </row>
    <row r="58" spans="1:16" s="16" customFormat="1" ht="38.25">
      <c r="A58" s="109">
        <v>44</v>
      </c>
      <c r="B58" s="109" t="s">
        <v>1149</v>
      </c>
      <c r="C58" s="234" t="s">
        <v>1195</v>
      </c>
      <c r="D58" s="237" t="s">
        <v>90</v>
      </c>
      <c r="E58" s="211">
        <v>1</v>
      </c>
      <c r="F58" s="113"/>
      <c r="G58" s="113"/>
      <c r="H58" s="113"/>
      <c r="I58" s="113"/>
      <c r="J58" s="113"/>
      <c r="K58" s="113"/>
      <c r="L58" s="113"/>
      <c r="M58" s="113"/>
      <c r="N58" s="113"/>
      <c r="O58" s="113"/>
      <c r="P58" s="113"/>
    </row>
    <row r="59" spans="1:16" s="16" customFormat="1" ht="38.25">
      <c r="A59" s="109">
        <v>45</v>
      </c>
      <c r="B59" s="109" t="s">
        <v>1149</v>
      </c>
      <c r="C59" s="234" t="s">
        <v>1196</v>
      </c>
      <c r="D59" s="237" t="s">
        <v>90</v>
      </c>
      <c r="E59" s="147">
        <v>1</v>
      </c>
      <c r="F59" s="113"/>
      <c r="G59" s="113"/>
      <c r="H59" s="113"/>
      <c r="I59" s="113"/>
      <c r="J59" s="113"/>
      <c r="K59" s="113"/>
      <c r="L59" s="113"/>
      <c r="M59" s="113"/>
      <c r="N59" s="113"/>
      <c r="O59" s="113"/>
      <c r="P59" s="113"/>
    </row>
    <row r="60" spans="1:16" s="16" customFormat="1" ht="38.25">
      <c r="A60" s="109">
        <v>46</v>
      </c>
      <c r="B60" s="109" t="s">
        <v>1149</v>
      </c>
      <c r="C60" s="234" t="s">
        <v>1197</v>
      </c>
      <c r="D60" s="237" t="s">
        <v>90</v>
      </c>
      <c r="E60" s="147">
        <v>2</v>
      </c>
      <c r="F60" s="113"/>
      <c r="G60" s="113"/>
      <c r="H60" s="113"/>
      <c r="I60" s="113"/>
      <c r="J60" s="113"/>
      <c r="K60" s="113"/>
      <c r="L60" s="113"/>
      <c r="M60" s="113"/>
      <c r="N60" s="113"/>
      <c r="O60" s="113"/>
      <c r="P60" s="113"/>
    </row>
    <row r="61" spans="1:16" s="16" customFormat="1" ht="38.25">
      <c r="A61" s="109">
        <v>47</v>
      </c>
      <c r="B61" s="109" t="s">
        <v>1149</v>
      </c>
      <c r="C61" s="234" t="s">
        <v>1198</v>
      </c>
      <c r="D61" s="237" t="s">
        <v>90</v>
      </c>
      <c r="E61" s="211">
        <v>2</v>
      </c>
      <c r="F61" s="113"/>
      <c r="G61" s="113"/>
      <c r="H61" s="113"/>
      <c r="I61" s="113"/>
      <c r="J61" s="113"/>
      <c r="K61" s="113"/>
      <c r="L61" s="113"/>
      <c r="M61" s="113"/>
      <c r="N61" s="113"/>
      <c r="O61" s="113"/>
      <c r="P61" s="113"/>
    </row>
    <row r="62" spans="1:16" s="16" customFormat="1" ht="38.25">
      <c r="A62" s="109">
        <v>48</v>
      </c>
      <c r="B62" s="109" t="s">
        <v>1149</v>
      </c>
      <c r="C62" s="234" t="s">
        <v>1199</v>
      </c>
      <c r="D62" s="237" t="s">
        <v>90</v>
      </c>
      <c r="E62" s="211">
        <v>1</v>
      </c>
      <c r="F62" s="113"/>
      <c r="G62" s="113"/>
      <c r="H62" s="113"/>
      <c r="I62" s="113"/>
      <c r="J62" s="113"/>
      <c r="K62" s="113"/>
      <c r="L62" s="113"/>
      <c r="M62" s="113"/>
      <c r="N62" s="113"/>
      <c r="O62" s="113"/>
      <c r="P62" s="113"/>
    </row>
    <row r="63" spans="1:16" s="16" customFormat="1" ht="38.25">
      <c r="A63" s="109">
        <v>49</v>
      </c>
      <c r="B63" s="109" t="s">
        <v>1149</v>
      </c>
      <c r="C63" s="234" t="s">
        <v>1200</v>
      </c>
      <c r="D63" s="237" t="s">
        <v>90</v>
      </c>
      <c r="E63" s="211">
        <v>1</v>
      </c>
      <c r="F63" s="113"/>
      <c r="G63" s="113"/>
      <c r="H63" s="113"/>
      <c r="I63" s="113"/>
      <c r="J63" s="113"/>
      <c r="K63" s="113"/>
      <c r="L63" s="113"/>
      <c r="M63" s="113"/>
      <c r="N63" s="113"/>
      <c r="O63" s="113"/>
      <c r="P63" s="113"/>
    </row>
    <row r="64" spans="1:16" s="16" customFormat="1" ht="38.25">
      <c r="A64" s="109">
        <v>50</v>
      </c>
      <c r="B64" s="109" t="s">
        <v>1149</v>
      </c>
      <c r="C64" s="234" t="s">
        <v>1201</v>
      </c>
      <c r="D64" s="237" t="s">
        <v>90</v>
      </c>
      <c r="E64" s="238">
        <v>1</v>
      </c>
      <c r="F64" s="113"/>
      <c r="G64" s="113"/>
      <c r="H64" s="113"/>
      <c r="I64" s="113"/>
      <c r="J64" s="113"/>
      <c r="K64" s="113"/>
      <c r="L64" s="113"/>
      <c r="M64" s="113"/>
      <c r="N64" s="113"/>
      <c r="O64" s="113"/>
      <c r="P64" s="113"/>
    </row>
    <row r="65" spans="1:18" s="16" customFormat="1" ht="38.25">
      <c r="A65" s="109">
        <v>51</v>
      </c>
      <c r="B65" s="109" t="s">
        <v>1149</v>
      </c>
      <c r="C65" s="234" t="s">
        <v>1202</v>
      </c>
      <c r="D65" s="237" t="s">
        <v>90</v>
      </c>
      <c r="E65" s="238">
        <v>2</v>
      </c>
      <c r="F65" s="113"/>
      <c r="G65" s="113"/>
      <c r="H65" s="113"/>
      <c r="I65" s="113"/>
      <c r="J65" s="113"/>
      <c r="K65" s="113"/>
      <c r="L65" s="113"/>
      <c r="M65" s="113"/>
      <c r="N65" s="113"/>
      <c r="O65" s="113"/>
      <c r="P65" s="113"/>
    </row>
    <row r="66" spans="1:18" s="16" customFormat="1" ht="38.25">
      <c r="A66" s="109">
        <v>52</v>
      </c>
      <c r="B66" s="109" t="s">
        <v>1149</v>
      </c>
      <c r="C66" s="234" t="s">
        <v>1203</v>
      </c>
      <c r="D66" s="237" t="s">
        <v>90</v>
      </c>
      <c r="E66" s="238">
        <v>2</v>
      </c>
      <c r="F66" s="113"/>
      <c r="G66" s="113"/>
      <c r="H66" s="113"/>
      <c r="I66" s="113"/>
      <c r="J66" s="113"/>
      <c r="K66" s="113"/>
      <c r="L66" s="113"/>
      <c r="M66" s="113"/>
      <c r="N66" s="113"/>
      <c r="O66" s="113"/>
      <c r="P66" s="113"/>
    </row>
    <row r="67" spans="1:18" s="16" customFormat="1" ht="38.25">
      <c r="A67" s="109">
        <v>53</v>
      </c>
      <c r="B67" s="109" t="s">
        <v>1149</v>
      </c>
      <c r="C67" s="234" t="s">
        <v>1204</v>
      </c>
      <c r="D67" s="237" t="s">
        <v>90</v>
      </c>
      <c r="E67" s="238">
        <v>4</v>
      </c>
      <c r="F67" s="113"/>
      <c r="G67" s="113"/>
      <c r="H67" s="113"/>
      <c r="I67" s="113"/>
      <c r="J67" s="113"/>
      <c r="K67" s="113"/>
      <c r="L67" s="113"/>
      <c r="M67" s="113"/>
      <c r="N67" s="113"/>
      <c r="O67" s="113"/>
      <c r="P67" s="113"/>
    </row>
    <row r="68" spans="1:18" s="16" customFormat="1" ht="38.25">
      <c r="A68" s="109">
        <v>54</v>
      </c>
      <c r="B68" s="109" t="s">
        <v>1149</v>
      </c>
      <c r="C68" s="234" t="s">
        <v>1205</v>
      </c>
      <c r="D68" s="237" t="s">
        <v>90</v>
      </c>
      <c r="E68" s="238">
        <v>1</v>
      </c>
      <c r="F68" s="113"/>
      <c r="G68" s="113"/>
      <c r="H68" s="113"/>
      <c r="I68" s="113"/>
      <c r="J68" s="113"/>
      <c r="K68" s="113"/>
      <c r="L68" s="113"/>
      <c r="M68" s="113"/>
      <c r="N68" s="113"/>
      <c r="O68" s="113"/>
      <c r="P68" s="113"/>
    </row>
    <row r="69" spans="1:18" s="16" customFormat="1" ht="51">
      <c r="A69" s="109">
        <v>55</v>
      </c>
      <c r="B69" s="109" t="s">
        <v>1149</v>
      </c>
      <c r="C69" s="234" t="s">
        <v>1206</v>
      </c>
      <c r="D69" s="237" t="s">
        <v>90</v>
      </c>
      <c r="E69" s="239">
        <v>1</v>
      </c>
      <c r="F69" s="113"/>
      <c r="G69" s="113"/>
      <c r="H69" s="113"/>
      <c r="I69" s="113"/>
      <c r="J69" s="113"/>
      <c r="K69" s="113"/>
      <c r="L69" s="113"/>
      <c r="M69" s="113"/>
      <c r="N69" s="113"/>
      <c r="O69" s="113"/>
      <c r="P69" s="113"/>
      <c r="R69" s="33"/>
    </row>
    <row r="70" spans="1:18" s="16" customFormat="1" ht="38.25">
      <c r="A70" s="109">
        <v>56</v>
      </c>
      <c r="B70" s="109" t="s">
        <v>1149</v>
      </c>
      <c r="C70" s="234" t="s">
        <v>1207</v>
      </c>
      <c r="D70" s="237" t="s">
        <v>90</v>
      </c>
      <c r="E70" s="147">
        <v>2</v>
      </c>
      <c r="F70" s="113"/>
      <c r="G70" s="113"/>
      <c r="H70" s="113"/>
      <c r="I70" s="113"/>
      <c r="J70" s="113"/>
      <c r="K70" s="113"/>
      <c r="L70" s="113"/>
      <c r="M70" s="113"/>
      <c r="N70" s="113"/>
      <c r="O70" s="113"/>
      <c r="P70" s="113"/>
      <c r="R70" s="33"/>
    </row>
    <row r="71" spans="1:18" s="16" customFormat="1" ht="38.25">
      <c r="A71" s="109">
        <v>57</v>
      </c>
      <c r="B71" s="109" t="s">
        <v>1149</v>
      </c>
      <c r="C71" s="234" t="s">
        <v>1208</v>
      </c>
      <c r="D71" s="237" t="s">
        <v>90</v>
      </c>
      <c r="E71" s="211">
        <v>6</v>
      </c>
      <c r="F71" s="113"/>
      <c r="G71" s="113"/>
      <c r="H71" s="113"/>
      <c r="I71" s="113"/>
      <c r="J71" s="113"/>
      <c r="K71" s="113"/>
      <c r="L71" s="113"/>
      <c r="M71" s="113"/>
      <c r="N71" s="113"/>
      <c r="O71" s="113"/>
      <c r="P71" s="113"/>
      <c r="R71" s="33"/>
    </row>
    <row r="72" spans="1:18" s="16" customFormat="1" ht="25.5">
      <c r="A72" s="102"/>
      <c r="B72" s="102"/>
      <c r="C72" s="249" t="s">
        <v>1209</v>
      </c>
      <c r="D72" s="250"/>
      <c r="E72" s="251"/>
      <c r="F72" s="137"/>
      <c r="G72" s="137"/>
      <c r="H72" s="137"/>
      <c r="I72" s="137"/>
      <c r="J72" s="137"/>
      <c r="K72" s="137"/>
      <c r="L72" s="137"/>
      <c r="M72" s="137"/>
      <c r="N72" s="137"/>
      <c r="O72" s="137"/>
      <c r="P72" s="137"/>
    </row>
    <row r="73" spans="1:18" s="16" customFormat="1" ht="25.5">
      <c r="A73" s="109">
        <v>58</v>
      </c>
      <c r="B73" s="109" t="s">
        <v>1149</v>
      </c>
      <c r="C73" s="234" t="s">
        <v>1210</v>
      </c>
      <c r="D73" s="237" t="s">
        <v>90</v>
      </c>
      <c r="E73" s="211">
        <v>41</v>
      </c>
      <c r="F73" s="113"/>
      <c r="G73" s="113"/>
      <c r="H73" s="113"/>
      <c r="I73" s="113"/>
      <c r="J73" s="113"/>
      <c r="K73" s="113"/>
      <c r="L73" s="113"/>
      <c r="M73" s="113"/>
      <c r="N73" s="113"/>
      <c r="O73" s="113"/>
      <c r="P73" s="113"/>
    </row>
    <row r="74" spans="1:18" s="31" customFormat="1" ht="25.5">
      <c r="A74" s="109">
        <v>59</v>
      </c>
      <c r="B74" s="109" t="s">
        <v>1149</v>
      </c>
      <c r="C74" s="234" t="s">
        <v>1211</v>
      </c>
      <c r="D74" s="237" t="s">
        <v>90</v>
      </c>
      <c r="E74" s="211">
        <v>12</v>
      </c>
      <c r="F74" s="113"/>
      <c r="G74" s="113"/>
      <c r="H74" s="113"/>
      <c r="I74" s="113"/>
      <c r="J74" s="113"/>
      <c r="K74" s="113"/>
      <c r="L74" s="113"/>
      <c r="M74" s="113"/>
      <c r="N74" s="113"/>
      <c r="O74" s="113"/>
      <c r="P74" s="113"/>
    </row>
    <row r="75" spans="1:18" s="31" customFormat="1" ht="25.5">
      <c r="A75" s="109">
        <v>60</v>
      </c>
      <c r="B75" s="109" t="s">
        <v>1149</v>
      </c>
      <c r="C75" s="234" t="s">
        <v>1212</v>
      </c>
      <c r="D75" s="237" t="s">
        <v>90</v>
      </c>
      <c r="E75" s="211">
        <v>15</v>
      </c>
      <c r="F75" s="113"/>
      <c r="G75" s="113"/>
      <c r="H75" s="113"/>
      <c r="I75" s="113"/>
      <c r="J75" s="113"/>
      <c r="K75" s="113"/>
      <c r="L75" s="113"/>
      <c r="M75" s="113"/>
      <c r="N75" s="113"/>
      <c r="O75" s="113"/>
      <c r="P75" s="113"/>
    </row>
    <row r="76" spans="1:18" s="31" customFormat="1" ht="38.25">
      <c r="A76" s="109">
        <v>61</v>
      </c>
      <c r="B76" s="109" t="s">
        <v>1149</v>
      </c>
      <c r="C76" s="234" t="s">
        <v>1213</v>
      </c>
      <c r="D76" s="237" t="s">
        <v>94</v>
      </c>
      <c r="E76" s="211">
        <v>27</v>
      </c>
      <c r="F76" s="113"/>
      <c r="G76" s="113"/>
      <c r="H76" s="113"/>
      <c r="I76" s="113"/>
      <c r="J76" s="113"/>
      <c r="K76" s="113"/>
      <c r="L76" s="113"/>
      <c r="M76" s="113"/>
      <c r="N76" s="113"/>
      <c r="O76" s="113"/>
      <c r="P76" s="113"/>
    </row>
    <row r="77" spans="1:18" s="31" customFormat="1" ht="38.25">
      <c r="A77" s="109">
        <v>62</v>
      </c>
      <c r="B77" s="109" t="s">
        <v>1149</v>
      </c>
      <c r="C77" s="234" t="s">
        <v>1214</v>
      </c>
      <c r="D77" s="237" t="s">
        <v>94</v>
      </c>
      <c r="E77" s="211">
        <v>41</v>
      </c>
      <c r="F77" s="113"/>
      <c r="G77" s="113"/>
      <c r="H77" s="113"/>
      <c r="I77" s="113"/>
      <c r="J77" s="113"/>
      <c r="K77" s="113"/>
      <c r="L77" s="113"/>
      <c r="M77" s="113"/>
      <c r="N77" s="113"/>
      <c r="O77" s="113"/>
      <c r="P77" s="113"/>
    </row>
    <row r="78" spans="1:18" s="31" customFormat="1" ht="25.5">
      <c r="A78" s="109">
        <v>63</v>
      </c>
      <c r="B78" s="109" t="s">
        <v>1149</v>
      </c>
      <c r="C78" s="234" t="s">
        <v>1215</v>
      </c>
      <c r="D78" s="237" t="s">
        <v>94</v>
      </c>
      <c r="E78" s="211">
        <v>68</v>
      </c>
      <c r="F78" s="113"/>
      <c r="G78" s="113"/>
      <c r="H78" s="113"/>
      <c r="I78" s="113"/>
      <c r="J78" s="113"/>
      <c r="K78" s="113"/>
      <c r="L78" s="113"/>
      <c r="M78" s="113"/>
      <c r="N78" s="113"/>
      <c r="O78" s="113"/>
      <c r="P78" s="113"/>
    </row>
    <row r="79" spans="1:18" s="31" customFormat="1">
      <c r="A79" s="109">
        <v>64</v>
      </c>
      <c r="B79" s="109" t="s">
        <v>1149</v>
      </c>
      <c r="C79" s="234" t="s">
        <v>1216</v>
      </c>
      <c r="D79" s="237" t="s">
        <v>94</v>
      </c>
      <c r="E79" s="211">
        <v>3</v>
      </c>
      <c r="F79" s="113"/>
      <c r="G79" s="113"/>
      <c r="H79" s="113"/>
      <c r="I79" s="113"/>
      <c r="J79" s="113"/>
      <c r="K79" s="113"/>
      <c r="L79" s="113"/>
      <c r="M79" s="113"/>
      <c r="N79" s="113"/>
      <c r="O79" s="113"/>
      <c r="P79" s="113"/>
    </row>
    <row r="80" spans="1:18" s="31" customFormat="1">
      <c r="A80" s="109">
        <v>65</v>
      </c>
      <c r="B80" s="109" t="s">
        <v>1149</v>
      </c>
      <c r="C80" s="234" t="s">
        <v>1217</v>
      </c>
      <c r="D80" s="237" t="s">
        <v>94</v>
      </c>
      <c r="E80" s="211">
        <v>3</v>
      </c>
      <c r="F80" s="113"/>
      <c r="G80" s="113"/>
      <c r="H80" s="113"/>
      <c r="I80" s="113"/>
      <c r="J80" s="113"/>
      <c r="K80" s="113"/>
      <c r="L80" s="113"/>
      <c r="M80" s="113"/>
      <c r="N80" s="113"/>
      <c r="O80" s="113"/>
      <c r="P80" s="113"/>
    </row>
    <row r="81" spans="1:16" s="31" customFormat="1" ht="25.5">
      <c r="A81" s="109">
        <v>66</v>
      </c>
      <c r="B81" s="109" t="s">
        <v>1149</v>
      </c>
      <c r="C81" s="234" t="s">
        <v>1218</v>
      </c>
      <c r="D81" s="237" t="s">
        <v>94</v>
      </c>
      <c r="E81" s="211">
        <v>3</v>
      </c>
      <c r="F81" s="113"/>
      <c r="G81" s="113"/>
      <c r="H81" s="113"/>
      <c r="I81" s="113"/>
      <c r="J81" s="113"/>
      <c r="K81" s="113"/>
      <c r="L81" s="113"/>
      <c r="M81" s="113"/>
      <c r="N81" s="113"/>
      <c r="O81" s="113"/>
      <c r="P81" s="113"/>
    </row>
    <row r="82" spans="1:16" s="31" customFormat="1" ht="25.5">
      <c r="A82" s="109">
        <v>67</v>
      </c>
      <c r="B82" s="109" t="s">
        <v>1149</v>
      </c>
      <c r="C82" s="234" t="s">
        <v>1219</v>
      </c>
      <c r="D82" s="237" t="s">
        <v>94</v>
      </c>
      <c r="E82" s="211">
        <v>3</v>
      </c>
      <c r="F82" s="113"/>
      <c r="G82" s="113"/>
      <c r="H82" s="113"/>
      <c r="I82" s="113"/>
      <c r="J82" s="113"/>
      <c r="K82" s="113"/>
      <c r="L82" s="113"/>
      <c r="M82" s="113"/>
      <c r="N82" s="113"/>
      <c r="O82" s="113"/>
      <c r="P82" s="113"/>
    </row>
    <row r="83" spans="1:16" s="31" customFormat="1">
      <c r="A83" s="109">
        <v>68</v>
      </c>
      <c r="B83" s="109" t="s">
        <v>1149</v>
      </c>
      <c r="C83" s="234" t="s">
        <v>1220</v>
      </c>
      <c r="D83" s="237" t="s">
        <v>94</v>
      </c>
      <c r="E83" s="211">
        <v>3</v>
      </c>
      <c r="F83" s="113"/>
      <c r="G83" s="113"/>
      <c r="H83" s="113"/>
      <c r="I83" s="113"/>
      <c r="J83" s="113"/>
      <c r="K83" s="113"/>
      <c r="L83" s="113"/>
      <c r="M83" s="113"/>
      <c r="N83" s="113"/>
      <c r="O83" s="113"/>
      <c r="P83" s="113"/>
    </row>
    <row r="84" spans="1:16" s="31" customFormat="1">
      <c r="A84" s="109">
        <v>69</v>
      </c>
      <c r="B84" s="109" t="s">
        <v>1149</v>
      </c>
      <c r="C84" s="234" t="s">
        <v>1221</v>
      </c>
      <c r="D84" s="237" t="s">
        <v>94</v>
      </c>
      <c r="E84" s="211">
        <v>1</v>
      </c>
      <c r="F84" s="113"/>
      <c r="G84" s="113"/>
      <c r="H84" s="113"/>
      <c r="I84" s="113"/>
      <c r="J84" s="113"/>
      <c r="K84" s="113"/>
      <c r="L84" s="113"/>
      <c r="M84" s="113"/>
      <c r="N84" s="113"/>
      <c r="O84" s="113"/>
      <c r="P84" s="113"/>
    </row>
    <row r="85" spans="1:16" s="31" customFormat="1">
      <c r="A85" s="109">
        <v>70</v>
      </c>
      <c r="B85" s="109" t="s">
        <v>1149</v>
      </c>
      <c r="C85" s="234" t="s">
        <v>1222</v>
      </c>
      <c r="D85" s="237" t="s">
        <v>90</v>
      </c>
      <c r="E85" s="211">
        <v>1</v>
      </c>
      <c r="F85" s="113"/>
      <c r="G85" s="113"/>
      <c r="H85" s="113"/>
      <c r="I85" s="113"/>
      <c r="J85" s="113"/>
      <c r="K85" s="113"/>
      <c r="L85" s="113"/>
      <c r="M85" s="113"/>
      <c r="N85" s="113"/>
      <c r="O85" s="113"/>
      <c r="P85" s="113"/>
    </row>
    <row r="86" spans="1:16" s="16" customFormat="1" ht="51">
      <c r="A86" s="109">
        <v>71</v>
      </c>
      <c r="B86" s="109" t="s">
        <v>1149</v>
      </c>
      <c r="C86" s="172" t="s">
        <v>1309</v>
      </c>
      <c r="D86" s="240" t="s">
        <v>90</v>
      </c>
      <c r="E86" s="241">
        <v>1</v>
      </c>
      <c r="F86" s="113"/>
      <c r="G86" s="113"/>
      <c r="H86" s="113"/>
      <c r="I86" s="113"/>
      <c r="J86" s="113"/>
      <c r="K86" s="113"/>
      <c r="L86" s="113"/>
      <c r="M86" s="113"/>
      <c r="N86" s="113"/>
      <c r="O86" s="113"/>
      <c r="P86" s="113"/>
    </row>
    <row r="87" spans="1:16" s="31" customFormat="1" ht="25.5">
      <c r="A87" s="102"/>
      <c r="B87" s="245"/>
      <c r="C87" s="249" t="s">
        <v>1224</v>
      </c>
      <c r="D87" s="250"/>
      <c r="E87" s="251"/>
      <c r="F87" s="137"/>
      <c r="G87" s="137"/>
      <c r="H87" s="137"/>
      <c r="I87" s="137"/>
      <c r="J87" s="137"/>
      <c r="K87" s="137"/>
      <c r="L87" s="137"/>
      <c r="M87" s="137"/>
      <c r="N87" s="137"/>
      <c r="O87" s="137"/>
      <c r="P87" s="137"/>
    </row>
    <row r="88" spans="1:16" s="31" customFormat="1" ht="25.5">
      <c r="A88" s="109">
        <v>72</v>
      </c>
      <c r="B88" s="109" t="s">
        <v>1149</v>
      </c>
      <c r="C88" s="234" t="s">
        <v>1225</v>
      </c>
      <c r="D88" s="237" t="s">
        <v>86</v>
      </c>
      <c r="E88" s="211">
        <v>1230.2</v>
      </c>
      <c r="F88" s="113"/>
      <c r="G88" s="113"/>
      <c r="H88" s="113"/>
      <c r="I88" s="113"/>
      <c r="J88" s="113"/>
      <c r="K88" s="113"/>
      <c r="L88" s="113"/>
      <c r="M88" s="113"/>
      <c r="N88" s="113"/>
      <c r="O88" s="113"/>
      <c r="P88" s="113"/>
    </row>
    <row r="89" spans="1:16" s="31" customFormat="1" ht="38.25">
      <c r="A89" s="109">
        <v>73</v>
      </c>
      <c r="B89" s="109" t="s">
        <v>1149</v>
      </c>
      <c r="C89" s="234" t="s">
        <v>1226</v>
      </c>
      <c r="D89" s="237" t="s">
        <v>90</v>
      </c>
      <c r="E89" s="211">
        <v>1</v>
      </c>
      <c r="F89" s="113"/>
      <c r="G89" s="113"/>
      <c r="H89" s="113"/>
      <c r="I89" s="113"/>
      <c r="J89" s="113"/>
      <c r="K89" s="113"/>
      <c r="L89" s="113"/>
      <c r="M89" s="113"/>
      <c r="N89" s="113"/>
      <c r="O89" s="113"/>
      <c r="P89" s="113"/>
    </row>
    <row r="90" spans="1:16" s="31" customFormat="1" ht="25.5">
      <c r="A90" s="109">
        <v>74</v>
      </c>
      <c r="B90" s="109" t="s">
        <v>1149</v>
      </c>
      <c r="C90" s="234" t="s">
        <v>1227</v>
      </c>
      <c r="D90" s="237" t="s">
        <v>90</v>
      </c>
      <c r="E90" s="211">
        <v>1</v>
      </c>
      <c r="F90" s="113"/>
      <c r="G90" s="113"/>
      <c r="H90" s="113"/>
      <c r="I90" s="113"/>
      <c r="J90" s="113"/>
      <c r="K90" s="113"/>
      <c r="L90" s="113"/>
      <c r="M90" s="113"/>
      <c r="N90" s="113"/>
      <c r="O90" s="113"/>
      <c r="P90" s="113"/>
    </row>
    <row r="91" spans="1:16" s="20" customFormat="1">
      <c r="A91" s="105"/>
      <c r="B91" s="252"/>
      <c r="C91" s="253" t="s">
        <v>1275</v>
      </c>
      <c r="D91" s="254"/>
      <c r="E91" s="255"/>
      <c r="F91" s="137"/>
      <c r="G91" s="137"/>
      <c r="H91" s="137"/>
      <c r="I91" s="137"/>
      <c r="J91" s="137"/>
      <c r="K91" s="137"/>
      <c r="L91" s="137"/>
      <c r="M91" s="137"/>
      <c r="N91" s="137"/>
      <c r="O91" s="137"/>
      <c r="P91" s="137"/>
    </row>
    <row r="92" spans="1:16" s="31" customFormat="1">
      <c r="A92" s="102"/>
      <c r="B92" s="245"/>
      <c r="C92" s="135" t="s">
        <v>1228</v>
      </c>
      <c r="D92" s="247"/>
      <c r="E92" s="248"/>
      <c r="F92" s="137"/>
      <c r="G92" s="137"/>
      <c r="H92" s="137"/>
      <c r="I92" s="137"/>
      <c r="J92" s="137"/>
      <c r="K92" s="137"/>
      <c r="L92" s="137"/>
      <c r="M92" s="137"/>
      <c r="N92" s="137"/>
      <c r="O92" s="137"/>
      <c r="P92" s="137"/>
    </row>
    <row r="93" spans="1:16" s="31" customFormat="1" ht="25.5">
      <c r="A93" s="109">
        <v>75</v>
      </c>
      <c r="B93" s="109" t="s">
        <v>1149</v>
      </c>
      <c r="C93" s="234" t="s">
        <v>1229</v>
      </c>
      <c r="D93" s="235" t="s">
        <v>86</v>
      </c>
      <c r="E93" s="211" t="s">
        <v>1231</v>
      </c>
      <c r="F93" s="113"/>
      <c r="G93" s="113"/>
      <c r="H93" s="113"/>
      <c r="I93" s="113"/>
      <c r="J93" s="113"/>
      <c r="K93" s="113"/>
      <c r="L93" s="113"/>
      <c r="M93" s="113"/>
      <c r="N93" s="113"/>
      <c r="O93" s="113"/>
      <c r="P93" s="113"/>
    </row>
    <row r="94" spans="1:16" s="31" customFormat="1" ht="25.5">
      <c r="A94" s="109">
        <v>76</v>
      </c>
      <c r="B94" s="109" t="s">
        <v>1149</v>
      </c>
      <c r="C94" s="234" t="s">
        <v>1232</v>
      </c>
      <c r="D94" s="235" t="s">
        <v>86</v>
      </c>
      <c r="E94" s="211" t="s">
        <v>1233</v>
      </c>
      <c r="F94" s="113"/>
      <c r="G94" s="113"/>
      <c r="H94" s="113"/>
      <c r="I94" s="113"/>
      <c r="J94" s="113"/>
      <c r="K94" s="113"/>
      <c r="L94" s="113"/>
      <c r="M94" s="113"/>
      <c r="N94" s="113"/>
      <c r="O94" s="113"/>
      <c r="P94" s="113"/>
    </row>
    <row r="95" spans="1:16" s="31" customFormat="1" ht="25.5">
      <c r="A95" s="109">
        <v>77</v>
      </c>
      <c r="B95" s="109" t="s">
        <v>1149</v>
      </c>
      <c r="C95" s="234" t="s">
        <v>1234</v>
      </c>
      <c r="D95" s="235" t="s">
        <v>94</v>
      </c>
      <c r="E95" s="211">
        <v>1</v>
      </c>
      <c r="F95" s="113"/>
      <c r="G95" s="113"/>
      <c r="H95" s="113"/>
      <c r="I95" s="113"/>
      <c r="J95" s="113"/>
      <c r="K95" s="113"/>
      <c r="L95" s="113"/>
      <c r="M95" s="113"/>
      <c r="N95" s="113"/>
      <c r="O95" s="113"/>
      <c r="P95" s="113"/>
    </row>
    <row r="96" spans="1:16" s="31" customFormat="1" ht="25.5">
      <c r="A96" s="109">
        <v>78</v>
      </c>
      <c r="B96" s="109" t="s">
        <v>1149</v>
      </c>
      <c r="C96" s="234" t="s">
        <v>1235</v>
      </c>
      <c r="D96" s="235" t="s">
        <v>94</v>
      </c>
      <c r="E96" s="211" t="s">
        <v>717</v>
      </c>
      <c r="F96" s="113"/>
      <c r="G96" s="113"/>
      <c r="H96" s="113"/>
      <c r="I96" s="113"/>
      <c r="J96" s="113"/>
      <c r="K96" s="113"/>
      <c r="L96" s="113"/>
      <c r="M96" s="113"/>
      <c r="N96" s="113"/>
      <c r="O96" s="113"/>
      <c r="P96" s="113"/>
    </row>
    <row r="97" spans="1:18" s="31" customFormat="1" ht="25.5">
      <c r="A97" s="109">
        <v>79</v>
      </c>
      <c r="B97" s="109" t="s">
        <v>1149</v>
      </c>
      <c r="C97" s="234" t="s">
        <v>1236</v>
      </c>
      <c r="D97" s="235" t="s">
        <v>94</v>
      </c>
      <c r="E97" s="211" t="s">
        <v>721</v>
      </c>
      <c r="F97" s="113"/>
      <c r="G97" s="113"/>
      <c r="H97" s="113"/>
      <c r="I97" s="113"/>
      <c r="J97" s="113"/>
      <c r="K97" s="113"/>
      <c r="L97" s="113"/>
      <c r="M97" s="113"/>
      <c r="N97" s="113"/>
      <c r="O97" s="113"/>
      <c r="P97" s="113"/>
    </row>
    <row r="98" spans="1:18" s="31" customFormat="1" ht="25.5">
      <c r="A98" s="109">
        <v>80</v>
      </c>
      <c r="B98" s="109" t="s">
        <v>1149</v>
      </c>
      <c r="C98" s="234" t="s">
        <v>1237</v>
      </c>
      <c r="D98" s="235" t="s">
        <v>94</v>
      </c>
      <c r="E98" s="211" t="s">
        <v>1238</v>
      </c>
      <c r="F98" s="113"/>
      <c r="G98" s="113"/>
      <c r="H98" s="113"/>
      <c r="I98" s="113"/>
      <c r="J98" s="113"/>
      <c r="K98" s="113"/>
      <c r="L98" s="113"/>
      <c r="M98" s="113"/>
      <c r="N98" s="113"/>
      <c r="O98" s="113"/>
      <c r="P98" s="113"/>
    </row>
    <row r="99" spans="1:18" s="31" customFormat="1" ht="38.25">
      <c r="A99" s="109">
        <v>81</v>
      </c>
      <c r="B99" s="109" t="s">
        <v>1149</v>
      </c>
      <c r="C99" s="234" t="s">
        <v>1239</v>
      </c>
      <c r="D99" s="235" t="s">
        <v>94</v>
      </c>
      <c r="E99" s="147" t="s">
        <v>1238</v>
      </c>
      <c r="F99" s="113"/>
      <c r="G99" s="113"/>
      <c r="H99" s="113"/>
      <c r="I99" s="113"/>
      <c r="J99" s="113"/>
      <c r="K99" s="113"/>
      <c r="L99" s="113"/>
      <c r="M99" s="113"/>
      <c r="N99" s="113"/>
      <c r="O99" s="113"/>
      <c r="P99" s="113"/>
    </row>
    <row r="100" spans="1:18" s="31" customFormat="1" ht="25.5">
      <c r="A100" s="109">
        <v>82</v>
      </c>
      <c r="B100" s="109" t="s">
        <v>1149</v>
      </c>
      <c r="C100" s="234" t="s">
        <v>1240</v>
      </c>
      <c r="D100" s="235" t="s">
        <v>90</v>
      </c>
      <c r="E100" s="147" t="s">
        <v>1011</v>
      </c>
      <c r="F100" s="113"/>
      <c r="G100" s="113"/>
      <c r="H100" s="113"/>
      <c r="I100" s="113"/>
      <c r="J100" s="113"/>
      <c r="K100" s="113"/>
      <c r="L100" s="113"/>
      <c r="M100" s="113"/>
      <c r="N100" s="113"/>
      <c r="O100" s="113"/>
      <c r="P100" s="113"/>
    </row>
    <row r="101" spans="1:18" s="31" customFormat="1" ht="25.5">
      <c r="A101" s="109">
        <v>83</v>
      </c>
      <c r="B101" s="109" t="s">
        <v>1149</v>
      </c>
      <c r="C101" s="234" t="s">
        <v>1241</v>
      </c>
      <c r="D101" s="235" t="s">
        <v>94</v>
      </c>
      <c r="E101" s="211" t="s">
        <v>1011</v>
      </c>
      <c r="F101" s="113"/>
      <c r="G101" s="113"/>
      <c r="H101" s="113"/>
      <c r="I101" s="113"/>
      <c r="J101" s="113"/>
      <c r="K101" s="113"/>
      <c r="L101" s="113"/>
      <c r="M101" s="113"/>
      <c r="N101" s="113"/>
      <c r="O101" s="113"/>
      <c r="P101" s="113"/>
    </row>
    <row r="102" spans="1:18" s="31" customFormat="1" ht="25.5">
      <c r="A102" s="109">
        <v>84</v>
      </c>
      <c r="B102" s="109" t="s">
        <v>1149</v>
      </c>
      <c r="C102" s="234" t="s">
        <v>1242</v>
      </c>
      <c r="D102" s="235" t="s">
        <v>94</v>
      </c>
      <c r="E102" s="211" t="s">
        <v>1243</v>
      </c>
      <c r="F102" s="113"/>
      <c r="G102" s="113"/>
      <c r="H102" s="113"/>
      <c r="I102" s="113"/>
      <c r="J102" s="113"/>
      <c r="K102" s="113"/>
      <c r="L102" s="113"/>
      <c r="M102" s="113"/>
      <c r="N102" s="113"/>
      <c r="O102" s="113"/>
      <c r="P102" s="113"/>
    </row>
    <row r="103" spans="1:18" s="31" customFormat="1" ht="25.5">
      <c r="A103" s="109">
        <v>85</v>
      </c>
      <c r="B103" s="109" t="s">
        <v>1149</v>
      </c>
      <c r="C103" s="234" t="s">
        <v>1244</v>
      </c>
      <c r="D103" s="235" t="s">
        <v>1230</v>
      </c>
      <c r="E103" s="211" t="s">
        <v>1245</v>
      </c>
      <c r="F103" s="113"/>
      <c r="G103" s="113"/>
      <c r="H103" s="113"/>
      <c r="I103" s="113"/>
      <c r="J103" s="113"/>
      <c r="K103" s="113"/>
      <c r="L103" s="113"/>
      <c r="M103" s="113"/>
      <c r="N103" s="113"/>
      <c r="O103" s="113"/>
      <c r="P103" s="113"/>
    </row>
    <row r="104" spans="1:18" s="31" customFormat="1">
      <c r="A104" s="109">
        <v>86</v>
      </c>
      <c r="B104" s="109" t="s">
        <v>1149</v>
      </c>
      <c r="C104" s="234" t="s">
        <v>1246</v>
      </c>
      <c r="D104" s="235" t="s">
        <v>94</v>
      </c>
      <c r="E104" s="211" t="s">
        <v>1011</v>
      </c>
      <c r="F104" s="113"/>
      <c r="G104" s="113"/>
      <c r="H104" s="113"/>
      <c r="I104" s="113"/>
      <c r="J104" s="113"/>
      <c r="K104" s="113"/>
      <c r="L104" s="113"/>
      <c r="M104" s="113"/>
      <c r="N104" s="113"/>
      <c r="O104" s="113"/>
      <c r="P104" s="113"/>
    </row>
    <row r="105" spans="1:18" s="31" customFormat="1" ht="25.5">
      <c r="A105" s="109">
        <v>87</v>
      </c>
      <c r="B105" s="109" t="s">
        <v>1149</v>
      </c>
      <c r="C105" s="234" t="s">
        <v>1247</v>
      </c>
      <c r="D105" s="235" t="s">
        <v>94</v>
      </c>
      <c r="E105" s="211" t="s">
        <v>1248</v>
      </c>
      <c r="F105" s="113"/>
      <c r="G105" s="113"/>
      <c r="H105" s="113"/>
      <c r="I105" s="113"/>
      <c r="J105" s="113"/>
      <c r="K105" s="113"/>
      <c r="L105" s="113"/>
      <c r="M105" s="113"/>
      <c r="N105" s="113"/>
      <c r="O105" s="113"/>
      <c r="P105" s="113"/>
    </row>
    <row r="106" spans="1:18" s="31" customFormat="1" ht="25.5">
      <c r="A106" s="109">
        <v>88</v>
      </c>
      <c r="B106" s="109" t="s">
        <v>1149</v>
      </c>
      <c r="C106" s="234" t="s">
        <v>1249</v>
      </c>
      <c r="D106" s="235" t="s">
        <v>94</v>
      </c>
      <c r="E106" s="233" t="s">
        <v>1248</v>
      </c>
      <c r="F106" s="113"/>
      <c r="G106" s="113"/>
      <c r="H106" s="113"/>
      <c r="I106" s="113"/>
      <c r="J106" s="113"/>
      <c r="K106" s="113"/>
      <c r="L106" s="113"/>
      <c r="M106" s="113"/>
      <c r="N106" s="113"/>
      <c r="O106" s="113"/>
      <c r="P106" s="113"/>
    </row>
    <row r="107" spans="1:18" s="31" customFormat="1" ht="25.5">
      <c r="A107" s="109">
        <v>89</v>
      </c>
      <c r="B107" s="109" t="s">
        <v>1149</v>
      </c>
      <c r="C107" s="234" t="s">
        <v>1250</v>
      </c>
      <c r="D107" s="235" t="s">
        <v>94</v>
      </c>
      <c r="E107" s="233" t="s">
        <v>1251</v>
      </c>
      <c r="F107" s="113"/>
      <c r="G107" s="113"/>
      <c r="H107" s="113"/>
      <c r="I107" s="113"/>
      <c r="J107" s="113"/>
      <c r="K107" s="113"/>
      <c r="L107" s="113"/>
      <c r="M107" s="113"/>
      <c r="N107" s="113"/>
      <c r="O107" s="113"/>
      <c r="P107" s="113"/>
    </row>
    <row r="108" spans="1:18" s="31" customFormat="1" ht="25.5">
      <c r="A108" s="109">
        <v>90</v>
      </c>
      <c r="B108" s="109" t="s">
        <v>1149</v>
      </c>
      <c r="C108" s="234" t="s">
        <v>1252</v>
      </c>
      <c r="D108" s="235" t="s">
        <v>94</v>
      </c>
      <c r="E108" s="236" t="s">
        <v>1011</v>
      </c>
      <c r="F108" s="113"/>
      <c r="G108" s="113"/>
      <c r="H108" s="113"/>
      <c r="I108" s="113"/>
      <c r="J108" s="113"/>
      <c r="K108" s="113"/>
      <c r="L108" s="113"/>
      <c r="M108" s="113"/>
      <c r="N108" s="113"/>
      <c r="O108" s="113"/>
      <c r="P108" s="113"/>
    </row>
    <row r="109" spans="1:18" s="31" customFormat="1" ht="25.5">
      <c r="A109" s="109">
        <v>91</v>
      </c>
      <c r="B109" s="109" t="s">
        <v>1149</v>
      </c>
      <c r="C109" s="234" t="s">
        <v>1253</v>
      </c>
      <c r="D109" s="235" t="s">
        <v>94</v>
      </c>
      <c r="E109" s="236" t="s">
        <v>717</v>
      </c>
      <c r="F109" s="113"/>
      <c r="G109" s="113"/>
      <c r="H109" s="113"/>
      <c r="I109" s="113"/>
      <c r="J109" s="113"/>
      <c r="K109" s="113"/>
      <c r="L109" s="113"/>
      <c r="M109" s="113"/>
      <c r="N109" s="113"/>
      <c r="O109" s="113"/>
      <c r="P109" s="113"/>
    </row>
    <row r="110" spans="1:18" s="31" customFormat="1" ht="25.5">
      <c r="A110" s="109">
        <v>92</v>
      </c>
      <c r="B110" s="109" t="s">
        <v>1149</v>
      </c>
      <c r="C110" s="234" t="s">
        <v>1254</v>
      </c>
      <c r="D110" s="235" t="s">
        <v>94</v>
      </c>
      <c r="E110" s="236" t="s">
        <v>1248</v>
      </c>
      <c r="F110" s="113"/>
      <c r="G110" s="113"/>
      <c r="H110" s="113"/>
      <c r="I110" s="113"/>
      <c r="J110" s="113"/>
      <c r="K110" s="113"/>
      <c r="L110" s="113"/>
      <c r="M110" s="113"/>
      <c r="N110" s="113"/>
      <c r="O110" s="113"/>
      <c r="P110" s="113"/>
    </row>
    <row r="111" spans="1:18" s="31" customFormat="1">
      <c r="A111" s="102"/>
      <c r="B111" s="102"/>
      <c r="C111" s="249" t="s">
        <v>1151</v>
      </c>
      <c r="D111" s="256"/>
      <c r="E111" s="257"/>
      <c r="F111" s="137"/>
      <c r="G111" s="137"/>
      <c r="H111" s="137"/>
      <c r="I111" s="137"/>
      <c r="J111" s="137"/>
      <c r="K111" s="137"/>
      <c r="L111" s="137"/>
      <c r="M111" s="137"/>
      <c r="N111" s="137"/>
      <c r="O111" s="137"/>
      <c r="P111" s="137"/>
    </row>
    <row r="112" spans="1:18" s="31" customFormat="1" ht="25.5">
      <c r="A112" s="109">
        <v>93</v>
      </c>
      <c r="B112" s="109" t="s">
        <v>1149</v>
      </c>
      <c r="C112" s="234" t="s">
        <v>1255</v>
      </c>
      <c r="D112" s="235" t="s">
        <v>86</v>
      </c>
      <c r="E112" s="236">
        <v>58.5</v>
      </c>
      <c r="F112" s="113"/>
      <c r="G112" s="113"/>
      <c r="H112" s="113"/>
      <c r="I112" s="113"/>
      <c r="J112" s="113"/>
      <c r="K112" s="113"/>
      <c r="L112" s="113"/>
      <c r="M112" s="113"/>
      <c r="N112" s="113"/>
      <c r="O112" s="113"/>
      <c r="P112" s="113"/>
      <c r="R112" s="39"/>
    </row>
    <row r="113" spans="1:16" s="31" customFormat="1" ht="25.5">
      <c r="A113" s="109">
        <v>94</v>
      </c>
      <c r="B113" s="109" t="s">
        <v>1149</v>
      </c>
      <c r="C113" s="234" t="s">
        <v>1256</v>
      </c>
      <c r="D113" s="235" t="s">
        <v>86</v>
      </c>
      <c r="E113" s="236">
        <v>52.6</v>
      </c>
      <c r="F113" s="113"/>
      <c r="G113" s="113"/>
      <c r="H113" s="113"/>
      <c r="I113" s="113"/>
      <c r="J113" s="113"/>
      <c r="K113" s="113"/>
      <c r="L113" s="113"/>
      <c r="M113" s="113"/>
      <c r="N113" s="113"/>
      <c r="O113" s="113"/>
      <c r="P113" s="113"/>
    </row>
    <row r="114" spans="1:16" s="31" customFormat="1" ht="25.5">
      <c r="A114" s="109">
        <v>95</v>
      </c>
      <c r="B114" s="109" t="s">
        <v>1149</v>
      </c>
      <c r="C114" s="234" t="s">
        <v>1257</v>
      </c>
      <c r="D114" s="235" t="s">
        <v>86</v>
      </c>
      <c r="E114" s="147">
        <v>111.3</v>
      </c>
      <c r="F114" s="113"/>
      <c r="G114" s="113"/>
      <c r="H114" s="113"/>
      <c r="I114" s="113"/>
      <c r="J114" s="113"/>
      <c r="K114" s="113"/>
      <c r="L114" s="113"/>
      <c r="M114" s="113"/>
      <c r="N114" s="113"/>
      <c r="O114" s="113"/>
      <c r="P114" s="113"/>
    </row>
    <row r="115" spans="1:16" s="31" customFormat="1" ht="25.5">
      <c r="A115" s="109">
        <v>96</v>
      </c>
      <c r="B115" s="109" t="s">
        <v>1149</v>
      </c>
      <c r="C115" s="234" t="s">
        <v>1258</v>
      </c>
      <c r="D115" s="235" t="s">
        <v>86</v>
      </c>
      <c r="E115" s="147">
        <v>0.4</v>
      </c>
      <c r="F115" s="113"/>
      <c r="G115" s="113"/>
      <c r="H115" s="113"/>
      <c r="I115" s="113"/>
      <c r="J115" s="113"/>
      <c r="K115" s="113"/>
      <c r="L115" s="113"/>
      <c r="M115" s="113"/>
      <c r="N115" s="113"/>
      <c r="O115" s="113"/>
      <c r="P115" s="113"/>
    </row>
    <row r="116" spans="1:16" s="16" customFormat="1">
      <c r="A116" s="109">
        <v>97</v>
      </c>
      <c r="B116" s="109" t="s">
        <v>1149</v>
      </c>
      <c r="C116" s="234" t="s">
        <v>1308</v>
      </c>
      <c r="D116" s="235" t="s">
        <v>90</v>
      </c>
      <c r="E116" s="211">
        <v>1</v>
      </c>
      <c r="F116" s="113"/>
      <c r="G116" s="113"/>
      <c r="H116" s="113"/>
      <c r="I116" s="113"/>
      <c r="J116" s="113"/>
      <c r="K116" s="113"/>
      <c r="L116" s="113"/>
      <c r="M116" s="113"/>
      <c r="N116" s="113"/>
      <c r="O116" s="113"/>
      <c r="P116" s="113"/>
    </row>
    <row r="117" spans="1:16" s="31" customFormat="1" ht="25.5">
      <c r="A117" s="109">
        <v>98</v>
      </c>
      <c r="B117" s="109" t="s">
        <v>1149</v>
      </c>
      <c r="C117" s="234" t="s">
        <v>1259</v>
      </c>
      <c r="D117" s="235" t="s">
        <v>94</v>
      </c>
      <c r="E117" s="236" t="s">
        <v>1260</v>
      </c>
      <c r="F117" s="113"/>
      <c r="G117" s="113"/>
      <c r="H117" s="113"/>
      <c r="I117" s="113"/>
      <c r="J117" s="113"/>
      <c r="K117" s="113"/>
      <c r="L117" s="113"/>
      <c r="M117" s="113"/>
      <c r="N117" s="113"/>
      <c r="O117" s="113"/>
      <c r="P117" s="113"/>
    </row>
    <row r="118" spans="1:16" s="31" customFormat="1" ht="25.5">
      <c r="A118" s="109">
        <v>99</v>
      </c>
      <c r="B118" s="109" t="s">
        <v>1149</v>
      </c>
      <c r="C118" s="234" t="s">
        <v>1261</v>
      </c>
      <c r="D118" s="235" t="s">
        <v>94</v>
      </c>
      <c r="E118" s="147" t="s">
        <v>1002</v>
      </c>
      <c r="F118" s="113"/>
      <c r="G118" s="113"/>
      <c r="H118" s="113"/>
      <c r="I118" s="113"/>
      <c r="J118" s="113"/>
      <c r="K118" s="113"/>
      <c r="L118" s="113"/>
      <c r="M118" s="113"/>
      <c r="N118" s="113"/>
      <c r="O118" s="113"/>
      <c r="P118" s="113"/>
    </row>
    <row r="119" spans="1:16" s="31" customFormat="1" ht="25.5">
      <c r="A119" s="109">
        <v>100</v>
      </c>
      <c r="B119" s="109" t="s">
        <v>1149</v>
      </c>
      <c r="C119" s="234" t="s">
        <v>1262</v>
      </c>
      <c r="D119" s="235" t="s">
        <v>94</v>
      </c>
      <c r="E119" s="147" t="s">
        <v>1260</v>
      </c>
      <c r="F119" s="113"/>
      <c r="G119" s="113"/>
      <c r="H119" s="113"/>
      <c r="I119" s="113"/>
      <c r="J119" s="113"/>
      <c r="K119" s="113"/>
      <c r="L119" s="113"/>
      <c r="M119" s="113"/>
      <c r="N119" s="113"/>
      <c r="O119" s="113"/>
      <c r="P119" s="113"/>
    </row>
    <row r="120" spans="1:16" s="31" customFormat="1" ht="25.5">
      <c r="A120" s="109">
        <v>101</v>
      </c>
      <c r="B120" s="109" t="s">
        <v>1149</v>
      </c>
      <c r="C120" s="234" t="s">
        <v>1682</v>
      </c>
      <c r="D120" s="235" t="s">
        <v>94</v>
      </c>
      <c r="E120" s="147" t="s">
        <v>721</v>
      </c>
      <c r="F120" s="113"/>
      <c r="G120" s="113"/>
      <c r="H120" s="113"/>
      <c r="I120" s="113"/>
      <c r="J120" s="113"/>
      <c r="K120" s="113"/>
      <c r="L120" s="113"/>
      <c r="M120" s="113"/>
      <c r="N120" s="113"/>
      <c r="O120" s="113"/>
      <c r="P120" s="113"/>
    </row>
    <row r="121" spans="1:16" s="31" customFormat="1" ht="25.5">
      <c r="A121" s="109">
        <v>102</v>
      </c>
      <c r="B121" s="109" t="s">
        <v>1149</v>
      </c>
      <c r="C121" s="234" t="s">
        <v>1263</v>
      </c>
      <c r="D121" s="235" t="s">
        <v>94</v>
      </c>
      <c r="E121" s="147" t="s">
        <v>721</v>
      </c>
      <c r="F121" s="113"/>
      <c r="G121" s="113"/>
      <c r="H121" s="113"/>
      <c r="I121" s="113"/>
      <c r="J121" s="113"/>
      <c r="K121" s="113"/>
      <c r="L121" s="113"/>
      <c r="M121" s="113"/>
      <c r="N121" s="113"/>
      <c r="O121" s="113"/>
      <c r="P121" s="113"/>
    </row>
    <row r="122" spans="1:16" s="31" customFormat="1" ht="25.5">
      <c r="A122" s="109">
        <v>103</v>
      </c>
      <c r="B122" s="109" t="s">
        <v>1149</v>
      </c>
      <c r="C122" s="234" t="s">
        <v>1264</v>
      </c>
      <c r="D122" s="235" t="s">
        <v>94</v>
      </c>
      <c r="E122" s="147" t="s">
        <v>721</v>
      </c>
      <c r="F122" s="113"/>
      <c r="G122" s="113"/>
      <c r="H122" s="113"/>
      <c r="I122" s="113"/>
      <c r="J122" s="113"/>
      <c r="K122" s="113"/>
      <c r="L122" s="113"/>
      <c r="M122" s="113"/>
      <c r="N122" s="113"/>
      <c r="O122" s="113"/>
      <c r="P122" s="113"/>
    </row>
    <row r="123" spans="1:16" s="31" customFormat="1" ht="25.5">
      <c r="A123" s="109">
        <v>104</v>
      </c>
      <c r="B123" s="109" t="s">
        <v>1149</v>
      </c>
      <c r="C123" s="234" t="s">
        <v>1265</v>
      </c>
      <c r="D123" s="235" t="s">
        <v>94</v>
      </c>
      <c r="E123" s="147" t="s">
        <v>721</v>
      </c>
      <c r="F123" s="113"/>
      <c r="G123" s="113"/>
      <c r="H123" s="113"/>
      <c r="I123" s="113"/>
      <c r="J123" s="113"/>
      <c r="K123" s="113"/>
      <c r="L123" s="113"/>
      <c r="M123" s="113"/>
      <c r="N123" s="113"/>
      <c r="O123" s="113"/>
      <c r="P123" s="113"/>
    </row>
    <row r="124" spans="1:16" s="31" customFormat="1" ht="25.5">
      <c r="A124" s="109">
        <v>105</v>
      </c>
      <c r="B124" s="109" t="s">
        <v>1149</v>
      </c>
      <c r="C124" s="234" t="s">
        <v>1266</v>
      </c>
      <c r="D124" s="235" t="s">
        <v>94</v>
      </c>
      <c r="E124" s="238" t="s">
        <v>721</v>
      </c>
      <c r="F124" s="113"/>
      <c r="G124" s="113"/>
      <c r="H124" s="113"/>
      <c r="I124" s="113"/>
      <c r="J124" s="113"/>
      <c r="K124" s="113"/>
      <c r="L124" s="113"/>
      <c r="M124" s="113"/>
      <c r="N124" s="113"/>
      <c r="O124" s="113"/>
      <c r="P124" s="113"/>
    </row>
    <row r="125" spans="1:16" s="31" customFormat="1" ht="25.5">
      <c r="A125" s="109">
        <v>106</v>
      </c>
      <c r="B125" s="109" t="s">
        <v>1149</v>
      </c>
      <c r="C125" s="234" t="s">
        <v>1267</v>
      </c>
      <c r="D125" s="235" t="s">
        <v>94</v>
      </c>
      <c r="E125" s="239" t="s">
        <v>721</v>
      </c>
      <c r="F125" s="113"/>
      <c r="G125" s="113"/>
      <c r="H125" s="113"/>
      <c r="I125" s="113"/>
      <c r="J125" s="113"/>
      <c r="K125" s="113"/>
      <c r="L125" s="113"/>
      <c r="M125" s="113"/>
      <c r="N125" s="113"/>
      <c r="O125" s="113"/>
      <c r="P125" s="113"/>
    </row>
    <row r="126" spans="1:16" s="31" customFormat="1">
      <c r="A126" s="109">
        <v>107</v>
      </c>
      <c r="B126" s="109" t="s">
        <v>1149</v>
      </c>
      <c r="C126" s="234" t="s">
        <v>1268</v>
      </c>
      <c r="D126" s="237" t="s">
        <v>90</v>
      </c>
      <c r="E126" s="238" t="s">
        <v>717</v>
      </c>
      <c r="F126" s="113"/>
      <c r="G126" s="113"/>
      <c r="H126" s="113"/>
      <c r="I126" s="113"/>
      <c r="J126" s="113"/>
      <c r="K126" s="113"/>
      <c r="L126" s="113"/>
      <c r="M126" s="113"/>
      <c r="N126" s="113"/>
      <c r="O126" s="113"/>
      <c r="P126" s="113"/>
    </row>
    <row r="127" spans="1:16" s="31" customFormat="1" ht="25.5">
      <c r="A127" s="102"/>
      <c r="B127" s="102"/>
      <c r="C127" s="249" t="s">
        <v>1209</v>
      </c>
      <c r="D127" s="250"/>
      <c r="E127" s="258"/>
      <c r="F127" s="137"/>
      <c r="G127" s="137"/>
      <c r="H127" s="137"/>
      <c r="I127" s="137"/>
      <c r="J127" s="137"/>
      <c r="K127" s="137"/>
      <c r="L127" s="137"/>
      <c r="M127" s="137"/>
      <c r="N127" s="137"/>
      <c r="O127" s="137"/>
      <c r="P127" s="137"/>
    </row>
    <row r="128" spans="1:16" s="31" customFormat="1">
      <c r="A128" s="109">
        <v>108</v>
      </c>
      <c r="B128" s="109" t="s">
        <v>1149</v>
      </c>
      <c r="C128" s="234" t="s">
        <v>1216</v>
      </c>
      <c r="D128" s="237" t="s">
        <v>94</v>
      </c>
      <c r="E128" s="238" t="s">
        <v>1269</v>
      </c>
      <c r="F128" s="113"/>
      <c r="G128" s="113"/>
      <c r="H128" s="113"/>
      <c r="I128" s="113"/>
      <c r="J128" s="113"/>
      <c r="K128" s="113"/>
      <c r="L128" s="113"/>
      <c r="M128" s="113"/>
      <c r="N128" s="113"/>
      <c r="O128" s="113"/>
      <c r="P128" s="113"/>
    </row>
    <row r="129" spans="1:16" s="31" customFormat="1">
      <c r="A129" s="109">
        <v>109</v>
      </c>
      <c r="B129" s="109" t="s">
        <v>1149</v>
      </c>
      <c r="C129" s="234" t="s">
        <v>1217</v>
      </c>
      <c r="D129" s="237" t="s">
        <v>94</v>
      </c>
      <c r="E129" s="238" t="s">
        <v>717</v>
      </c>
      <c r="F129" s="113"/>
      <c r="G129" s="113"/>
      <c r="H129" s="113"/>
      <c r="I129" s="113"/>
      <c r="J129" s="113"/>
      <c r="K129" s="113"/>
      <c r="L129" s="113"/>
      <c r="M129" s="113"/>
      <c r="N129" s="113"/>
      <c r="O129" s="113"/>
      <c r="P129" s="113"/>
    </row>
    <row r="130" spans="1:16" s="31" customFormat="1">
      <c r="A130" s="109">
        <v>110</v>
      </c>
      <c r="B130" s="109" t="s">
        <v>1149</v>
      </c>
      <c r="C130" s="234" t="s">
        <v>1270</v>
      </c>
      <c r="D130" s="237" t="s">
        <v>94</v>
      </c>
      <c r="E130" s="211" t="s">
        <v>717</v>
      </c>
      <c r="F130" s="113"/>
      <c r="G130" s="113"/>
      <c r="H130" s="113"/>
      <c r="I130" s="113"/>
      <c r="J130" s="113"/>
      <c r="K130" s="113"/>
      <c r="L130" s="113"/>
      <c r="M130" s="113"/>
      <c r="N130" s="113"/>
      <c r="O130" s="113"/>
      <c r="P130" s="113"/>
    </row>
    <row r="131" spans="1:16" s="31" customFormat="1" ht="25.5">
      <c r="A131" s="109">
        <v>111</v>
      </c>
      <c r="B131" s="109" t="s">
        <v>1149</v>
      </c>
      <c r="C131" s="234" t="s">
        <v>1218</v>
      </c>
      <c r="D131" s="237" t="s">
        <v>94</v>
      </c>
      <c r="E131" s="211" t="s">
        <v>1269</v>
      </c>
      <c r="F131" s="113"/>
      <c r="G131" s="113"/>
      <c r="H131" s="113"/>
      <c r="I131" s="113"/>
      <c r="J131" s="113"/>
      <c r="K131" s="113"/>
      <c r="L131" s="113"/>
      <c r="M131" s="113"/>
      <c r="N131" s="113"/>
      <c r="O131" s="113"/>
      <c r="P131" s="113"/>
    </row>
    <row r="132" spans="1:16" s="31" customFormat="1" ht="25.5">
      <c r="A132" s="109">
        <v>112</v>
      </c>
      <c r="B132" s="109" t="s">
        <v>1149</v>
      </c>
      <c r="C132" s="234" t="s">
        <v>1219</v>
      </c>
      <c r="D132" s="237" t="s">
        <v>94</v>
      </c>
      <c r="E132" s="211" t="s">
        <v>717</v>
      </c>
      <c r="F132" s="113"/>
      <c r="G132" s="113"/>
      <c r="H132" s="113"/>
      <c r="I132" s="113"/>
      <c r="J132" s="113"/>
      <c r="K132" s="113"/>
      <c r="L132" s="113"/>
      <c r="M132" s="113"/>
      <c r="N132" s="113"/>
      <c r="O132" s="113"/>
      <c r="P132" s="113"/>
    </row>
    <row r="133" spans="1:16" s="31" customFormat="1" ht="25.5">
      <c r="A133" s="109">
        <v>113</v>
      </c>
      <c r="B133" s="109" t="s">
        <v>1149</v>
      </c>
      <c r="C133" s="234" t="s">
        <v>1271</v>
      </c>
      <c r="D133" s="237" t="s">
        <v>94</v>
      </c>
      <c r="E133" s="211" t="s">
        <v>717</v>
      </c>
      <c r="F133" s="113"/>
      <c r="G133" s="113"/>
      <c r="H133" s="113"/>
      <c r="I133" s="113"/>
      <c r="J133" s="113"/>
      <c r="K133" s="113"/>
      <c r="L133" s="113"/>
      <c r="M133" s="113"/>
      <c r="N133" s="113"/>
      <c r="O133" s="113"/>
      <c r="P133" s="113"/>
    </row>
    <row r="134" spans="1:16" s="31" customFormat="1">
      <c r="A134" s="109">
        <v>114</v>
      </c>
      <c r="B134" s="109" t="s">
        <v>1149</v>
      </c>
      <c r="C134" s="234" t="s">
        <v>1272</v>
      </c>
      <c r="D134" s="237" t="s">
        <v>90</v>
      </c>
      <c r="E134" s="236" t="s">
        <v>717</v>
      </c>
      <c r="F134" s="113"/>
      <c r="G134" s="113"/>
      <c r="H134" s="113"/>
      <c r="I134" s="113"/>
      <c r="J134" s="113"/>
      <c r="K134" s="113"/>
      <c r="L134" s="113"/>
      <c r="M134" s="113"/>
      <c r="N134" s="113"/>
      <c r="O134" s="113"/>
      <c r="P134" s="113"/>
    </row>
    <row r="135" spans="1:16" s="31" customFormat="1">
      <c r="A135" s="109">
        <v>115</v>
      </c>
      <c r="B135" s="109" t="s">
        <v>1149</v>
      </c>
      <c r="C135" s="234" t="s">
        <v>1273</v>
      </c>
      <c r="D135" s="237" t="s">
        <v>90</v>
      </c>
      <c r="E135" s="211" t="s">
        <v>717</v>
      </c>
      <c r="F135" s="113"/>
      <c r="G135" s="113"/>
      <c r="H135" s="113"/>
      <c r="I135" s="113"/>
      <c r="J135" s="113"/>
      <c r="K135" s="113"/>
      <c r="L135" s="113"/>
      <c r="M135" s="113"/>
      <c r="N135" s="113"/>
      <c r="O135" s="113"/>
      <c r="P135" s="113"/>
    </row>
    <row r="136" spans="1:16" s="31" customFormat="1">
      <c r="A136" s="109">
        <v>116</v>
      </c>
      <c r="B136" s="109" t="s">
        <v>1149</v>
      </c>
      <c r="C136" s="234" t="s">
        <v>1223</v>
      </c>
      <c r="D136" s="237" t="s">
        <v>90</v>
      </c>
      <c r="E136" s="236" t="s">
        <v>717</v>
      </c>
      <c r="F136" s="113"/>
      <c r="G136" s="113"/>
      <c r="H136" s="113"/>
      <c r="I136" s="113"/>
      <c r="J136" s="113"/>
      <c r="K136" s="113"/>
      <c r="L136" s="113"/>
      <c r="M136" s="113"/>
      <c r="N136" s="113"/>
      <c r="O136" s="113"/>
      <c r="P136" s="113"/>
    </row>
    <row r="137" spans="1:16" s="31" customFormat="1" ht="25.5">
      <c r="A137" s="102"/>
      <c r="B137" s="102"/>
      <c r="C137" s="249" t="s">
        <v>1224</v>
      </c>
      <c r="D137" s="250"/>
      <c r="E137" s="251"/>
      <c r="F137" s="137"/>
      <c r="G137" s="137"/>
      <c r="H137" s="137"/>
      <c r="I137" s="137"/>
      <c r="J137" s="137"/>
      <c r="K137" s="137"/>
      <c r="L137" s="137"/>
      <c r="M137" s="137"/>
      <c r="N137" s="137"/>
      <c r="O137" s="137"/>
      <c r="P137" s="137"/>
    </row>
    <row r="138" spans="1:16" s="31" customFormat="1" ht="25.5">
      <c r="A138" s="109">
        <v>117</v>
      </c>
      <c r="B138" s="109" t="s">
        <v>1149</v>
      </c>
      <c r="C138" s="234" t="s">
        <v>1274</v>
      </c>
      <c r="D138" s="237" t="s">
        <v>90</v>
      </c>
      <c r="E138" s="147">
        <v>1</v>
      </c>
      <c r="F138" s="113"/>
      <c r="G138" s="113"/>
      <c r="H138" s="113"/>
      <c r="I138" s="113"/>
      <c r="J138" s="113"/>
      <c r="K138" s="113"/>
      <c r="L138" s="113"/>
      <c r="M138" s="113"/>
      <c r="N138" s="113"/>
      <c r="O138" s="113"/>
      <c r="P138" s="113"/>
    </row>
    <row r="139" spans="1:16" s="31" customFormat="1" ht="25.5">
      <c r="A139" s="109">
        <v>118</v>
      </c>
      <c r="B139" s="109" t="s">
        <v>1149</v>
      </c>
      <c r="C139" s="234" t="s">
        <v>1225</v>
      </c>
      <c r="D139" s="237" t="s">
        <v>90</v>
      </c>
      <c r="E139" s="147">
        <v>1</v>
      </c>
      <c r="F139" s="113"/>
      <c r="G139" s="113"/>
      <c r="H139" s="113"/>
      <c r="I139" s="113"/>
      <c r="J139" s="113"/>
      <c r="K139" s="113"/>
      <c r="L139" s="113"/>
      <c r="M139" s="113"/>
      <c r="N139" s="113"/>
      <c r="O139" s="113"/>
      <c r="P139" s="113"/>
    </row>
    <row r="140" spans="1:16" s="31" customFormat="1" ht="38.25">
      <c r="A140" s="109">
        <v>119</v>
      </c>
      <c r="B140" s="109" t="s">
        <v>1149</v>
      </c>
      <c r="C140" s="234" t="s">
        <v>1226</v>
      </c>
      <c r="D140" s="237" t="s">
        <v>90</v>
      </c>
      <c r="E140" s="211" t="s">
        <v>717</v>
      </c>
      <c r="F140" s="113"/>
      <c r="G140" s="113"/>
      <c r="H140" s="113"/>
      <c r="I140" s="113"/>
      <c r="J140" s="113"/>
      <c r="K140" s="113"/>
      <c r="L140" s="113"/>
      <c r="M140" s="113"/>
      <c r="N140" s="113"/>
      <c r="O140" s="113"/>
      <c r="P140" s="113"/>
    </row>
    <row r="141" spans="1:16" s="31" customFormat="1" ht="25.5">
      <c r="A141" s="109">
        <v>120</v>
      </c>
      <c r="B141" s="109" t="s">
        <v>1149</v>
      </c>
      <c r="C141" s="234" t="s">
        <v>1227</v>
      </c>
      <c r="D141" s="237" t="s">
        <v>90</v>
      </c>
      <c r="E141" s="211" t="s">
        <v>717</v>
      </c>
      <c r="F141" s="113"/>
      <c r="G141" s="113"/>
      <c r="H141" s="113"/>
      <c r="I141" s="113"/>
      <c r="J141" s="113"/>
      <c r="K141" s="113"/>
      <c r="L141" s="113"/>
      <c r="M141" s="113"/>
      <c r="N141" s="113"/>
      <c r="O141" s="113"/>
      <c r="P141" s="113"/>
    </row>
    <row r="142" spans="1:16" s="31" customFormat="1">
      <c r="A142" s="102"/>
      <c r="B142" s="245"/>
      <c r="C142" s="246" t="s">
        <v>1276</v>
      </c>
      <c r="D142" s="247"/>
      <c r="E142" s="248"/>
      <c r="F142" s="137"/>
      <c r="G142" s="137"/>
      <c r="H142" s="137"/>
      <c r="I142" s="137"/>
      <c r="J142" s="137"/>
      <c r="K142" s="137"/>
      <c r="L142" s="137"/>
      <c r="M142" s="137"/>
      <c r="N142" s="137"/>
      <c r="O142" s="137"/>
      <c r="P142" s="137"/>
    </row>
    <row r="143" spans="1:16" s="31" customFormat="1" ht="25.5">
      <c r="A143" s="109">
        <v>121</v>
      </c>
      <c r="B143" s="109" t="s">
        <v>1149</v>
      </c>
      <c r="C143" s="234" t="s">
        <v>1277</v>
      </c>
      <c r="D143" s="235" t="s">
        <v>86</v>
      </c>
      <c r="E143" s="211" t="s">
        <v>1278</v>
      </c>
      <c r="F143" s="113"/>
      <c r="G143" s="113"/>
      <c r="H143" s="113"/>
      <c r="I143" s="113"/>
      <c r="J143" s="113"/>
      <c r="K143" s="113"/>
      <c r="L143" s="113"/>
      <c r="M143" s="113"/>
      <c r="N143" s="113"/>
      <c r="O143" s="113"/>
      <c r="P143" s="113"/>
    </row>
    <row r="144" spans="1:16" s="31" customFormat="1" ht="25.5">
      <c r="A144" s="109">
        <v>122</v>
      </c>
      <c r="B144" s="109" t="s">
        <v>1149</v>
      </c>
      <c r="C144" s="234" t="s">
        <v>1279</v>
      </c>
      <c r="D144" s="235" t="s">
        <v>94</v>
      </c>
      <c r="E144" s="211" t="s">
        <v>1280</v>
      </c>
      <c r="F144" s="113"/>
      <c r="G144" s="113"/>
      <c r="H144" s="113"/>
      <c r="I144" s="113"/>
      <c r="J144" s="113"/>
      <c r="K144" s="113"/>
      <c r="L144" s="113"/>
      <c r="M144" s="113"/>
      <c r="N144" s="113"/>
      <c r="O144" s="113"/>
      <c r="P144" s="113"/>
    </row>
    <row r="145" spans="1:16" s="31" customFormat="1">
      <c r="A145" s="109">
        <v>123</v>
      </c>
      <c r="B145" s="109" t="s">
        <v>1149</v>
      </c>
      <c r="C145" s="234" t="s">
        <v>1268</v>
      </c>
      <c r="D145" s="235" t="s">
        <v>90</v>
      </c>
      <c r="E145" s="211" t="s">
        <v>717</v>
      </c>
      <c r="F145" s="113"/>
      <c r="G145" s="113"/>
      <c r="H145" s="113"/>
      <c r="I145" s="113"/>
      <c r="J145" s="113"/>
      <c r="K145" s="113"/>
      <c r="L145" s="113"/>
      <c r="M145" s="113"/>
      <c r="N145" s="113"/>
      <c r="O145" s="113"/>
      <c r="P145" s="113"/>
    </row>
    <row r="146" spans="1:16" s="31" customFormat="1">
      <c r="A146" s="109">
        <v>124</v>
      </c>
      <c r="B146" s="109" t="s">
        <v>1149</v>
      </c>
      <c r="C146" s="234" t="s">
        <v>1223</v>
      </c>
      <c r="D146" s="235" t="s">
        <v>90</v>
      </c>
      <c r="E146" s="211" t="s">
        <v>717</v>
      </c>
      <c r="F146" s="113"/>
      <c r="G146" s="113"/>
      <c r="H146" s="113"/>
      <c r="I146" s="113"/>
      <c r="J146" s="113"/>
      <c r="K146" s="113"/>
      <c r="L146" s="113"/>
      <c r="M146" s="113"/>
      <c r="N146" s="113"/>
      <c r="O146" s="113"/>
      <c r="P146" s="113"/>
    </row>
    <row r="147" spans="1:16" s="31" customFormat="1" ht="38.25">
      <c r="A147" s="109">
        <v>125</v>
      </c>
      <c r="B147" s="109" t="s">
        <v>1149</v>
      </c>
      <c r="C147" s="234" t="s">
        <v>1281</v>
      </c>
      <c r="D147" s="235" t="s">
        <v>90</v>
      </c>
      <c r="E147" s="211">
        <v>1</v>
      </c>
      <c r="F147" s="113"/>
      <c r="G147" s="113"/>
      <c r="H147" s="113"/>
      <c r="I147" s="113"/>
      <c r="J147" s="113"/>
      <c r="K147" s="113"/>
      <c r="L147" s="113"/>
      <c r="M147" s="113"/>
      <c r="N147" s="113"/>
      <c r="O147" s="113"/>
      <c r="P147" s="113"/>
    </row>
    <row r="148" spans="1:16" s="31" customFormat="1">
      <c r="A148" s="105"/>
      <c r="B148" s="245"/>
      <c r="C148" s="253" t="s">
        <v>1282</v>
      </c>
      <c r="D148" s="250"/>
      <c r="E148" s="251"/>
      <c r="F148" s="137"/>
      <c r="G148" s="137"/>
      <c r="H148" s="137"/>
      <c r="I148" s="137"/>
      <c r="J148" s="137"/>
      <c r="K148" s="137"/>
      <c r="L148" s="137"/>
      <c r="M148" s="137"/>
      <c r="N148" s="137"/>
      <c r="O148" s="137"/>
      <c r="P148" s="137"/>
    </row>
    <row r="149" spans="1:16" s="31" customFormat="1">
      <c r="A149" s="102"/>
      <c r="B149" s="245"/>
      <c r="C149" s="249" t="s">
        <v>1276</v>
      </c>
      <c r="D149" s="250"/>
      <c r="E149" s="251"/>
      <c r="F149" s="137"/>
      <c r="G149" s="137"/>
      <c r="H149" s="137"/>
      <c r="I149" s="137"/>
      <c r="J149" s="137"/>
      <c r="K149" s="137"/>
      <c r="L149" s="137"/>
      <c r="M149" s="137"/>
      <c r="N149" s="137"/>
      <c r="O149" s="137"/>
      <c r="P149" s="137"/>
    </row>
    <row r="150" spans="1:16" s="31" customFormat="1" ht="25.5">
      <c r="A150" s="109">
        <v>126</v>
      </c>
      <c r="B150" s="109" t="s">
        <v>1149</v>
      </c>
      <c r="C150" s="234" t="s">
        <v>1255</v>
      </c>
      <c r="D150" s="237" t="s">
        <v>86</v>
      </c>
      <c r="E150" s="211" t="s">
        <v>1283</v>
      </c>
      <c r="F150" s="113"/>
      <c r="G150" s="113"/>
      <c r="H150" s="113"/>
      <c r="I150" s="113"/>
      <c r="J150" s="113"/>
      <c r="K150" s="113"/>
      <c r="L150" s="113"/>
      <c r="M150" s="113"/>
      <c r="N150" s="113"/>
      <c r="O150" s="113"/>
      <c r="P150" s="113"/>
    </row>
    <row r="151" spans="1:16" s="31" customFormat="1" ht="25.5">
      <c r="A151" s="109">
        <v>127</v>
      </c>
      <c r="B151" s="109" t="s">
        <v>1149</v>
      </c>
      <c r="C151" s="234" t="s">
        <v>1256</v>
      </c>
      <c r="D151" s="237" t="s">
        <v>86</v>
      </c>
      <c r="E151" s="211">
        <v>39.9</v>
      </c>
      <c r="F151" s="113"/>
      <c r="G151" s="113"/>
      <c r="H151" s="113"/>
      <c r="I151" s="113"/>
      <c r="J151" s="113"/>
      <c r="K151" s="113"/>
      <c r="L151" s="113"/>
      <c r="M151" s="113"/>
      <c r="N151" s="113"/>
      <c r="O151" s="113"/>
      <c r="P151" s="113"/>
    </row>
    <row r="152" spans="1:16" s="31" customFormat="1" ht="25.5">
      <c r="A152" s="109">
        <v>128</v>
      </c>
      <c r="B152" s="109" t="s">
        <v>1149</v>
      </c>
      <c r="C152" s="234" t="s">
        <v>1257</v>
      </c>
      <c r="D152" s="237" t="s">
        <v>86</v>
      </c>
      <c r="E152" s="211">
        <v>151.19999999999999</v>
      </c>
      <c r="F152" s="113"/>
      <c r="G152" s="113"/>
      <c r="H152" s="113"/>
      <c r="I152" s="113"/>
      <c r="J152" s="113"/>
      <c r="K152" s="113"/>
      <c r="L152" s="113"/>
      <c r="M152" s="113"/>
      <c r="N152" s="113"/>
      <c r="O152" s="113"/>
      <c r="P152" s="113"/>
    </row>
    <row r="153" spans="1:16" s="31" customFormat="1" ht="25.5">
      <c r="A153" s="109">
        <v>129</v>
      </c>
      <c r="B153" s="109" t="s">
        <v>1149</v>
      </c>
      <c r="C153" s="234" t="s">
        <v>1258</v>
      </c>
      <c r="D153" s="237" t="s">
        <v>86</v>
      </c>
      <c r="E153" s="211">
        <v>30</v>
      </c>
      <c r="F153" s="113"/>
      <c r="G153" s="113"/>
      <c r="H153" s="113"/>
      <c r="I153" s="113"/>
      <c r="J153" s="113"/>
      <c r="K153" s="113"/>
      <c r="L153" s="113"/>
      <c r="M153" s="113"/>
      <c r="N153" s="113"/>
      <c r="O153" s="113"/>
      <c r="P153" s="113"/>
    </row>
    <row r="154" spans="1:16" s="31" customFormat="1" ht="25.5">
      <c r="A154" s="109">
        <v>130</v>
      </c>
      <c r="B154" s="109" t="s">
        <v>1149</v>
      </c>
      <c r="C154" s="234" t="s">
        <v>1284</v>
      </c>
      <c r="D154" s="237" t="s">
        <v>86</v>
      </c>
      <c r="E154" s="211">
        <v>16.3</v>
      </c>
      <c r="F154" s="113"/>
      <c r="G154" s="113"/>
      <c r="H154" s="113"/>
      <c r="I154" s="113"/>
      <c r="J154" s="113"/>
      <c r="K154" s="113"/>
      <c r="L154" s="113"/>
      <c r="M154" s="113"/>
      <c r="N154" s="113"/>
      <c r="O154" s="113"/>
      <c r="P154" s="113"/>
    </row>
    <row r="155" spans="1:16" s="31" customFormat="1" ht="25.5">
      <c r="A155" s="109">
        <v>131</v>
      </c>
      <c r="B155" s="109" t="s">
        <v>1149</v>
      </c>
      <c r="C155" s="234" t="s">
        <v>1285</v>
      </c>
      <c r="D155" s="237" t="s">
        <v>86</v>
      </c>
      <c r="E155" s="211">
        <v>1.2</v>
      </c>
      <c r="F155" s="113"/>
      <c r="G155" s="113"/>
      <c r="H155" s="113"/>
      <c r="I155" s="113"/>
      <c r="J155" s="113"/>
      <c r="K155" s="113"/>
      <c r="L155" s="113"/>
      <c r="M155" s="113"/>
      <c r="N155" s="113"/>
      <c r="O155" s="113"/>
      <c r="P155" s="113"/>
    </row>
    <row r="156" spans="1:16" s="16" customFormat="1">
      <c r="A156" s="109">
        <v>132</v>
      </c>
      <c r="B156" s="109" t="s">
        <v>1149</v>
      </c>
      <c r="C156" s="234" t="s">
        <v>1308</v>
      </c>
      <c r="D156" s="235" t="s">
        <v>90</v>
      </c>
      <c r="E156" s="211">
        <v>1</v>
      </c>
      <c r="F156" s="113"/>
      <c r="G156" s="113"/>
      <c r="H156" s="113"/>
      <c r="I156" s="113"/>
      <c r="J156" s="113"/>
      <c r="K156" s="113"/>
      <c r="L156" s="113"/>
      <c r="M156" s="113"/>
      <c r="N156" s="113"/>
      <c r="O156" s="113"/>
      <c r="P156" s="113"/>
    </row>
    <row r="157" spans="1:16" s="31" customFormat="1" ht="25.5">
      <c r="A157" s="109">
        <v>133</v>
      </c>
      <c r="B157" s="109" t="s">
        <v>1149</v>
      </c>
      <c r="C157" s="234" t="s">
        <v>1286</v>
      </c>
      <c r="D157" s="237" t="s">
        <v>94</v>
      </c>
      <c r="E157" s="211" t="s">
        <v>1014</v>
      </c>
      <c r="F157" s="113"/>
      <c r="G157" s="113"/>
      <c r="H157" s="113"/>
      <c r="I157" s="113"/>
      <c r="J157" s="113"/>
      <c r="K157" s="113"/>
      <c r="L157" s="113"/>
      <c r="M157" s="113"/>
      <c r="N157" s="113"/>
      <c r="O157" s="113"/>
      <c r="P157" s="113"/>
    </row>
    <row r="158" spans="1:16" s="31" customFormat="1" ht="25.5">
      <c r="A158" s="109">
        <v>134</v>
      </c>
      <c r="B158" s="109" t="s">
        <v>1149</v>
      </c>
      <c r="C158" s="234" t="s">
        <v>1287</v>
      </c>
      <c r="D158" s="237" t="s">
        <v>94</v>
      </c>
      <c r="E158" s="211" t="s">
        <v>1288</v>
      </c>
      <c r="F158" s="113"/>
      <c r="G158" s="113"/>
      <c r="H158" s="113"/>
      <c r="I158" s="113"/>
      <c r="J158" s="113"/>
      <c r="K158" s="113"/>
      <c r="L158" s="113"/>
      <c r="M158" s="113"/>
      <c r="N158" s="113"/>
      <c r="O158" s="113"/>
      <c r="P158" s="113"/>
    </row>
    <row r="159" spans="1:16" s="31" customFormat="1" ht="25.5">
      <c r="A159" s="109">
        <v>135</v>
      </c>
      <c r="B159" s="109" t="s">
        <v>1149</v>
      </c>
      <c r="C159" s="234" t="s">
        <v>1289</v>
      </c>
      <c r="D159" s="237" t="s">
        <v>94</v>
      </c>
      <c r="E159" s="211" t="s">
        <v>1011</v>
      </c>
      <c r="F159" s="113"/>
      <c r="G159" s="113"/>
      <c r="H159" s="113"/>
      <c r="I159" s="113"/>
      <c r="J159" s="113"/>
      <c r="K159" s="113"/>
      <c r="L159" s="113"/>
      <c r="M159" s="113"/>
      <c r="N159" s="113"/>
      <c r="O159" s="113"/>
      <c r="P159" s="113"/>
    </row>
    <row r="160" spans="1:16" s="31" customFormat="1" ht="25.5">
      <c r="A160" s="109">
        <v>136</v>
      </c>
      <c r="B160" s="109" t="s">
        <v>1149</v>
      </c>
      <c r="C160" s="234" t="s">
        <v>1290</v>
      </c>
      <c r="D160" s="237" t="s">
        <v>94</v>
      </c>
      <c r="E160" s="211" t="s">
        <v>1014</v>
      </c>
      <c r="F160" s="113"/>
      <c r="G160" s="113"/>
      <c r="H160" s="113"/>
      <c r="I160" s="113"/>
      <c r="J160" s="113"/>
      <c r="K160" s="113"/>
      <c r="L160" s="113"/>
      <c r="M160" s="113"/>
      <c r="N160" s="113"/>
      <c r="O160" s="113"/>
      <c r="P160" s="113"/>
    </row>
    <row r="161" spans="1:16" s="31" customFormat="1" ht="38.25">
      <c r="A161" s="109">
        <v>137</v>
      </c>
      <c r="B161" s="109" t="s">
        <v>1149</v>
      </c>
      <c r="C161" s="234" t="s">
        <v>1291</v>
      </c>
      <c r="D161" s="237" t="s">
        <v>94</v>
      </c>
      <c r="E161" s="211" t="s">
        <v>1011</v>
      </c>
      <c r="F161" s="113"/>
      <c r="G161" s="113"/>
      <c r="H161" s="113"/>
      <c r="I161" s="113"/>
      <c r="J161" s="113"/>
      <c r="K161" s="113"/>
      <c r="L161" s="113"/>
      <c r="M161" s="113"/>
      <c r="N161" s="113"/>
      <c r="O161" s="113"/>
      <c r="P161" s="113"/>
    </row>
    <row r="162" spans="1:16" s="31" customFormat="1" ht="38.25">
      <c r="A162" s="109">
        <v>138</v>
      </c>
      <c r="B162" s="109" t="s">
        <v>1149</v>
      </c>
      <c r="C162" s="234" t="s">
        <v>1292</v>
      </c>
      <c r="D162" s="237" t="s">
        <v>94</v>
      </c>
      <c r="E162" s="211" t="s">
        <v>721</v>
      </c>
      <c r="F162" s="113"/>
      <c r="G162" s="113"/>
      <c r="H162" s="113"/>
      <c r="I162" s="113"/>
      <c r="J162" s="113"/>
      <c r="K162" s="113"/>
      <c r="L162" s="113"/>
      <c r="M162" s="113"/>
      <c r="N162" s="113"/>
      <c r="O162" s="113"/>
      <c r="P162" s="113"/>
    </row>
    <row r="163" spans="1:16" s="31" customFormat="1" ht="38.25">
      <c r="A163" s="109">
        <v>139</v>
      </c>
      <c r="B163" s="109" t="s">
        <v>1149</v>
      </c>
      <c r="C163" s="234" t="s">
        <v>1293</v>
      </c>
      <c r="D163" s="237" t="s">
        <v>94</v>
      </c>
      <c r="E163" s="211" t="s">
        <v>721</v>
      </c>
      <c r="F163" s="113"/>
      <c r="G163" s="113"/>
      <c r="H163" s="113"/>
      <c r="I163" s="113"/>
      <c r="J163" s="113"/>
      <c r="K163" s="113"/>
      <c r="L163" s="113"/>
      <c r="M163" s="113"/>
      <c r="N163" s="113"/>
      <c r="O163" s="113"/>
      <c r="P163" s="113"/>
    </row>
    <row r="164" spans="1:16" s="31" customFormat="1" ht="38.25">
      <c r="A164" s="109">
        <v>140</v>
      </c>
      <c r="B164" s="109" t="s">
        <v>1149</v>
      </c>
      <c r="C164" s="234" t="s">
        <v>1294</v>
      </c>
      <c r="D164" s="237" t="s">
        <v>94</v>
      </c>
      <c r="E164" s="211" t="s">
        <v>721</v>
      </c>
      <c r="F164" s="113"/>
      <c r="G164" s="113"/>
      <c r="H164" s="113"/>
      <c r="I164" s="113"/>
      <c r="J164" s="113"/>
      <c r="K164" s="113"/>
      <c r="L164" s="113"/>
      <c r="M164" s="113"/>
      <c r="N164" s="113"/>
      <c r="O164" s="113"/>
      <c r="P164" s="113"/>
    </row>
    <row r="165" spans="1:16" s="31" customFormat="1" ht="25.5">
      <c r="A165" s="109">
        <v>141</v>
      </c>
      <c r="B165" s="109" t="s">
        <v>1149</v>
      </c>
      <c r="C165" s="234" t="s">
        <v>1295</v>
      </c>
      <c r="D165" s="237" t="s">
        <v>94</v>
      </c>
      <c r="E165" s="211" t="s">
        <v>721</v>
      </c>
      <c r="F165" s="113"/>
      <c r="G165" s="113"/>
      <c r="H165" s="113"/>
      <c r="I165" s="113"/>
      <c r="J165" s="113"/>
      <c r="K165" s="113"/>
      <c r="L165" s="113"/>
      <c r="M165" s="113"/>
      <c r="N165" s="113"/>
      <c r="O165" s="113"/>
      <c r="P165" s="113"/>
    </row>
    <row r="166" spans="1:16" s="31" customFormat="1" ht="25.5">
      <c r="A166" s="109">
        <v>142</v>
      </c>
      <c r="B166" s="109" t="s">
        <v>1149</v>
      </c>
      <c r="C166" s="234" t="s">
        <v>1296</v>
      </c>
      <c r="D166" s="237" t="s">
        <v>94</v>
      </c>
      <c r="E166" s="211" t="s">
        <v>721</v>
      </c>
      <c r="F166" s="113"/>
      <c r="G166" s="113"/>
      <c r="H166" s="113"/>
      <c r="I166" s="113"/>
      <c r="J166" s="113"/>
      <c r="K166" s="113"/>
      <c r="L166" s="113"/>
      <c r="M166" s="113"/>
      <c r="N166" s="113"/>
      <c r="O166" s="113"/>
      <c r="P166" s="113"/>
    </row>
    <row r="167" spans="1:16" s="31" customFormat="1" ht="25.5">
      <c r="A167" s="109">
        <v>143</v>
      </c>
      <c r="B167" s="109" t="s">
        <v>1149</v>
      </c>
      <c r="C167" s="234" t="s">
        <v>1267</v>
      </c>
      <c r="D167" s="237" t="s">
        <v>94</v>
      </c>
      <c r="E167" s="211" t="s">
        <v>721</v>
      </c>
      <c r="F167" s="113"/>
      <c r="G167" s="113"/>
      <c r="H167" s="113"/>
      <c r="I167" s="113"/>
      <c r="J167" s="113"/>
      <c r="K167" s="113"/>
      <c r="L167" s="113"/>
      <c r="M167" s="113"/>
      <c r="N167" s="113"/>
      <c r="O167" s="113"/>
      <c r="P167" s="113"/>
    </row>
    <row r="168" spans="1:16" s="31" customFormat="1" ht="25.5">
      <c r="A168" s="109">
        <v>144</v>
      </c>
      <c r="B168" s="109" t="s">
        <v>1149</v>
      </c>
      <c r="C168" s="234" t="s">
        <v>1297</v>
      </c>
      <c r="D168" s="237" t="s">
        <v>94</v>
      </c>
      <c r="E168" s="211" t="s">
        <v>721</v>
      </c>
      <c r="F168" s="113"/>
      <c r="G168" s="113"/>
      <c r="H168" s="113"/>
      <c r="I168" s="113"/>
      <c r="J168" s="113"/>
      <c r="K168" s="113"/>
      <c r="L168" s="113"/>
      <c r="M168" s="113"/>
      <c r="N168" s="113"/>
      <c r="O168" s="113"/>
      <c r="P168" s="113"/>
    </row>
    <row r="169" spans="1:16" s="31" customFormat="1">
      <c r="A169" s="109">
        <v>145</v>
      </c>
      <c r="B169" s="109" t="s">
        <v>1149</v>
      </c>
      <c r="C169" s="234" t="s">
        <v>1268</v>
      </c>
      <c r="D169" s="237" t="s">
        <v>90</v>
      </c>
      <c r="E169" s="211" t="s">
        <v>717</v>
      </c>
      <c r="F169" s="113"/>
      <c r="G169" s="113"/>
      <c r="H169" s="113"/>
      <c r="I169" s="113"/>
      <c r="J169" s="113"/>
      <c r="K169" s="113"/>
      <c r="L169" s="113"/>
      <c r="M169" s="113"/>
      <c r="N169" s="113"/>
      <c r="O169" s="113"/>
      <c r="P169" s="113"/>
    </row>
    <row r="170" spans="1:16" s="31" customFormat="1" ht="25.5">
      <c r="A170" s="102"/>
      <c r="B170" s="245"/>
      <c r="C170" s="249" t="s">
        <v>1209</v>
      </c>
      <c r="D170" s="250"/>
      <c r="E170" s="251"/>
      <c r="F170" s="137"/>
      <c r="G170" s="137"/>
      <c r="H170" s="137"/>
      <c r="I170" s="137"/>
      <c r="J170" s="137"/>
      <c r="K170" s="137"/>
      <c r="L170" s="137"/>
      <c r="M170" s="137"/>
      <c r="N170" s="137"/>
      <c r="O170" s="137"/>
      <c r="P170" s="137"/>
    </row>
    <row r="171" spans="1:16" s="31" customFormat="1">
      <c r="A171" s="109">
        <v>146</v>
      </c>
      <c r="B171" s="109" t="s">
        <v>1149</v>
      </c>
      <c r="C171" s="234" t="s">
        <v>1216</v>
      </c>
      <c r="D171" s="237" t="s">
        <v>94</v>
      </c>
      <c r="E171" s="211" t="s">
        <v>717</v>
      </c>
      <c r="F171" s="113"/>
      <c r="G171" s="113"/>
      <c r="H171" s="113"/>
      <c r="I171" s="113"/>
      <c r="J171" s="113"/>
      <c r="K171" s="113"/>
      <c r="L171" s="113"/>
      <c r="M171" s="113"/>
      <c r="N171" s="113"/>
      <c r="O171" s="113"/>
      <c r="P171" s="113"/>
    </row>
    <row r="172" spans="1:16" s="31" customFormat="1">
      <c r="A172" s="109">
        <v>147</v>
      </c>
      <c r="B172" s="109" t="s">
        <v>1149</v>
      </c>
      <c r="C172" s="234" t="s">
        <v>1217</v>
      </c>
      <c r="D172" s="237" t="s">
        <v>94</v>
      </c>
      <c r="E172" s="211" t="s">
        <v>717</v>
      </c>
      <c r="F172" s="113"/>
      <c r="G172" s="113"/>
      <c r="H172" s="113"/>
      <c r="I172" s="113"/>
      <c r="J172" s="113"/>
      <c r="K172" s="113"/>
      <c r="L172" s="113"/>
      <c r="M172" s="113"/>
      <c r="N172" s="113"/>
      <c r="O172" s="113"/>
      <c r="P172" s="113"/>
    </row>
    <row r="173" spans="1:16" s="31" customFormat="1">
      <c r="A173" s="109">
        <v>148</v>
      </c>
      <c r="B173" s="109" t="s">
        <v>1149</v>
      </c>
      <c r="C173" s="234" t="s">
        <v>1270</v>
      </c>
      <c r="D173" s="237" t="s">
        <v>94</v>
      </c>
      <c r="E173" s="211" t="s">
        <v>717</v>
      </c>
      <c r="F173" s="113"/>
      <c r="G173" s="113"/>
      <c r="H173" s="113"/>
      <c r="I173" s="113"/>
      <c r="J173" s="113"/>
      <c r="K173" s="113"/>
      <c r="L173" s="113"/>
      <c r="M173" s="113"/>
      <c r="N173" s="113"/>
      <c r="O173" s="113"/>
      <c r="P173" s="113"/>
    </row>
    <row r="174" spans="1:16" s="31" customFormat="1">
      <c r="A174" s="109">
        <v>149</v>
      </c>
      <c r="B174" s="109" t="s">
        <v>1149</v>
      </c>
      <c r="C174" s="234" t="s">
        <v>1298</v>
      </c>
      <c r="D174" s="237" t="s">
        <v>94</v>
      </c>
      <c r="E174" s="211" t="s">
        <v>717</v>
      </c>
      <c r="F174" s="113"/>
      <c r="G174" s="113"/>
      <c r="H174" s="113"/>
      <c r="I174" s="113"/>
      <c r="J174" s="113"/>
      <c r="K174" s="113"/>
      <c r="L174" s="113"/>
      <c r="M174" s="113"/>
      <c r="N174" s="113"/>
      <c r="O174" s="113"/>
      <c r="P174" s="113"/>
    </row>
    <row r="175" spans="1:16" s="31" customFormat="1" ht="25.5">
      <c r="A175" s="109">
        <v>150</v>
      </c>
      <c r="B175" s="109" t="s">
        <v>1149</v>
      </c>
      <c r="C175" s="234" t="s">
        <v>1218</v>
      </c>
      <c r="D175" s="237" t="s">
        <v>94</v>
      </c>
      <c r="E175" s="211" t="s">
        <v>717</v>
      </c>
      <c r="F175" s="113"/>
      <c r="G175" s="113"/>
      <c r="H175" s="113"/>
      <c r="I175" s="113"/>
      <c r="J175" s="113"/>
      <c r="K175" s="113"/>
      <c r="L175" s="113"/>
      <c r="M175" s="113"/>
      <c r="N175" s="113"/>
      <c r="O175" s="113"/>
      <c r="P175" s="113"/>
    </row>
    <row r="176" spans="1:16" s="31" customFormat="1" ht="25.5">
      <c r="A176" s="109">
        <v>151</v>
      </c>
      <c r="B176" s="109" t="s">
        <v>1149</v>
      </c>
      <c r="C176" s="234" t="s">
        <v>1219</v>
      </c>
      <c r="D176" s="237" t="s">
        <v>94</v>
      </c>
      <c r="E176" s="211" t="s">
        <v>717</v>
      </c>
      <c r="F176" s="113"/>
      <c r="G176" s="113"/>
      <c r="H176" s="113"/>
      <c r="I176" s="113"/>
      <c r="J176" s="113"/>
      <c r="K176" s="113"/>
      <c r="L176" s="113"/>
      <c r="M176" s="113"/>
      <c r="N176" s="113"/>
      <c r="O176" s="113"/>
      <c r="P176" s="113"/>
    </row>
    <row r="177" spans="1:16" s="31" customFormat="1" ht="25.5">
      <c r="A177" s="109">
        <v>152</v>
      </c>
      <c r="B177" s="109" t="s">
        <v>1149</v>
      </c>
      <c r="C177" s="234" t="s">
        <v>1271</v>
      </c>
      <c r="D177" s="237" t="s">
        <v>90</v>
      </c>
      <c r="E177" s="211" t="s">
        <v>721</v>
      </c>
      <c r="F177" s="113"/>
      <c r="G177" s="113"/>
      <c r="H177" s="113"/>
      <c r="I177" s="113"/>
      <c r="J177" s="113"/>
      <c r="K177" s="113"/>
      <c r="L177" s="113"/>
      <c r="M177" s="113"/>
      <c r="N177" s="113"/>
      <c r="O177" s="113"/>
      <c r="P177" s="113"/>
    </row>
    <row r="178" spans="1:16" s="31" customFormat="1" ht="25.5">
      <c r="A178" s="109">
        <v>153</v>
      </c>
      <c r="B178" s="109" t="s">
        <v>1149</v>
      </c>
      <c r="C178" s="234" t="s">
        <v>1299</v>
      </c>
      <c r="D178" s="237" t="s">
        <v>90</v>
      </c>
      <c r="E178" s="211" t="s">
        <v>717</v>
      </c>
      <c r="F178" s="113"/>
      <c r="G178" s="113"/>
      <c r="H178" s="113"/>
      <c r="I178" s="113"/>
      <c r="J178" s="113"/>
      <c r="K178" s="113"/>
      <c r="L178" s="113"/>
      <c r="M178" s="113"/>
      <c r="N178" s="113"/>
      <c r="O178" s="113"/>
      <c r="P178" s="113"/>
    </row>
    <row r="179" spans="1:16" s="31" customFormat="1" ht="25.5">
      <c r="A179" s="109">
        <v>154</v>
      </c>
      <c r="B179" s="109" t="s">
        <v>1149</v>
      </c>
      <c r="C179" s="234" t="s">
        <v>1300</v>
      </c>
      <c r="D179" s="237" t="s">
        <v>90</v>
      </c>
      <c r="E179" s="211" t="s">
        <v>717</v>
      </c>
      <c r="F179" s="113"/>
      <c r="G179" s="113"/>
      <c r="H179" s="113"/>
      <c r="I179" s="113"/>
      <c r="J179" s="113"/>
      <c r="K179" s="113"/>
      <c r="L179" s="113"/>
      <c r="M179" s="113"/>
      <c r="N179" s="113"/>
      <c r="O179" s="113"/>
      <c r="P179" s="113"/>
    </row>
    <row r="180" spans="1:16" s="31" customFormat="1">
      <c r="A180" s="109">
        <v>155</v>
      </c>
      <c r="B180" s="109" t="s">
        <v>1149</v>
      </c>
      <c r="C180" s="234" t="s">
        <v>1301</v>
      </c>
      <c r="D180" s="237" t="s">
        <v>90</v>
      </c>
      <c r="E180" s="211" t="s">
        <v>1302</v>
      </c>
      <c r="F180" s="113"/>
      <c r="G180" s="113"/>
      <c r="H180" s="113"/>
      <c r="I180" s="113"/>
      <c r="J180" s="113"/>
      <c r="K180" s="113"/>
      <c r="L180" s="113"/>
      <c r="M180" s="113"/>
      <c r="N180" s="113"/>
      <c r="O180" s="113"/>
      <c r="P180" s="113"/>
    </row>
    <row r="181" spans="1:16" s="31" customFormat="1" ht="25.5">
      <c r="A181" s="102"/>
      <c r="B181" s="245"/>
      <c r="C181" s="249" t="s">
        <v>1224</v>
      </c>
      <c r="D181" s="250"/>
      <c r="E181" s="251"/>
      <c r="F181" s="137"/>
      <c r="G181" s="137"/>
      <c r="H181" s="137"/>
      <c r="I181" s="137"/>
      <c r="J181" s="137"/>
      <c r="K181" s="137"/>
      <c r="L181" s="137"/>
      <c r="M181" s="137"/>
      <c r="N181" s="137"/>
      <c r="O181" s="137"/>
      <c r="P181" s="137"/>
    </row>
    <row r="182" spans="1:16" s="31" customFormat="1" ht="25.5">
      <c r="A182" s="109">
        <v>156</v>
      </c>
      <c r="B182" s="109" t="s">
        <v>1149</v>
      </c>
      <c r="C182" s="234" t="s">
        <v>1225</v>
      </c>
      <c r="D182" s="237" t="s">
        <v>90</v>
      </c>
      <c r="E182" s="211">
        <v>1</v>
      </c>
      <c r="F182" s="113"/>
      <c r="G182" s="113"/>
      <c r="H182" s="113"/>
      <c r="I182" s="113"/>
      <c r="J182" s="113"/>
      <c r="K182" s="113"/>
      <c r="L182" s="113"/>
      <c r="M182" s="113"/>
      <c r="N182" s="113"/>
      <c r="O182" s="113"/>
      <c r="P182" s="113"/>
    </row>
    <row r="183" spans="1:16" s="31" customFormat="1">
      <c r="A183" s="109">
        <v>157</v>
      </c>
      <c r="B183" s="109" t="s">
        <v>1149</v>
      </c>
      <c r="C183" s="234" t="s">
        <v>1223</v>
      </c>
      <c r="D183" s="237" t="s">
        <v>90</v>
      </c>
      <c r="E183" s="211" t="s">
        <v>717</v>
      </c>
      <c r="F183" s="113"/>
      <c r="G183" s="113"/>
      <c r="H183" s="113"/>
      <c r="I183" s="113"/>
      <c r="J183" s="113"/>
      <c r="K183" s="113"/>
      <c r="L183" s="113"/>
      <c r="M183" s="113"/>
      <c r="N183" s="113"/>
      <c r="O183" s="113"/>
      <c r="P183" s="113"/>
    </row>
    <row r="184" spans="1:16" s="31" customFormat="1" ht="38.25">
      <c r="A184" s="109">
        <v>158</v>
      </c>
      <c r="B184" s="109" t="s">
        <v>1149</v>
      </c>
      <c r="C184" s="234" t="s">
        <v>1281</v>
      </c>
      <c r="D184" s="237" t="s">
        <v>90</v>
      </c>
      <c r="E184" s="211">
        <v>1</v>
      </c>
      <c r="F184" s="113"/>
      <c r="G184" s="113"/>
      <c r="H184" s="113"/>
      <c r="I184" s="113"/>
      <c r="J184" s="113"/>
      <c r="K184" s="113"/>
      <c r="L184" s="113"/>
      <c r="M184" s="113"/>
      <c r="N184" s="113"/>
      <c r="O184" s="113"/>
      <c r="P184" s="113"/>
    </row>
    <row r="185" spans="1:16" s="31" customFormat="1" ht="38.25">
      <c r="A185" s="109">
        <v>159</v>
      </c>
      <c r="B185" s="109" t="s">
        <v>1149</v>
      </c>
      <c r="C185" s="234" t="s">
        <v>1226</v>
      </c>
      <c r="D185" s="237" t="s">
        <v>90</v>
      </c>
      <c r="E185" s="211">
        <v>1</v>
      </c>
      <c r="F185" s="113"/>
      <c r="G185" s="113"/>
      <c r="H185" s="113"/>
      <c r="I185" s="113"/>
      <c r="J185" s="113"/>
      <c r="K185" s="113"/>
      <c r="L185" s="113"/>
      <c r="M185" s="113"/>
      <c r="N185" s="113"/>
      <c r="O185" s="113"/>
      <c r="P185" s="113"/>
    </row>
    <row r="186" spans="1:16" s="31" customFormat="1" ht="25.5">
      <c r="A186" s="109">
        <v>160</v>
      </c>
      <c r="B186" s="109" t="s">
        <v>1149</v>
      </c>
      <c r="C186" s="234" t="s">
        <v>1227</v>
      </c>
      <c r="D186" s="237" t="s">
        <v>90</v>
      </c>
      <c r="E186" s="211">
        <v>1</v>
      </c>
      <c r="F186" s="113"/>
      <c r="G186" s="113"/>
      <c r="H186" s="113"/>
      <c r="I186" s="113"/>
      <c r="J186" s="113"/>
      <c r="K186" s="113"/>
      <c r="L186" s="113"/>
      <c r="M186" s="113"/>
      <c r="N186" s="113"/>
      <c r="O186" s="113"/>
      <c r="P186" s="113"/>
    </row>
    <row r="187" spans="1:16" s="20" customFormat="1">
      <c r="A187" s="105"/>
      <c r="B187" s="252"/>
      <c r="C187" s="253" t="s">
        <v>1307</v>
      </c>
      <c r="D187" s="254"/>
      <c r="E187" s="255"/>
      <c r="F187" s="137"/>
      <c r="G187" s="137"/>
      <c r="H187" s="137"/>
      <c r="I187" s="137"/>
      <c r="J187" s="137"/>
      <c r="K187" s="137"/>
      <c r="L187" s="137"/>
      <c r="M187" s="137"/>
      <c r="N187" s="137"/>
      <c r="O187" s="137"/>
      <c r="P187" s="137"/>
    </row>
    <row r="188" spans="1:16" s="31" customFormat="1">
      <c r="A188" s="102"/>
      <c r="B188" s="102"/>
      <c r="C188" s="246" t="s">
        <v>1276</v>
      </c>
      <c r="D188" s="247"/>
      <c r="E188" s="248"/>
      <c r="F188" s="137"/>
      <c r="G188" s="137"/>
      <c r="H188" s="137"/>
      <c r="I188" s="137"/>
      <c r="J188" s="137"/>
      <c r="K188" s="137"/>
      <c r="L188" s="137"/>
      <c r="M188" s="137"/>
      <c r="N188" s="137"/>
      <c r="O188" s="137"/>
      <c r="P188" s="137"/>
    </row>
    <row r="189" spans="1:16" s="31" customFormat="1">
      <c r="A189" s="109">
        <v>161</v>
      </c>
      <c r="B189" s="109" t="s">
        <v>1149</v>
      </c>
      <c r="C189" s="234" t="s">
        <v>1155</v>
      </c>
      <c r="D189" s="235" t="s">
        <v>86</v>
      </c>
      <c r="E189" s="211">
        <v>53.1</v>
      </c>
      <c r="F189" s="113"/>
      <c r="G189" s="113"/>
      <c r="H189" s="113"/>
      <c r="I189" s="113"/>
      <c r="J189" s="113"/>
      <c r="K189" s="113"/>
      <c r="L189" s="113"/>
      <c r="M189" s="113"/>
      <c r="N189" s="113"/>
      <c r="O189" s="113"/>
      <c r="P189" s="113"/>
    </row>
    <row r="190" spans="1:16" s="31" customFormat="1" ht="25.5">
      <c r="A190" s="109">
        <v>162</v>
      </c>
      <c r="B190" s="109" t="s">
        <v>1149</v>
      </c>
      <c r="C190" s="234" t="s">
        <v>1161</v>
      </c>
      <c r="D190" s="235" t="s">
        <v>94</v>
      </c>
      <c r="E190" s="211">
        <v>4</v>
      </c>
      <c r="F190" s="113"/>
      <c r="G190" s="113"/>
      <c r="H190" s="113"/>
      <c r="I190" s="113"/>
      <c r="J190" s="113"/>
      <c r="K190" s="113"/>
      <c r="L190" s="113"/>
      <c r="M190" s="113"/>
      <c r="N190" s="113"/>
      <c r="O190" s="113"/>
      <c r="P190" s="113"/>
    </row>
    <row r="191" spans="1:16" s="31" customFormat="1" ht="25.5">
      <c r="A191" s="102"/>
      <c r="B191" s="102"/>
      <c r="C191" s="249" t="s">
        <v>1209</v>
      </c>
      <c r="D191" s="256"/>
      <c r="E191" s="251"/>
      <c r="F191" s="137"/>
      <c r="G191" s="137"/>
      <c r="H191" s="137"/>
      <c r="I191" s="137"/>
      <c r="J191" s="137"/>
      <c r="K191" s="137"/>
      <c r="L191" s="137"/>
      <c r="M191" s="137"/>
      <c r="N191" s="137"/>
      <c r="O191" s="137"/>
      <c r="P191" s="137"/>
    </row>
    <row r="192" spans="1:16" s="31" customFormat="1">
      <c r="A192" s="109">
        <v>163</v>
      </c>
      <c r="B192" s="109" t="s">
        <v>1149</v>
      </c>
      <c r="C192" s="234" t="s">
        <v>1270</v>
      </c>
      <c r="D192" s="235" t="s">
        <v>94</v>
      </c>
      <c r="E192" s="211" t="s">
        <v>717</v>
      </c>
      <c r="F192" s="113"/>
      <c r="G192" s="113"/>
      <c r="H192" s="113"/>
      <c r="I192" s="113"/>
      <c r="J192" s="113"/>
      <c r="K192" s="113"/>
      <c r="L192" s="113"/>
      <c r="M192" s="113"/>
      <c r="N192" s="113"/>
      <c r="O192" s="113"/>
      <c r="P192" s="113"/>
    </row>
    <row r="193" spans="1:17" s="31" customFormat="1">
      <c r="A193" s="109">
        <v>164</v>
      </c>
      <c r="B193" s="109" t="s">
        <v>1149</v>
      </c>
      <c r="C193" s="234" t="s">
        <v>1303</v>
      </c>
      <c r="D193" s="235" t="s">
        <v>94</v>
      </c>
      <c r="E193" s="211" t="s">
        <v>717</v>
      </c>
      <c r="F193" s="113"/>
      <c r="G193" s="113"/>
      <c r="H193" s="113"/>
      <c r="I193" s="113"/>
      <c r="J193" s="113"/>
      <c r="K193" s="113"/>
      <c r="L193" s="113"/>
      <c r="M193" s="113"/>
      <c r="N193" s="113"/>
      <c r="O193" s="113"/>
      <c r="P193" s="113"/>
    </row>
    <row r="194" spans="1:17" s="31" customFormat="1" ht="25.5">
      <c r="A194" s="109">
        <v>165</v>
      </c>
      <c r="B194" s="109" t="s">
        <v>1149</v>
      </c>
      <c r="C194" s="234" t="s">
        <v>1304</v>
      </c>
      <c r="D194" s="235" t="s">
        <v>94</v>
      </c>
      <c r="E194" s="211" t="s">
        <v>717</v>
      </c>
      <c r="F194" s="113"/>
      <c r="G194" s="113"/>
      <c r="H194" s="113"/>
      <c r="I194" s="113"/>
      <c r="J194" s="113"/>
      <c r="K194" s="113"/>
      <c r="L194" s="113"/>
      <c r="M194" s="113"/>
      <c r="N194" s="113"/>
      <c r="O194" s="113"/>
      <c r="P194" s="113"/>
    </row>
    <row r="195" spans="1:17" s="31" customFormat="1" ht="25.5">
      <c r="A195" s="109">
        <v>166</v>
      </c>
      <c r="B195" s="109" t="s">
        <v>1149</v>
      </c>
      <c r="C195" s="234" t="s">
        <v>1305</v>
      </c>
      <c r="D195" s="235" t="s">
        <v>90</v>
      </c>
      <c r="E195" s="147" t="s">
        <v>717</v>
      </c>
      <c r="F195" s="113"/>
      <c r="G195" s="113"/>
      <c r="H195" s="113"/>
      <c r="I195" s="113"/>
      <c r="J195" s="113"/>
      <c r="K195" s="113"/>
      <c r="L195" s="113"/>
      <c r="M195" s="113"/>
      <c r="N195" s="113"/>
      <c r="O195" s="113"/>
      <c r="P195" s="113"/>
    </row>
    <row r="196" spans="1:17" s="31" customFormat="1" ht="25.5">
      <c r="A196" s="109">
        <v>167</v>
      </c>
      <c r="B196" s="109" t="s">
        <v>1149</v>
      </c>
      <c r="C196" s="234" t="s">
        <v>1300</v>
      </c>
      <c r="D196" s="235" t="s">
        <v>90</v>
      </c>
      <c r="E196" s="147" t="s">
        <v>717</v>
      </c>
      <c r="F196" s="113"/>
      <c r="G196" s="113"/>
      <c r="H196" s="113"/>
      <c r="I196" s="113"/>
      <c r="J196" s="113"/>
      <c r="K196" s="113"/>
      <c r="L196" s="113"/>
      <c r="M196" s="113"/>
      <c r="N196" s="113"/>
      <c r="O196" s="113"/>
      <c r="P196" s="113"/>
    </row>
    <row r="197" spans="1:17" s="31" customFormat="1">
      <c r="A197" s="109">
        <v>168</v>
      </c>
      <c r="B197" s="109" t="s">
        <v>1149</v>
      </c>
      <c r="C197" s="234" t="s">
        <v>1306</v>
      </c>
      <c r="D197" s="235" t="s">
        <v>90</v>
      </c>
      <c r="E197" s="211" t="s">
        <v>717</v>
      </c>
      <c r="F197" s="113"/>
      <c r="G197" s="113"/>
      <c r="H197" s="113"/>
      <c r="I197" s="113"/>
      <c r="J197" s="113"/>
      <c r="K197" s="113"/>
      <c r="L197" s="113"/>
      <c r="M197" s="113"/>
      <c r="N197" s="113"/>
      <c r="O197" s="113"/>
      <c r="P197" s="113"/>
    </row>
    <row r="198" spans="1:17" s="31" customFormat="1" ht="25.5">
      <c r="A198" s="102"/>
      <c r="B198" s="102"/>
      <c r="C198" s="249" t="s">
        <v>1224</v>
      </c>
      <c r="D198" s="256"/>
      <c r="E198" s="251"/>
      <c r="F198" s="137"/>
      <c r="G198" s="137"/>
      <c r="H198" s="137"/>
      <c r="I198" s="137"/>
      <c r="J198" s="137"/>
      <c r="K198" s="137"/>
      <c r="L198" s="137"/>
      <c r="M198" s="137"/>
      <c r="N198" s="137"/>
      <c r="O198" s="137"/>
      <c r="P198" s="137"/>
    </row>
    <row r="199" spans="1:17" s="31" customFormat="1" ht="25.5">
      <c r="A199" s="109">
        <v>169</v>
      </c>
      <c r="B199" s="109" t="s">
        <v>1149</v>
      </c>
      <c r="C199" s="234" t="s">
        <v>1225</v>
      </c>
      <c r="D199" s="235" t="s">
        <v>90</v>
      </c>
      <c r="E199" s="211">
        <v>1</v>
      </c>
      <c r="F199" s="113"/>
      <c r="G199" s="113"/>
      <c r="H199" s="113"/>
      <c r="I199" s="113"/>
      <c r="J199" s="113"/>
      <c r="K199" s="113"/>
      <c r="L199" s="113"/>
      <c r="M199" s="113"/>
      <c r="N199" s="113"/>
      <c r="O199" s="113"/>
      <c r="P199" s="113"/>
    </row>
    <row r="200" spans="1:17" s="31" customFormat="1">
      <c r="A200" s="109">
        <v>170</v>
      </c>
      <c r="B200" s="109" t="s">
        <v>1149</v>
      </c>
      <c r="C200" s="234" t="s">
        <v>1223</v>
      </c>
      <c r="D200" s="235" t="s">
        <v>90</v>
      </c>
      <c r="E200" s="211" t="s">
        <v>717</v>
      </c>
      <c r="F200" s="113"/>
      <c r="G200" s="113"/>
      <c r="H200" s="113"/>
      <c r="I200" s="113"/>
      <c r="J200" s="113"/>
      <c r="K200" s="113"/>
      <c r="L200" s="113"/>
      <c r="M200" s="113"/>
      <c r="N200" s="113"/>
      <c r="O200" s="113"/>
      <c r="P200" s="113"/>
    </row>
    <row r="201" spans="1:17" s="31" customFormat="1" ht="38.25">
      <c r="A201" s="109">
        <v>171</v>
      </c>
      <c r="B201" s="109" t="s">
        <v>1149</v>
      </c>
      <c r="C201" s="234" t="s">
        <v>1281</v>
      </c>
      <c r="D201" s="235" t="s">
        <v>90</v>
      </c>
      <c r="E201" s="211">
        <v>1</v>
      </c>
      <c r="F201" s="113"/>
      <c r="G201" s="113"/>
      <c r="H201" s="113"/>
      <c r="I201" s="113"/>
      <c r="J201" s="113"/>
      <c r="K201" s="113"/>
      <c r="L201" s="113"/>
      <c r="M201" s="113"/>
      <c r="N201" s="113"/>
      <c r="O201" s="113"/>
      <c r="P201" s="113"/>
    </row>
    <row r="202" spans="1:17" s="31" customFormat="1" ht="38.25">
      <c r="A202" s="109">
        <v>172</v>
      </c>
      <c r="B202" s="109" t="s">
        <v>1149</v>
      </c>
      <c r="C202" s="234" t="s">
        <v>1226</v>
      </c>
      <c r="D202" s="235" t="s">
        <v>90</v>
      </c>
      <c r="E202" s="233">
        <v>1</v>
      </c>
      <c r="F202" s="113"/>
      <c r="G202" s="113"/>
      <c r="H202" s="113"/>
      <c r="I202" s="113"/>
      <c r="J202" s="113"/>
      <c r="K202" s="113"/>
      <c r="L202" s="113"/>
      <c r="M202" s="113"/>
      <c r="N202" s="113"/>
      <c r="O202" s="113"/>
      <c r="P202" s="113"/>
    </row>
    <row r="203" spans="1:17" s="31" customFormat="1" ht="25.5">
      <c r="A203" s="109">
        <v>173</v>
      </c>
      <c r="B203" s="109" t="s">
        <v>1149</v>
      </c>
      <c r="C203" s="234" t="s">
        <v>1227</v>
      </c>
      <c r="D203" s="235" t="s">
        <v>90</v>
      </c>
      <c r="E203" s="233">
        <v>1</v>
      </c>
      <c r="F203" s="113"/>
      <c r="G203" s="113"/>
      <c r="H203" s="113"/>
      <c r="I203" s="113"/>
      <c r="J203" s="113"/>
      <c r="K203" s="113"/>
      <c r="L203" s="113"/>
      <c r="M203" s="113"/>
      <c r="N203" s="113"/>
      <c r="O203" s="113"/>
      <c r="P203" s="113"/>
    </row>
    <row r="204" spans="1:17" s="8" customFormat="1">
      <c r="A204" s="121"/>
      <c r="B204" s="121"/>
      <c r="C204" s="122"/>
      <c r="D204" s="123"/>
      <c r="E204" s="121"/>
      <c r="F204" s="125"/>
      <c r="G204" s="126"/>
      <c r="H204" s="127"/>
      <c r="I204" s="127"/>
      <c r="J204" s="128"/>
      <c r="K204" s="127"/>
      <c r="L204" s="128"/>
      <c r="M204" s="127"/>
      <c r="N204" s="128"/>
      <c r="O204" s="127"/>
      <c r="P204" s="129"/>
    </row>
    <row r="205" spans="1:17">
      <c r="A205" s="42"/>
      <c r="B205" s="42"/>
      <c r="C205" s="48"/>
      <c r="D205" s="44"/>
      <c r="E205" s="42"/>
      <c r="F205" s="42"/>
      <c r="G205" s="63"/>
      <c r="H205" s="64"/>
      <c r="I205" s="64"/>
      <c r="J205" s="64"/>
      <c r="K205" s="130" t="s">
        <v>1623</v>
      </c>
      <c r="L205" s="131">
        <f>SUM(L12:L204)</f>
        <v>0</v>
      </c>
      <c r="M205" s="131">
        <f>SUM(M12:M204)</f>
        <v>0</v>
      </c>
      <c r="N205" s="131">
        <f>SUM(N12:N204)</f>
        <v>0</v>
      </c>
      <c r="O205" s="131">
        <f>SUM(O12:O204)</f>
        <v>0</v>
      </c>
      <c r="P205" s="132">
        <f>SUM(P12:P204)</f>
        <v>0</v>
      </c>
    </row>
    <row r="206" spans="1:17">
      <c r="A206" s="42"/>
      <c r="B206" s="42"/>
      <c r="C206" s="48"/>
      <c r="D206" s="44"/>
      <c r="E206" s="42"/>
      <c r="F206" s="42"/>
      <c r="G206" s="63"/>
      <c r="H206" s="64"/>
      <c r="I206" s="64"/>
      <c r="J206" s="64"/>
      <c r="K206" s="130"/>
      <c r="L206" s="133"/>
      <c r="M206" s="133"/>
      <c r="N206" s="133"/>
      <c r="O206" s="133"/>
      <c r="P206" s="134"/>
    </row>
    <row r="207" spans="1:17">
      <c r="A207" s="42"/>
      <c r="B207" s="42"/>
      <c r="C207" s="71" t="s">
        <v>20</v>
      </c>
      <c r="D207" s="44"/>
      <c r="E207" s="42"/>
      <c r="F207" s="58"/>
      <c r="G207" s="63"/>
      <c r="H207" s="64"/>
      <c r="I207" s="64"/>
      <c r="J207" s="64"/>
      <c r="K207" s="64"/>
      <c r="L207" s="64"/>
      <c r="M207" s="64"/>
      <c r="N207" s="64"/>
      <c r="O207" s="64"/>
      <c r="P207" s="90"/>
    </row>
    <row r="208" spans="1:17" s="4" customFormat="1">
      <c r="A208" s="42"/>
      <c r="B208" s="42"/>
      <c r="C208" s="48"/>
      <c r="D208" s="44"/>
      <c r="E208" s="42"/>
      <c r="F208" s="58"/>
      <c r="G208" s="63"/>
      <c r="H208" s="64"/>
      <c r="I208" s="64"/>
      <c r="J208" s="64"/>
      <c r="K208" s="64"/>
      <c r="L208" s="64"/>
      <c r="M208" s="64"/>
      <c r="N208" s="64"/>
      <c r="O208" s="64"/>
      <c r="P208" s="90"/>
      <c r="Q208" s="6"/>
    </row>
    <row r="209" spans="1:16">
      <c r="A209" s="42"/>
      <c r="B209" s="42"/>
      <c r="C209" s="48"/>
      <c r="D209" s="44"/>
      <c r="E209" s="42"/>
      <c r="F209" s="42"/>
      <c r="G209" s="63"/>
      <c r="H209" s="64"/>
      <c r="I209" s="64"/>
      <c r="J209" s="64"/>
      <c r="K209" s="64"/>
      <c r="L209" s="64"/>
      <c r="M209" s="64"/>
      <c r="N209" s="64"/>
      <c r="O209" s="64"/>
      <c r="P209" s="90"/>
    </row>
    <row r="210" spans="1:16">
      <c r="A210" s="42"/>
      <c r="B210" s="42"/>
      <c r="C210" s="48"/>
      <c r="D210" s="44"/>
      <c r="E210" s="42"/>
      <c r="F210" s="42"/>
      <c r="G210" s="63"/>
      <c r="H210" s="64"/>
      <c r="I210" s="64"/>
      <c r="J210" s="64"/>
      <c r="K210" s="64"/>
      <c r="L210" s="64"/>
      <c r="M210" s="64"/>
      <c r="N210" s="64"/>
      <c r="O210" s="64"/>
      <c r="P210" s="90"/>
    </row>
    <row r="211" spans="1:16">
      <c r="A211" s="42"/>
      <c r="B211" s="42"/>
      <c r="C211" s="48"/>
      <c r="D211" s="44"/>
      <c r="E211" s="42"/>
      <c r="F211" s="42"/>
      <c r="G211" s="63"/>
      <c r="H211" s="64"/>
      <c r="I211" s="64"/>
      <c r="J211" s="64"/>
      <c r="K211" s="64"/>
      <c r="L211" s="64"/>
      <c r="M211" s="64"/>
      <c r="N211" s="64"/>
      <c r="O211" s="64"/>
      <c r="P211" s="90"/>
    </row>
    <row r="212" spans="1:16">
      <c r="A212" s="42"/>
      <c r="B212" s="42"/>
      <c r="C212" s="71" t="s">
        <v>1611</v>
      </c>
      <c r="D212" s="44"/>
      <c r="E212" s="42"/>
      <c r="F212" s="42"/>
      <c r="G212" s="63"/>
      <c r="H212" s="64"/>
      <c r="I212" s="64"/>
      <c r="J212" s="64"/>
      <c r="K212" s="64"/>
      <c r="L212" s="64"/>
      <c r="M212" s="64"/>
      <c r="N212" s="64"/>
      <c r="O212" s="64"/>
      <c r="P212" s="90"/>
    </row>
    <row r="213" spans="1:16">
      <c r="A213" s="42"/>
      <c r="B213" s="42"/>
      <c r="C213" s="48"/>
      <c r="D213" s="44"/>
      <c r="E213" s="42"/>
      <c r="F213" s="42"/>
      <c r="G213" s="63"/>
      <c r="H213" s="64"/>
      <c r="I213" s="64"/>
      <c r="J213" s="64"/>
      <c r="K213" s="64"/>
      <c r="L213" s="64"/>
      <c r="M213" s="64"/>
      <c r="N213" s="64"/>
      <c r="O213" s="64"/>
      <c r="P213" s="90"/>
    </row>
    <row r="214" spans="1:16">
      <c r="A214" s="42"/>
      <c r="B214" s="42"/>
      <c r="C214" s="48"/>
      <c r="D214" s="44"/>
      <c r="E214" s="42"/>
      <c r="F214" s="42"/>
      <c r="G214" s="63"/>
      <c r="H214" s="64"/>
      <c r="I214" s="64"/>
      <c r="J214" s="64"/>
      <c r="K214" s="64"/>
      <c r="L214" s="64"/>
      <c r="M214" s="64"/>
      <c r="N214" s="64"/>
      <c r="O214" s="64"/>
      <c r="P214" s="90"/>
    </row>
    <row r="215" spans="1:16">
      <c r="A215" s="42"/>
      <c r="B215" s="42"/>
      <c r="C215" s="48"/>
      <c r="D215" s="44"/>
      <c r="E215" s="42"/>
      <c r="F215" s="42"/>
      <c r="G215" s="63"/>
      <c r="H215" s="64"/>
      <c r="I215" s="64"/>
      <c r="J215" s="64"/>
      <c r="K215" s="64"/>
      <c r="L215" s="64"/>
      <c r="M215" s="64"/>
      <c r="N215" s="64"/>
      <c r="O215" s="64"/>
      <c r="P215" s="90"/>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2-5
&amp;"Arial,Bold"&amp;UAPKURE.</oddHeader>
    <oddFooter>&amp;C&amp;8&amp;P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5"/>
  <sheetViews>
    <sheetView topLeftCell="A52" workbookViewId="0">
      <selection activeCell="H4" sqref="H4"/>
    </sheetView>
  </sheetViews>
  <sheetFormatPr defaultColWidth="9.140625" defaultRowHeight="12.75"/>
  <cols>
    <col min="1" max="1" width="5.42578125" style="3" customWidth="1"/>
    <col min="2" max="2" width="9" style="3" customWidth="1"/>
    <col min="3" max="3" width="29.85546875" style="1" customWidth="1"/>
    <col min="4" max="4" width="6" style="2" customWidth="1"/>
    <col min="5" max="5" width="7.28515625" style="3" customWidth="1"/>
    <col min="6" max="6" width="6.28515625" style="3" customWidth="1"/>
    <col min="7" max="7" width="6.42578125" style="4" customWidth="1"/>
    <col min="8" max="8" width="7.285156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7" ht="15">
      <c r="A1" s="84" t="s">
        <v>1</v>
      </c>
      <c r="B1" s="84"/>
      <c r="C1" s="85"/>
      <c r="D1" s="62" t="s">
        <v>43</v>
      </c>
      <c r="E1" s="86"/>
      <c r="F1" s="86"/>
      <c r="G1" s="87"/>
      <c r="H1" s="88"/>
      <c r="I1" s="88"/>
      <c r="J1" s="88"/>
      <c r="K1" s="88"/>
      <c r="L1" s="88"/>
      <c r="M1" s="88"/>
      <c r="N1" s="88"/>
      <c r="O1" s="88"/>
      <c r="P1" s="89"/>
    </row>
    <row r="2" spans="1:17" ht="15">
      <c r="A2" s="84" t="s">
        <v>2</v>
      </c>
      <c r="B2" s="84"/>
      <c r="C2" s="85"/>
      <c r="D2" s="46" t="s">
        <v>48</v>
      </c>
      <c r="E2" s="86"/>
      <c r="F2" s="86"/>
      <c r="G2" s="87"/>
      <c r="H2" s="88"/>
      <c r="I2" s="88"/>
      <c r="J2" s="88"/>
      <c r="K2" s="88"/>
      <c r="L2" s="88"/>
      <c r="M2" s="88"/>
      <c r="N2" s="88"/>
      <c r="O2" s="88"/>
      <c r="P2" s="89"/>
    </row>
    <row r="3" spans="1:17" ht="15">
      <c r="A3" s="84"/>
      <c r="B3" s="84"/>
      <c r="C3" s="85"/>
      <c r="D3" s="46" t="s">
        <v>1774</v>
      </c>
      <c r="E3" s="86"/>
      <c r="F3" s="86"/>
      <c r="G3" s="87"/>
      <c r="H3" s="88"/>
      <c r="I3" s="88"/>
      <c r="J3" s="88"/>
      <c r="K3" s="88"/>
      <c r="L3" s="88"/>
      <c r="M3" s="88"/>
      <c r="N3" s="88"/>
      <c r="O3" s="88"/>
      <c r="P3" s="89"/>
    </row>
    <row r="4" spans="1:17" ht="15">
      <c r="A4" s="84"/>
      <c r="B4" s="84"/>
      <c r="C4" s="85"/>
      <c r="D4" s="46" t="s">
        <v>181</v>
      </c>
      <c r="E4" s="86"/>
      <c r="F4" s="86"/>
      <c r="G4" s="87"/>
      <c r="H4" s="88"/>
      <c r="I4" s="88"/>
      <c r="J4" s="88"/>
      <c r="K4" s="88"/>
      <c r="L4" s="88"/>
      <c r="M4" s="88"/>
      <c r="N4" s="88"/>
      <c r="O4" s="88"/>
      <c r="P4" s="89"/>
    </row>
    <row r="5" spans="1:17" ht="14.25" customHeight="1">
      <c r="A5" s="84" t="s">
        <v>3</v>
      </c>
      <c r="B5" s="84"/>
      <c r="C5" s="85"/>
      <c r="D5" s="46" t="s">
        <v>49</v>
      </c>
      <c r="E5" s="86"/>
      <c r="F5" s="86"/>
      <c r="G5" s="87"/>
      <c r="H5" s="88"/>
      <c r="I5" s="88"/>
      <c r="J5" s="88"/>
      <c r="K5" s="88"/>
      <c r="L5" s="88"/>
      <c r="M5" s="88"/>
      <c r="N5" s="88"/>
      <c r="O5" s="88"/>
      <c r="P5" s="89"/>
    </row>
    <row r="6" spans="1:17" ht="15">
      <c r="A6" s="84" t="s">
        <v>4</v>
      </c>
      <c r="B6" s="84"/>
      <c r="C6" s="85"/>
      <c r="D6" s="91"/>
      <c r="E6" s="86"/>
      <c r="F6" s="86"/>
      <c r="G6" s="87"/>
      <c r="H6" s="88"/>
      <c r="I6" s="88"/>
      <c r="J6" s="88"/>
      <c r="K6" s="88"/>
      <c r="L6" s="88"/>
      <c r="M6" s="88"/>
      <c r="N6" s="88"/>
      <c r="O6" s="88"/>
      <c r="P6" s="89"/>
    </row>
    <row r="7" spans="1:17" ht="15">
      <c r="A7" s="84" t="s">
        <v>1681</v>
      </c>
      <c r="B7" s="84"/>
      <c r="C7" s="85"/>
      <c r="D7" s="92"/>
      <c r="E7" s="86"/>
      <c r="F7" s="86"/>
      <c r="G7" s="87"/>
      <c r="H7" s="88"/>
      <c r="I7" s="88"/>
      <c r="J7" s="88"/>
      <c r="K7" s="88"/>
      <c r="L7" s="88"/>
      <c r="M7" s="88"/>
      <c r="N7" s="88"/>
      <c r="O7" s="93" t="s">
        <v>1624</v>
      </c>
      <c r="P7" s="94">
        <f>P316</f>
        <v>0</v>
      </c>
    </row>
    <row r="8" spans="1:17" ht="15">
      <c r="A8" s="45" t="s">
        <v>1613</v>
      </c>
      <c r="B8" s="45"/>
      <c r="C8" s="85"/>
      <c r="D8" s="92"/>
      <c r="E8" s="86"/>
      <c r="F8" s="86"/>
      <c r="G8" s="87"/>
      <c r="H8" s="88"/>
      <c r="I8" s="88"/>
      <c r="J8" s="88"/>
      <c r="K8" s="88"/>
      <c r="L8" s="88"/>
      <c r="M8" s="88"/>
      <c r="N8" s="88"/>
      <c r="O8" s="88"/>
      <c r="P8" s="89"/>
    </row>
    <row r="9" spans="1:17" ht="20.25" customHeight="1">
      <c r="A9" s="1328" t="s">
        <v>5</v>
      </c>
      <c r="B9" s="1328" t="s">
        <v>68</v>
      </c>
      <c r="C9" s="1343" t="s">
        <v>37</v>
      </c>
      <c r="D9" s="1341" t="s">
        <v>6</v>
      </c>
      <c r="E9" s="1328" t="s">
        <v>7</v>
      </c>
      <c r="F9" s="1338" t="s">
        <v>8</v>
      </c>
      <c r="G9" s="1338"/>
      <c r="H9" s="1338"/>
      <c r="I9" s="1338"/>
      <c r="J9" s="1338"/>
      <c r="K9" s="1340"/>
      <c r="L9" s="1339" t="s">
        <v>11</v>
      </c>
      <c r="M9" s="1338"/>
      <c r="N9" s="1338"/>
      <c r="O9" s="1338"/>
      <c r="P9" s="1340"/>
      <c r="Q9" s="7"/>
    </row>
    <row r="10" spans="1:17" ht="90" customHeight="1">
      <c r="A10" s="1329"/>
      <c r="B10" s="1329"/>
      <c r="C10" s="1344"/>
      <c r="D10" s="1342"/>
      <c r="E10" s="1329"/>
      <c r="F10" s="96" t="s">
        <v>9</v>
      </c>
      <c r="G10" s="96" t="s">
        <v>23</v>
      </c>
      <c r="H10" s="97" t="s">
        <v>24</v>
      </c>
      <c r="I10" s="97" t="s">
        <v>36</v>
      </c>
      <c r="J10" s="97" t="s">
        <v>25</v>
      </c>
      <c r="K10" s="97" t="s">
        <v>26</v>
      </c>
      <c r="L10" s="97" t="s">
        <v>10</v>
      </c>
      <c r="M10" s="97" t="s">
        <v>24</v>
      </c>
      <c r="N10" s="97" t="s">
        <v>36</v>
      </c>
      <c r="O10" s="97" t="s">
        <v>25</v>
      </c>
      <c r="P10" s="97" t="s">
        <v>27</v>
      </c>
    </row>
    <row r="11" spans="1:17">
      <c r="A11" s="98"/>
      <c r="B11" s="98"/>
      <c r="C11" s="99"/>
      <c r="D11" s="57"/>
      <c r="E11" s="49"/>
      <c r="F11" s="52"/>
      <c r="G11" s="76"/>
      <c r="H11" s="78"/>
      <c r="I11" s="78"/>
      <c r="J11" s="100"/>
      <c r="K11" s="78"/>
      <c r="L11" s="100"/>
      <c r="M11" s="78"/>
      <c r="N11" s="100"/>
      <c r="O11" s="78"/>
      <c r="P11" s="101"/>
    </row>
    <row r="12" spans="1:17" s="31" customFormat="1">
      <c r="A12" s="200">
        <v>1</v>
      </c>
      <c r="B12" s="245"/>
      <c r="C12" s="248" t="s">
        <v>941</v>
      </c>
      <c r="D12" s="247"/>
      <c r="E12" s="248"/>
      <c r="F12" s="137"/>
      <c r="G12" s="146"/>
      <c r="H12" s="146"/>
      <c r="I12" s="146"/>
      <c r="J12" s="146"/>
      <c r="K12" s="146"/>
      <c r="L12" s="146"/>
      <c r="M12" s="146"/>
      <c r="N12" s="146"/>
      <c r="O12" s="146"/>
      <c r="P12" s="146"/>
    </row>
    <row r="13" spans="1:17" s="30" customFormat="1">
      <c r="A13" s="109">
        <v>1</v>
      </c>
      <c r="B13" s="233"/>
      <c r="C13" s="234" t="s">
        <v>942</v>
      </c>
      <c r="D13" s="235" t="s">
        <v>86</v>
      </c>
      <c r="E13" s="211">
        <v>19.3</v>
      </c>
      <c r="F13" s="113"/>
      <c r="G13" s="113"/>
      <c r="H13" s="113"/>
      <c r="I13" s="113"/>
      <c r="J13" s="113"/>
      <c r="K13" s="113"/>
      <c r="L13" s="113"/>
      <c r="M13" s="113"/>
      <c r="N13" s="113"/>
      <c r="O13" s="113"/>
      <c r="P13" s="113"/>
    </row>
    <row r="14" spans="1:17" s="16" customFormat="1">
      <c r="A14" s="109">
        <v>2</v>
      </c>
      <c r="B14" s="233"/>
      <c r="C14" s="234" t="s">
        <v>943</v>
      </c>
      <c r="D14" s="235" t="s">
        <v>86</v>
      </c>
      <c r="E14" s="211">
        <v>1</v>
      </c>
      <c r="F14" s="113"/>
      <c r="G14" s="113"/>
      <c r="H14" s="113"/>
      <c r="I14" s="113"/>
      <c r="J14" s="113"/>
      <c r="K14" s="113"/>
      <c r="L14" s="113"/>
      <c r="M14" s="113"/>
      <c r="N14" s="113"/>
      <c r="O14" s="113"/>
      <c r="P14" s="113"/>
    </row>
    <row r="15" spans="1:17" s="16" customFormat="1">
      <c r="A15" s="109">
        <v>3</v>
      </c>
      <c r="B15" s="233"/>
      <c r="C15" s="234" t="s">
        <v>944</v>
      </c>
      <c r="D15" s="235" t="s">
        <v>86</v>
      </c>
      <c r="E15" s="211">
        <v>70.099999999999994</v>
      </c>
      <c r="F15" s="113"/>
      <c r="G15" s="113"/>
      <c r="H15" s="113"/>
      <c r="I15" s="113"/>
      <c r="J15" s="113"/>
      <c r="K15" s="113"/>
      <c r="L15" s="113"/>
      <c r="M15" s="113"/>
      <c r="N15" s="113"/>
      <c r="O15" s="113"/>
      <c r="P15" s="113"/>
    </row>
    <row r="16" spans="1:17" s="16" customFormat="1">
      <c r="A16" s="109">
        <v>4</v>
      </c>
      <c r="B16" s="233"/>
      <c r="C16" s="234" t="s">
        <v>945</v>
      </c>
      <c r="D16" s="235" t="s">
        <v>86</v>
      </c>
      <c r="E16" s="211">
        <v>9.9</v>
      </c>
      <c r="F16" s="113"/>
      <c r="G16" s="113"/>
      <c r="H16" s="113"/>
      <c r="I16" s="113"/>
      <c r="J16" s="113"/>
      <c r="K16" s="113"/>
      <c r="L16" s="113"/>
      <c r="M16" s="113"/>
      <c r="N16" s="113"/>
      <c r="O16" s="113"/>
      <c r="P16" s="113"/>
    </row>
    <row r="17" spans="1:16" s="16" customFormat="1">
      <c r="A17" s="109">
        <v>5</v>
      </c>
      <c r="B17" s="233"/>
      <c r="C17" s="234" t="s">
        <v>946</v>
      </c>
      <c r="D17" s="235" t="s">
        <v>86</v>
      </c>
      <c r="E17" s="211">
        <v>38.4</v>
      </c>
      <c r="F17" s="113"/>
      <c r="G17" s="113"/>
      <c r="H17" s="113"/>
      <c r="I17" s="113"/>
      <c r="J17" s="113"/>
      <c r="K17" s="113"/>
      <c r="L17" s="113"/>
      <c r="M17" s="113"/>
      <c r="N17" s="113"/>
      <c r="O17" s="113"/>
      <c r="P17" s="113"/>
    </row>
    <row r="18" spans="1:16" s="16" customFormat="1">
      <c r="A18" s="109">
        <v>6</v>
      </c>
      <c r="B18" s="233"/>
      <c r="C18" s="234" t="s">
        <v>947</v>
      </c>
      <c r="D18" s="235" t="s">
        <v>86</v>
      </c>
      <c r="E18" s="211">
        <v>25.4</v>
      </c>
      <c r="F18" s="113"/>
      <c r="G18" s="113"/>
      <c r="H18" s="113"/>
      <c r="I18" s="113"/>
      <c r="J18" s="113"/>
      <c r="K18" s="113"/>
      <c r="L18" s="113"/>
      <c r="M18" s="113"/>
      <c r="N18" s="113"/>
      <c r="O18" s="113"/>
      <c r="P18" s="113"/>
    </row>
    <row r="19" spans="1:16" s="16" customFormat="1">
      <c r="A19" s="109">
        <v>7</v>
      </c>
      <c r="B19" s="233"/>
      <c r="C19" s="234" t="s">
        <v>948</v>
      </c>
      <c r="D19" s="235" t="s">
        <v>86</v>
      </c>
      <c r="E19" s="147">
        <v>3.5</v>
      </c>
      <c r="F19" s="113"/>
      <c r="G19" s="113"/>
      <c r="H19" s="113"/>
      <c r="I19" s="113"/>
      <c r="J19" s="113"/>
      <c r="K19" s="113"/>
      <c r="L19" s="113"/>
      <c r="M19" s="113"/>
      <c r="N19" s="113"/>
      <c r="O19" s="113"/>
      <c r="P19" s="113"/>
    </row>
    <row r="20" spans="1:16" s="16" customFormat="1">
      <c r="A20" s="109">
        <v>8</v>
      </c>
      <c r="B20" s="233"/>
      <c r="C20" s="234" t="s">
        <v>949</v>
      </c>
      <c r="D20" s="235" t="s">
        <v>86</v>
      </c>
      <c r="E20" s="147">
        <v>63.5</v>
      </c>
      <c r="F20" s="113"/>
      <c r="G20" s="113"/>
      <c r="H20" s="113"/>
      <c r="I20" s="113"/>
      <c r="J20" s="113"/>
      <c r="K20" s="113"/>
      <c r="L20" s="113"/>
      <c r="M20" s="113"/>
      <c r="N20" s="113"/>
      <c r="O20" s="113"/>
      <c r="P20" s="113"/>
    </row>
    <row r="21" spans="1:16" s="16" customFormat="1">
      <c r="A21" s="109">
        <v>9</v>
      </c>
      <c r="B21" s="233"/>
      <c r="C21" s="234" t="s">
        <v>950</v>
      </c>
      <c r="D21" s="235" t="s">
        <v>86</v>
      </c>
      <c r="E21" s="211">
        <v>6</v>
      </c>
      <c r="F21" s="113"/>
      <c r="G21" s="113"/>
      <c r="H21" s="113"/>
      <c r="I21" s="113"/>
      <c r="J21" s="113"/>
      <c r="K21" s="113"/>
      <c r="L21" s="113"/>
      <c r="M21" s="113"/>
      <c r="N21" s="113"/>
      <c r="O21" s="113"/>
      <c r="P21" s="113"/>
    </row>
    <row r="22" spans="1:16" s="16" customFormat="1">
      <c r="A22" s="109">
        <v>10</v>
      </c>
      <c r="B22" s="233"/>
      <c r="C22" s="234" t="s">
        <v>951</v>
      </c>
      <c r="D22" s="235" t="s">
        <v>86</v>
      </c>
      <c r="E22" s="211">
        <v>4.0999999999999996</v>
      </c>
      <c r="F22" s="113"/>
      <c r="G22" s="113"/>
      <c r="H22" s="113"/>
      <c r="I22" s="113"/>
      <c r="J22" s="113"/>
      <c r="K22" s="113"/>
      <c r="L22" s="113"/>
      <c r="M22" s="113"/>
      <c r="N22" s="113"/>
      <c r="O22" s="113"/>
      <c r="P22" s="113"/>
    </row>
    <row r="23" spans="1:16" s="16" customFormat="1">
      <c r="A23" s="109">
        <v>11</v>
      </c>
      <c r="B23" s="233"/>
      <c r="C23" s="234" t="s">
        <v>952</v>
      </c>
      <c r="D23" s="235" t="s">
        <v>86</v>
      </c>
      <c r="E23" s="211">
        <v>2</v>
      </c>
      <c r="F23" s="113"/>
      <c r="G23" s="113"/>
      <c r="H23" s="113"/>
      <c r="I23" s="113"/>
      <c r="J23" s="113"/>
      <c r="K23" s="113"/>
      <c r="L23" s="113"/>
      <c r="M23" s="113"/>
      <c r="N23" s="113"/>
      <c r="O23" s="113"/>
      <c r="P23" s="113"/>
    </row>
    <row r="24" spans="1:16" s="16" customFormat="1">
      <c r="A24" s="109">
        <v>12</v>
      </c>
      <c r="B24" s="233"/>
      <c r="C24" s="234" t="s">
        <v>953</v>
      </c>
      <c r="D24" s="235" t="s">
        <v>86</v>
      </c>
      <c r="E24" s="211">
        <v>10.6</v>
      </c>
      <c r="F24" s="113"/>
      <c r="G24" s="113"/>
      <c r="H24" s="113"/>
      <c r="I24" s="113"/>
      <c r="J24" s="113"/>
      <c r="K24" s="113"/>
      <c r="L24" s="113"/>
      <c r="M24" s="113"/>
      <c r="N24" s="113"/>
      <c r="O24" s="113"/>
      <c r="P24" s="113"/>
    </row>
    <row r="25" spans="1:16" s="16" customFormat="1">
      <c r="A25" s="109">
        <v>13</v>
      </c>
      <c r="B25" s="233"/>
      <c r="C25" s="234" t="s">
        <v>954</v>
      </c>
      <c r="D25" s="235" t="s">
        <v>86</v>
      </c>
      <c r="E25" s="211">
        <v>1.7000000000000002</v>
      </c>
      <c r="F25" s="113"/>
      <c r="G25" s="113"/>
      <c r="H25" s="113"/>
      <c r="I25" s="113"/>
      <c r="J25" s="113"/>
      <c r="K25" s="113"/>
      <c r="L25" s="113"/>
      <c r="M25" s="113"/>
      <c r="N25" s="113"/>
      <c r="O25" s="113"/>
      <c r="P25" s="113"/>
    </row>
    <row r="26" spans="1:16" s="34" customFormat="1">
      <c r="A26" s="109">
        <v>14</v>
      </c>
      <c r="B26" s="233"/>
      <c r="C26" s="234" t="s">
        <v>955</v>
      </c>
      <c r="D26" s="235" t="s">
        <v>86</v>
      </c>
      <c r="E26" s="233">
        <v>18.5</v>
      </c>
      <c r="F26" s="113"/>
      <c r="G26" s="113"/>
      <c r="H26" s="113"/>
      <c r="I26" s="113"/>
      <c r="J26" s="113"/>
      <c r="K26" s="113"/>
      <c r="L26" s="113"/>
      <c r="M26" s="113"/>
      <c r="N26" s="113"/>
      <c r="O26" s="113"/>
      <c r="P26" s="113"/>
    </row>
    <row r="27" spans="1:16" s="16" customFormat="1">
      <c r="A27" s="109">
        <v>15</v>
      </c>
      <c r="B27" s="233"/>
      <c r="C27" s="234" t="s">
        <v>956</v>
      </c>
      <c r="D27" s="235" t="s">
        <v>86</v>
      </c>
      <c r="E27" s="233">
        <v>6.2</v>
      </c>
      <c r="F27" s="113"/>
      <c r="G27" s="113"/>
      <c r="H27" s="113"/>
      <c r="I27" s="113"/>
      <c r="J27" s="113"/>
      <c r="K27" s="113"/>
      <c r="L27" s="113"/>
      <c r="M27" s="113"/>
      <c r="N27" s="113"/>
      <c r="O27" s="113"/>
      <c r="P27" s="113"/>
    </row>
    <row r="28" spans="1:16" s="16" customFormat="1">
      <c r="A28" s="109">
        <v>16</v>
      </c>
      <c r="B28" s="233"/>
      <c r="C28" s="234" t="s">
        <v>957</v>
      </c>
      <c r="D28" s="235" t="s">
        <v>86</v>
      </c>
      <c r="E28" s="236">
        <v>2</v>
      </c>
      <c r="F28" s="113"/>
      <c r="G28" s="113"/>
      <c r="H28" s="113"/>
      <c r="I28" s="113"/>
      <c r="J28" s="113"/>
      <c r="K28" s="113"/>
      <c r="L28" s="113"/>
      <c r="M28" s="113"/>
      <c r="N28" s="113"/>
      <c r="O28" s="113"/>
      <c r="P28" s="113"/>
    </row>
    <row r="29" spans="1:16" s="16" customFormat="1">
      <c r="A29" s="109">
        <v>17</v>
      </c>
      <c r="B29" s="233"/>
      <c r="C29" s="234" t="s">
        <v>958</v>
      </c>
      <c r="D29" s="235" t="s">
        <v>86</v>
      </c>
      <c r="E29" s="236">
        <v>10.8</v>
      </c>
      <c r="F29" s="113"/>
      <c r="G29" s="113"/>
      <c r="H29" s="113"/>
      <c r="I29" s="113"/>
      <c r="J29" s="113"/>
      <c r="K29" s="113"/>
      <c r="L29" s="113"/>
      <c r="M29" s="113"/>
      <c r="N29" s="113"/>
      <c r="O29" s="113"/>
      <c r="P29" s="113"/>
    </row>
    <row r="30" spans="1:16" s="16" customFormat="1">
      <c r="A30" s="109">
        <v>18</v>
      </c>
      <c r="B30" s="233"/>
      <c r="C30" s="234" t="s">
        <v>959</v>
      </c>
      <c r="D30" s="235" t="s">
        <v>86</v>
      </c>
      <c r="E30" s="236">
        <v>0.2</v>
      </c>
      <c r="F30" s="113"/>
      <c r="G30" s="113"/>
      <c r="H30" s="113"/>
      <c r="I30" s="113"/>
      <c r="J30" s="113"/>
      <c r="K30" s="113"/>
      <c r="L30" s="113"/>
      <c r="M30" s="113"/>
      <c r="N30" s="113"/>
      <c r="O30" s="113"/>
      <c r="P30" s="113"/>
    </row>
    <row r="31" spans="1:16" s="16" customFormat="1">
      <c r="A31" s="109">
        <v>19</v>
      </c>
      <c r="B31" s="233"/>
      <c r="C31" s="234" t="s">
        <v>960</v>
      </c>
      <c r="D31" s="235" t="s">
        <v>86</v>
      </c>
      <c r="E31" s="236">
        <v>2.7</v>
      </c>
      <c r="F31" s="113"/>
      <c r="G31" s="113"/>
      <c r="H31" s="113"/>
      <c r="I31" s="113"/>
      <c r="J31" s="113"/>
      <c r="K31" s="113"/>
      <c r="L31" s="113"/>
      <c r="M31" s="113"/>
      <c r="N31" s="113"/>
      <c r="O31" s="113"/>
      <c r="P31" s="113"/>
    </row>
    <row r="32" spans="1:16" s="16" customFormat="1">
      <c r="A32" s="109">
        <v>20</v>
      </c>
      <c r="B32" s="233"/>
      <c r="C32" s="234" t="s">
        <v>952</v>
      </c>
      <c r="D32" s="235" t="s">
        <v>86</v>
      </c>
      <c r="E32" s="236">
        <v>7.2</v>
      </c>
      <c r="F32" s="113"/>
      <c r="G32" s="113"/>
      <c r="H32" s="113"/>
      <c r="I32" s="113"/>
      <c r="J32" s="113"/>
      <c r="K32" s="113"/>
      <c r="L32" s="113"/>
      <c r="M32" s="113"/>
      <c r="N32" s="113"/>
      <c r="O32" s="113"/>
      <c r="P32" s="113"/>
    </row>
    <row r="33" spans="1:16" s="16" customFormat="1">
      <c r="A33" s="109">
        <v>21</v>
      </c>
      <c r="B33" s="233"/>
      <c r="C33" s="234" t="s">
        <v>954</v>
      </c>
      <c r="D33" s="235" t="s">
        <v>86</v>
      </c>
      <c r="E33" s="236">
        <v>6.3</v>
      </c>
      <c r="F33" s="113"/>
      <c r="G33" s="113"/>
      <c r="H33" s="113"/>
      <c r="I33" s="113"/>
      <c r="J33" s="113"/>
      <c r="K33" s="113"/>
      <c r="L33" s="113"/>
      <c r="M33" s="113"/>
      <c r="N33" s="113"/>
      <c r="O33" s="113"/>
      <c r="P33" s="113"/>
    </row>
    <row r="34" spans="1:16" s="16" customFormat="1">
      <c r="A34" s="109">
        <v>22</v>
      </c>
      <c r="B34" s="233"/>
      <c r="C34" s="234" t="s">
        <v>956</v>
      </c>
      <c r="D34" s="235" t="s">
        <v>86</v>
      </c>
      <c r="E34" s="147">
        <v>5.5</v>
      </c>
      <c r="F34" s="113"/>
      <c r="G34" s="113"/>
      <c r="H34" s="113"/>
      <c r="I34" s="113"/>
      <c r="J34" s="113"/>
      <c r="K34" s="113"/>
      <c r="L34" s="113"/>
      <c r="M34" s="113"/>
      <c r="N34" s="113"/>
      <c r="O34" s="113"/>
      <c r="P34" s="113"/>
    </row>
    <row r="35" spans="1:16" s="16" customFormat="1">
      <c r="A35" s="109">
        <v>23</v>
      </c>
      <c r="B35" s="233"/>
      <c r="C35" s="234" t="s">
        <v>961</v>
      </c>
      <c r="D35" s="235" t="s">
        <v>86</v>
      </c>
      <c r="E35" s="147">
        <v>2.2000000000000002</v>
      </c>
      <c r="F35" s="113"/>
      <c r="G35" s="113"/>
      <c r="H35" s="113"/>
      <c r="I35" s="113"/>
      <c r="J35" s="113"/>
      <c r="K35" s="113"/>
      <c r="L35" s="113"/>
      <c r="M35" s="113"/>
      <c r="N35" s="113"/>
      <c r="O35" s="113"/>
      <c r="P35" s="113"/>
    </row>
    <row r="36" spans="1:16" s="16" customFormat="1">
      <c r="A36" s="109">
        <v>24</v>
      </c>
      <c r="B36" s="233"/>
      <c r="C36" s="234" t="s">
        <v>962</v>
      </c>
      <c r="D36" s="235" t="s">
        <v>86</v>
      </c>
      <c r="E36" s="236">
        <v>4</v>
      </c>
      <c r="F36" s="113"/>
      <c r="G36" s="113"/>
      <c r="H36" s="113"/>
      <c r="I36" s="113"/>
      <c r="J36" s="113"/>
      <c r="K36" s="113"/>
      <c r="L36" s="113"/>
      <c r="M36" s="113"/>
      <c r="N36" s="113"/>
      <c r="O36" s="113"/>
      <c r="P36" s="113"/>
    </row>
    <row r="37" spans="1:16" s="16" customFormat="1">
      <c r="A37" s="109">
        <v>25</v>
      </c>
      <c r="B37" s="233"/>
      <c r="C37" s="234" t="s">
        <v>963</v>
      </c>
      <c r="D37" s="235" t="s">
        <v>86</v>
      </c>
      <c r="E37" s="236">
        <v>1.4</v>
      </c>
      <c r="F37" s="113"/>
      <c r="G37" s="113"/>
      <c r="H37" s="113"/>
      <c r="I37" s="113"/>
      <c r="J37" s="113"/>
      <c r="K37" s="113"/>
      <c r="L37" s="113"/>
      <c r="M37" s="113"/>
      <c r="N37" s="113"/>
      <c r="O37" s="113"/>
      <c r="P37" s="113"/>
    </row>
    <row r="38" spans="1:16" s="16" customFormat="1" ht="25.5">
      <c r="A38" s="109">
        <v>26</v>
      </c>
      <c r="B38" s="233"/>
      <c r="C38" s="234" t="s">
        <v>964</v>
      </c>
      <c r="D38" s="237" t="s">
        <v>94</v>
      </c>
      <c r="E38" s="147">
        <v>3</v>
      </c>
      <c r="F38" s="113"/>
      <c r="G38" s="113"/>
      <c r="H38" s="113"/>
      <c r="I38" s="113"/>
      <c r="J38" s="113"/>
      <c r="K38" s="113"/>
      <c r="L38" s="113"/>
      <c r="M38" s="113"/>
      <c r="N38" s="113"/>
      <c r="O38" s="113"/>
      <c r="P38" s="113"/>
    </row>
    <row r="39" spans="1:16" s="16" customFormat="1" ht="25.5">
      <c r="A39" s="109">
        <v>27</v>
      </c>
      <c r="B39" s="233"/>
      <c r="C39" s="234" t="s">
        <v>965</v>
      </c>
      <c r="D39" s="237" t="s">
        <v>94</v>
      </c>
      <c r="E39" s="147">
        <v>1</v>
      </c>
      <c r="F39" s="113"/>
      <c r="G39" s="113"/>
      <c r="H39" s="113"/>
      <c r="I39" s="113"/>
      <c r="J39" s="113"/>
      <c r="K39" s="113"/>
      <c r="L39" s="113"/>
      <c r="M39" s="113"/>
      <c r="N39" s="113"/>
      <c r="O39" s="113"/>
      <c r="P39" s="113"/>
    </row>
    <row r="40" spans="1:16" s="16" customFormat="1" ht="25.5">
      <c r="A40" s="109">
        <v>28</v>
      </c>
      <c r="B40" s="233"/>
      <c r="C40" s="234" t="s">
        <v>966</v>
      </c>
      <c r="D40" s="237" t="s">
        <v>94</v>
      </c>
      <c r="E40" s="147">
        <v>8</v>
      </c>
      <c r="F40" s="113"/>
      <c r="G40" s="113"/>
      <c r="H40" s="113"/>
      <c r="I40" s="113"/>
      <c r="J40" s="113"/>
      <c r="K40" s="113"/>
      <c r="L40" s="113"/>
      <c r="M40" s="113"/>
      <c r="N40" s="113"/>
      <c r="O40" s="113"/>
      <c r="P40" s="113"/>
    </row>
    <row r="41" spans="1:16" s="16" customFormat="1" ht="25.5">
      <c r="A41" s="109">
        <v>29</v>
      </c>
      <c r="B41" s="233"/>
      <c r="C41" s="234" t="s">
        <v>967</v>
      </c>
      <c r="D41" s="237" t="s">
        <v>94</v>
      </c>
      <c r="E41" s="147">
        <v>2</v>
      </c>
      <c r="F41" s="113"/>
      <c r="G41" s="113"/>
      <c r="H41" s="113"/>
      <c r="I41" s="113"/>
      <c r="J41" s="113"/>
      <c r="K41" s="113"/>
      <c r="L41" s="113"/>
      <c r="M41" s="113"/>
      <c r="N41" s="113"/>
      <c r="O41" s="113"/>
      <c r="P41" s="113"/>
    </row>
    <row r="42" spans="1:16" s="30" customFormat="1" ht="25.5">
      <c r="A42" s="109">
        <v>30</v>
      </c>
      <c r="B42" s="233"/>
      <c r="C42" s="234" t="s">
        <v>968</v>
      </c>
      <c r="D42" s="237" t="s">
        <v>94</v>
      </c>
      <c r="E42" s="147">
        <v>1</v>
      </c>
      <c r="F42" s="113"/>
      <c r="G42" s="113"/>
      <c r="H42" s="113"/>
      <c r="I42" s="113"/>
      <c r="J42" s="113"/>
      <c r="K42" s="113"/>
      <c r="L42" s="113"/>
      <c r="M42" s="113"/>
      <c r="N42" s="113"/>
      <c r="O42" s="113"/>
      <c r="P42" s="113"/>
    </row>
    <row r="43" spans="1:16" s="16" customFormat="1" ht="25.5">
      <c r="A43" s="109">
        <v>31</v>
      </c>
      <c r="B43" s="233"/>
      <c r="C43" s="234" t="s">
        <v>969</v>
      </c>
      <c r="D43" s="237" t="s">
        <v>94</v>
      </c>
      <c r="E43" s="147">
        <v>1</v>
      </c>
      <c r="F43" s="113"/>
      <c r="G43" s="113"/>
      <c r="H43" s="113"/>
      <c r="I43" s="113"/>
      <c r="J43" s="113"/>
      <c r="K43" s="113"/>
      <c r="L43" s="113"/>
      <c r="M43" s="113"/>
      <c r="N43" s="113"/>
      <c r="O43" s="113"/>
      <c r="P43" s="113"/>
    </row>
    <row r="44" spans="1:16" s="16" customFormat="1">
      <c r="A44" s="109">
        <v>32</v>
      </c>
      <c r="B44" s="233"/>
      <c r="C44" s="234" t="s">
        <v>970</v>
      </c>
      <c r="D44" s="237" t="s">
        <v>94</v>
      </c>
      <c r="E44" s="238">
        <v>4</v>
      </c>
      <c r="F44" s="113"/>
      <c r="G44" s="113"/>
      <c r="H44" s="113"/>
      <c r="I44" s="113"/>
      <c r="J44" s="113"/>
      <c r="K44" s="113"/>
      <c r="L44" s="113"/>
      <c r="M44" s="113"/>
      <c r="N44" s="113"/>
      <c r="O44" s="113"/>
      <c r="P44" s="113"/>
    </row>
    <row r="45" spans="1:16" s="16" customFormat="1" ht="25.5">
      <c r="A45" s="109">
        <v>33</v>
      </c>
      <c r="B45" s="233"/>
      <c r="C45" s="234" t="s">
        <v>971</v>
      </c>
      <c r="D45" s="237" t="s">
        <v>94</v>
      </c>
      <c r="E45" s="239">
        <v>4</v>
      </c>
      <c r="F45" s="113"/>
      <c r="G45" s="113"/>
      <c r="H45" s="113"/>
      <c r="I45" s="113"/>
      <c r="J45" s="113"/>
      <c r="K45" s="113"/>
      <c r="L45" s="113"/>
      <c r="M45" s="113"/>
      <c r="N45" s="113"/>
      <c r="O45" s="113"/>
      <c r="P45" s="113"/>
    </row>
    <row r="46" spans="1:16" s="16" customFormat="1" ht="25.5">
      <c r="A46" s="109">
        <v>34</v>
      </c>
      <c r="B46" s="233"/>
      <c r="C46" s="234" t="s">
        <v>972</v>
      </c>
      <c r="D46" s="237" t="s">
        <v>94</v>
      </c>
      <c r="E46" s="238">
        <v>1</v>
      </c>
      <c r="F46" s="113"/>
      <c r="G46" s="113"/>
      <c r="H46" s="113"/>
      <c r="I46" s="113"/>
      <c r="J46" s="113"/>
      <c r="K46" s="113"/>
      <c r="L46" s="113"/>
      <c r="M46" s="113"/>
      <c r="N46" s="113"/>
      <c r="O46" s="113"/>
      <c r="P46" s="113"/>
    </row>
    <row r="47" spans="1:16" s="16" customFormat="1">
      <c r="A47" s="109">
        <v>35</v>
      </c>
      <c r="B47" s="233"/>
      <c r="C47" s="234" t="s">
        <v>973</v>
      </c>
      <c r="D47" s="237" t="s">
        <v>94</v>
      </c>
      <c r="E47" s="238">
        <v>1</v>
      </c>
      <c r="F47" s="113"/>
      <c r="G47" s="113"/>
      <c r="H47" s="113"/>
      <c r="I47" s="113"/>
      <c r="J47" s="113"/>
      <c r="K47" s="113"/>
      <c r="L47" s="113"/>
      <c r="M47" s="113"/>
      <c r="N47" s="113"/>
      <c r="O47" s="113"/>
      <c r="P47" s="113"/>
    </row>
    <row r="48" spans="1:16" s="37" customFormat="1">
      <c r="A48" s="109">
        <v>36</v>
      </c>
      <c r="B48" s="233"/>
      <c r="C48" s="234" t="s">
        <v>974</v>
      </c>
      <c r="D48" s="237" t="s">
        <v>94</v>
      </c>
      <c r="E48" s="238">
        <v>1</v>
      </c>
      <c r="F48" s="113"/>
      <c r="G48" s="113"/>
      <c r="H48" s="113"/>
      <c r="I48" s="113"/>
      <c r="J48" s="113"/>
      <c r="K48" s="113"/>
      <c r="L48" s="113"/>
      <c r="M48" s="113"/>
      <c r="N48" s="113"/>
      <c r="O48" s="113"/>
      <c r="P48" s="113"/>
    </row>
    <row r="49" spans="1:16" s="16" customFormat="1">
      <c r="A49" s="109">
        <v>37</v>
      </c>
      <c r="B49" s="233"/>
      <c r="C49" s="234" t="s">
        <v>975</v>
      </c>
      <c r="D49" s="237" t="s">
        <v>94</v>
      </c>
      <c r="E49" s="238">
        <v>2</v>
      </c>
      <c r="F49" s="113"/>
      <c r="G49" s="113"/>
      <c r="H49" s="113"/>
      <c r="I49" s="113"/>
      <c r="J49" s="113"/>
      <c r="K49" s="113"/>
      <c r="L49" s="113"/>
      <c r="M49" s="113"/>
      <c r="N49" s="113"/>
      <c r="O49" s="113"/>
      <c r="P49" s="113"/>
    </row>
    <row r="50" spans="1:16" s="16" customFormat="1">
      <c r="A50" s="109">
        <v>38</v>
      </c>
      <c r="B50" s="233"/>
      <c r="C50" s="234" t="s">
        <v>976</v>
      </c>
      <c r="D50" s="237" t="s">
        <v>94</v>
      </c>
      <c r="E50" s="211">
        <v>1</v>
      </c>
      <c r="F50" s="113"/>
      <c r="G50" s="113"/>
      <c r="H50" s="113"/>
      <c r="I50" s="113"/>
      <c r="J50" s="113"/>
      <c r="K50" s="113"/>
      <c r="L50" s="113"/>
      <c r="M50" s="113"/>
      <c r="N50" s="113"/>
      <c r="O50" s="113"/>
      <c r="P50" s="113"/>
    </row>
    <row r="51" spans="1:16" s="16" customFormat="1">
      <c r="A51" s="109">
        <v>39</v>
      </c>
      <c r="B51" s="233"/>
      <c r="C51" s="234" t="s">
        <v>977</v>
      </c>
      <c r="D51" s="237" t="s">
        <v>94</v>
      </c>
      <c r="E51" s="211">
        <v>1</v>
      </c>
      <c r="F51" s="113"/>
      <c r="G51" s="113"/>
      <c r="H51" s="113"/>
      <c r="I51" s="113"/>
      <c r="J51" s="113"/>
      <c r="K51" s="113"/>
      <c r="L51" s="113"/>
      <c r="M51" s="113"/>
      <c r="N51" s="113"/>
      <c r="O51" s="113"/>
      <c r="P51" s="113"/>
    </row>
    <row r="52" spans="1:16" s="16" customFormat="1">
      <c r="A52" s="109">
        <v>40</v>
      </c>
      <c r="B52" s="233"/>
      <c r="C52" s="234" t="s">
        <v>978</v>
      </c>
      <c r="D52" s="237" t="s">
        <v>86</v>
      </c>
      <c r="E52" s="211">
        <v>1</v>
      </c>
      <c r="F52" s="113"/>
      <c r="G52" s="113"/>
      <c r="H52" s="113"/>
      <c r="I52" s="113"/>
      <c r="J52" s="113"/>
      <c r="K52" s="113"/>
      <c r="L52" s="113"/>
      <c r="M52" s="113"/>
      <c r="N52" s="113"/>
      <c r="O52" s="113"/>
      <c r="P52" s="113"/>
    </row>
    <row r="53" spans="1:16" s="16" customFormat="1" ht="25.5">
      <c r="A53" s="109">
        <v>41</v>
      </c>
      <c r="B53" s="233"/>
      <c r="C53" s="234" t="s">
        <v>979</v>
      </c>
      <c r="D53" s="237" t="s">
        <v>94</v>
      </c>
      <c r="E53" s="211">
        <v>25</v>
      </c>
      <c r="F53" s="113"/>
      <c r="G53" s="113"/>
      <c r="H53" s="113"/>
      <c r="I53" s="113"/>
      <c r="J53" s="113"/>
      <c r="K53" s="113"/>
      <c r="L53" s="113"/>
      <c r="M53" s="113"/>
      <c r="N53" s="113"/>
      <c r="O53" s="113"/>
      <c r="P53" s="113"/>
    </row>
    <row r="54" spans="1:16" s="16" customFormat="1" ht="25.5">
      <c r="A54" s="109">
        <v>42</v>
      </c>
      <c r="B54" s="233"/>
      <c r="C54" s="234" t="s">
        <v>980</v>
      </c>
      <c r="D54" s="237" t="s">
        <v>94</v>
      </c>
      <c r="E54" s="236">
        <v>3</v>
      </c>
      <c r="F54" s="113"/>
      <c r="G54" s="113"/>
      <c r="H54" s="113"/>
      <c r="I54" s="113"/>
      <c r="J54" s="113"/>
      <c r="K54" s="113"/>
      <c r="L54" s="113"/>
      <c r="M54" s="113"/>
      <c r="N54" s="113"/>
      <c r="O54" s="113"/>
      <c r="P54" s="113"/>
    </row>
    <row r="55" spans="1:16" s="16" customFormat="1">
      <c r="A55" s="109">
        <v>43</v>
      </c>
      <c r="B55" s="233"/>
      <c r="C55" s="234" t="s">
        <v>981</v>
      </c>
      <c r="D55" s="237" t="s">
        <v>94</v>
      </c>
      <c r="E55" s="211">
        <v>1</v>
      </c>
      <c r="F55" s="113"/>
      <c r="G55" s="113"/>
      <c r="H55" s="113"/>
      <c r="I55" s="113"/>
      <c r="J55" s="113"/>
      <c r="K55" s="113"/>
      <c r="L55" s="113"/>
      <c r="M55" s="113"/>
      <c r="N55" s="113"/>
      <c r="O55" s="113"/>
      <c r="P55" s="113"/>
    </row>
    <row r="56" spans="1:16" s="16" customFormat="1" ht="25.5">
      <c r="A56" s="109">
        <v>44</v>
      </c>
      <c r="B56" s="233"/>
      <c r="C56" s="234" t="s">
        <v>982</v>
      </c>
      <c r="D56" s="237" t="s">
        <v>94</v>
      </c>
      <c r="E56" s="236">
        <v>4</v>
      </c>
      <c r="F56" s="113"/>
      <c r="G56" s="113"/>
      <c r="H56" s="113"/>
      <c r="I56" s="113"/>
      <c r="J56" s="113"/>
      <c r="K56" s="113"/>
      <c r="L56" s="113"/>
      <c r="M56" s="113"/>
      <c r="N56" s="113"/>
      <c r="O56" s="113"/>
      <c r="P56" s="113"/>
    </row>
    <row r="57" spans="1:16" s="16" customFormat="1" ht="25.5">
      <c r="A57" s="109">
        <v>45</v>
      </c>
      <c r="B57" s="233"/>
      <c r="C57" s="234" t="s">
        <v>983</v>
      </c>
      <c r="D57" s="237" t="s">
        <v>94</v>
      </c>
      <c r="E57" s="211">
        <v>1</v>
      </c>
      <c r="F57" s="113"/>
      <c r="G57" s="113"/>
      <c r="H57" s="113"/>
      <c r="I57" s="113"/>
      <c r="J57" s="113"/>
      <c r="K57" s="113"/>
      <c r="L57" s="113"/>
      <c r="M57" s="113"/>
      <c r="N57" s="113"/>
      <c r="O57" s="113"/>
      <c r="P57" s="113"/>
    </row>
    <row r="58" spans="1:16" s="16" customFormat="1" ht="25.5">
      <c r="A58" s="109">
        <v>46</v>
      </c>
      <c r="B58" s="233"/>
      <c r="C58" s="234" t="s">
        <v>984</v>
      </c>
      <c r="D58" s="237" t="s">
        <v>94</v>
      </c>
      <c r="E58" s="147">
        <v>3</v>
      </c>
      <c r="F58" s="113"/>
      <c r="G58" s="113"/>
      <c r="H58" s="113"/>
      <c r="I58" s="113"/>
      <c r="J58" s="113"/>
      <c r="K58" s="113"/>
      <c r="L58" s="113"/>
      <c r="M58" s="113"/>
      <c r="N58" s="113"/>
      <c r="O58" s="113"/>
      <c r="P58" s="113"/>
    </row>
    <row r="59" spans="1:16" s="16" customFormat="1" ht="25.5">
      <c r="A59" s="109">
        <v>47</v>
      </c>
      <c r="B59" s="233"/>
      <c r="C59" s="234" t="s">
        <v>985</v>
      </c>
      <c r="D59" s="237" t="s">
        <v>94</v>
      </c>
      <c r="E59" s="147">
        <v>2</v>
      </c>
      <c r="F59" s="113"/>
      <c r="G59" s="113"/>
      <c r="H59" s="113"/>
      <c r="I59" s="113"/>
      <c r="J59" s="113"/>
      <c r="K59" s="113"/>
      <c r="L59" s="113"/>
      <c r="M59" s="113"/>
      <c r="N59" s="113"/>
      <c r="O59" s="113"/>
      <c r="P59" s="113"/>
    </row>
    <row r="60" spans="1:16" s="34" customFormat="1" ht="25.5">
      <c r="A60" s="109">
        <v>48</v>
      </c>
      <c r="B60" s="233"/>
      <c r="C60" s="234" t="s">
        <v>986</v>
      </c>
      <c r="D60" s="237" t="s">
        <v>94</v>
      </c>
      <c r="E60" s="211">
        <v>1</v>
      </c>
      <c r="F60" s="113"/>
      <c r="G60" s="113"/>
      <c r="H60" s="113"/>
      <c r="I60" s="113"/>
      <c r="J60" s="113"/>
      <c r="K60" s="113"/>
      <c r="L60" s="113"/>
      <c r="M60" s="113"/>
      <c r="N60" s="113"/>
      <c r="O60" s="113"/>
      <c r="P60" s="113"/>
    </row>
    <row r="61" spans="1:16" s="30" customFormat="1" ht="25.5">
      <c r="A61" s="109">
        <v>49</v>
      </c>
      <c r="B61" s="233"/>
      <c r="C61" s="234" t="s">
        <v>987</v>
      </c>
      <c r="D61" s="237" t="s">
        <v>94</v>
      </c>
      <c r="E61" s="211">
        <v>1</v>
      </c>
      <c r="F61" s="113"/>
      <c r="G61" s="113"/>
      <c r="H61" s="113"/>
      <c r="I61" s="113"/>
      <c r="J61" s="113"/>
      <c r="K61" s="113"/>
      <c r="L61" s="113"/>
      <c r="M61" s="113"/>
      <c r="N61" s="113"/>
      <c r="O61" s="113"/>
      <c r="P61" s="113"/>
    </row>
    <row r="62" spans="1:16" s="16" customFormat="1" ht="25.5">
      <c r="A62" s="109">
        <v>50</v>
      </c>
      <c r="B62" s="233"/>
      <c r="C62" s="234" t="s">
        <v>988</v>
      </c>
      <c r="D62" s="237" t="s">
        <v>94</v>
      </c>
      <c r="E62" s="211">
        <v>2</v>
      </c>
      <c r="F62" s="113"/>
      <c r="G62" s="113"/>
      <c r="H62" s="113"/>
      <c r="I62" s="113"/>
      <c r="J62" s="113"/>
      <c r="K62" s="113"/>
      <c r="L62" s="113"/>
      <c r="M62" s="113"/>
      <c r="N62" s="113"/>
      <c r="O62" s="113"/>
      <c r="P62" s="113"/>
    </row>
    <row r="63" spans="1:16" s="16" customFormat="1" ht="51">
      <c r="A63" s="109">
        <v>51</v>
      </c>
      <c r="B63" s="233"/>
      <c r="C63" s="234" t="s">
        <v>1684</v>
      </c>
      <c r="D63" s="237" t="s">
        <v>94</v>
      </c>
      <c r="E63" s="211">
        <v>1</v>
      </c>
      <c r="F63" s="113"/>
      <c r="G63" s="113"/>
      <c r="H63" s="113"/>
      <c r="I63" s="113"/>
      <c r="J63" s="113"/>
      <c r="K63" s="113"/>
      <c r="L63" s="113"/>
      <c r="M63" s="113"/>
      <c r="N63" s="113"/>
      <c r="O63" s="113"/>
      <c r="P63" s="113"/>
    </row>
    <row r="64" spans="1:16" s="16" customFormat="1">
      <c r="A64" s="109">
        <v>52</v>
      </c>
      <c r="B64" s="233"/>
      <c r="C64" s="234" t="s">
        <v>989</v>
      </c>
      <c r="D64" s="237" t="s">
        <v>94</v>
      </c>
      <c r="E64" s="211">
        <v>1</v>
      </c>
      <c r="F64" s="113"/>
      <c r="G64" s="113"/>
      <c r="H64" s="113"/>
      <c r="I64" s="113"/>
      <c r="J64" s="113"/>
      <c r="K64" s="113"/>
      <c r="L64" s="113"/>
      <c r="M64" s="113"/>
      <c r="N64" s="113"/>
      <c r="O64" s="113"/>
      <c r="P64" s="113"/>
    </row>
    <row r="65" spans="1:16" s="16" customFormat="1" ht="15.75">
      <c r="A65" s="109">
        <v>53</v>
      </c>
      <c r="B65" s="233"/>
      <c r="C65" s="234" t="s">
        <v>1134</v>
      </c>
      <c r="D65" s="237" t="s">
        <v>1683</v>
      </c>
      <c r="E65" s="274">
        <v>80</v>
      </c>
      <c r="F65" s="113"/>
      <c r="G65" s="113"/>
      <c r="H65" s="113"/>
      <c r="I65" s="113"/>
      <c r="J65" s="113"/>
      <c r="K65" s="113"/>
      <c r="L65" s="113"/>
      <c r="M65" s="113"/>
      <c r="N65" s="113"/>
      <c r="O65" s="113"/>
      <c r="P65" s="113"/>
    </row>
    <row r="66" spans="1:16" s="30" customFormat="1" ht="15.75">
      <c r="A66" s="109">
        <v>54</v>
      </c>
      <c r="B66" s="233"/>
      <c r="C66" s="234" t="s">
        <v>1135</v>
      </c>
      <c r="D66" s="237" t="s">
        <v>1683</v>
      </c>
      <c r="E66" s="274">
        <v>35</v>
      </c>
      <c r="F66" s="113"/>
      <c r="G66" s="113"/>
      <c r="H66" s="113"/>
      <c r="I66" s="113"/>
      <c r="J66" s="113"/>
      <c r="K66" s="113"/>
      <c r="L66" s="113"/>
      <c r="M66" s="113"/>
      <c r="N66" s="113"/>
      <c r="O66" s="113"/>
      <c r="P66" s="113"/>
    </row>
    <row r="67" spans="1:16" s="30" customFormat="1" ht="15.75">
      <c r="A67" s="109">
        <v>55</v>
      </c>
      <c r="B67" s="233"/>
      <c r="C67" s="234" t="s">
        <v>990</v>
      </c>
      <c r="D67" s="237" t="s">
        <v>1683</v>
      </c>
      <c r="E67" s="238">
        <v>361</v>
      </c>
      <c r="F67" s="113"/>
      <c r="G67" s="113"/>
      <c r="H67" s="113"/>
      <c r="I67" s="113"/>
      <c r="J67" s="113"/>
      <c r="K67" s="113"/>
      <c r="L67" s="113"/>
      <c r="M67" s="113"/>
      <c r="N67" s="113"/>
      <c r="O67" s="113"/>
      <c r="P67" s="113"/>
    </row>
    <row r="68" spans="1:16" s="30" customFormat="1" ht="15.75">
      <c r="A68" s="109">
        <v>56</v>
      </c>
      <c r="B68" s="233"/>
      <c r="C68" s="234" t="s">
        <v>991</v>
      </c>
      <c r="D68" s="237" t="s">
        <v>1683</v>
      </c>
      <c r="E68" s="275">
        <v>300</v>
      </c>
      <c r="F68" s="113"/>
      <c r="G68" s="113"/>
      <c r="H68" s="113"/>
      <c r="I68" s="113"/>
      <c r="J68" s="113"/>
      <c r="K68" s="113"/>
      <c r="L68" s="113"/>
      <c r="M68" s="113"/>
      <c r="N68" s="113"/>
      <c r="O68" s="113"/>
      <c r="P68" s="113"/>
    </row>
    <row r="69" spans="1:16" s="16" customFormat="1" ht="25.5">
      <c r="A69" s="109">
        <v>57</v>
      </c>
      <c r="B69" s="233"/>
      <c r="C69" s="234" t="s">
        <v>992</v>
      </c>
      <c r="D69" s="237" t="s">
        <v>1683</v>
      </c>
      <c r="E69" s="147">
        <v>14</v>
      </c>
      <c r="F69" s="113"/>
      <c r="G69" s="113"/>
      <c r="H69" s="113"/>
      <c r="I69" s="113"/>
      <c r="J69" s="113"/>
      <c r="K69" s="113"/>
      <c r="L69" s="113"/>
      <c r="M69" s="113"/>
      <c r="N69" s="113"/>
      <c r="O69" s="113"/>
      <c r="P69" s="113"/>
    </row>
    <row r="70" spans="1:16" s="16" customFormat="1" ht="25.5">
      <c r="A70" s="109">
        <v>58</v>
      </c>
      <c r="B70" s="233"/>
      <c r="C70" s="234" t="s">
        <v>993</v>
      </c>
      <c r="D70" s="237" t="s">
        <v>1683</v>
      </c>
      <c r="E70" s="211">
        <v>200</v>
      </c>
      <c r="F70" s="113"/>
      <c r="G70" s="113"/>
      <c r="H70" s="113"/>
      <c r="I70" s="113"/>
      <c r="J70" s="113"/>
      <c r="K70" s="113"/>
      <c r="L70" s="113"/>
      <c r="M70" s="113"/>
      <c r="N70" s="113"/>
      <c r="O70" s="113"/>
      <c r="P70" s="113"/>
    </row>
    <row r="71" spans="1:16" s="16" customFormat="1" ht="38.25">
      <c r="A71" s="109">
        <v>59</v>
      </c>
      <c r="B71" s="233"/>
      <c r="C71" s="234" t="s">
        <v>1136</v>
      </c>
      <c r="D71" s="237" t="s">
        <v>90</v>
      </c>
      <c r="E71" s="211">
        <v>1</v>
      </c>
      <c r="F71" s="113"/>
      <c r="G71" s="113"/>
      <c r="H71" s="113"/>
      <c r="I71" s="113"/>
      <c r="J71" s="113"/>
      <c r="K71" s="113"/>
      <c r="L71" s="113"/>
      <c r="M71" s="113"/>
      <c r="N71" s="113"/>
      <c r="O71" s="113"/>
      <c r="P71" s="113"/>
    </row>
    <row r="72" spans="1:16" s="16" customFormat="1">
      <c r="A72" s="109">
        <v>60</v>
      </c>
      <c r="B72" s="233"/>
      <c r="C72" s="234" t="s">
        <v>1137</v>
      </c>
      <c r="D72" s="237" t="s">
        <v>90</v>
      </c>
      <c r="E72" s="211">
        <v>1</v>
      </c>
      <c r="F72" s="113"/>
      <c r="G72" s="113"/>
      <c r="H72" s="113"/>
      <c r="I72" s="113"/>
      <c r="J72" s="113"/>
      <c r="K72" s="113"/>
      <c r="L72" s="113"/>
      <c r="M72" s="113"/>
      <c r="N72" s="113"/>
      <c r="O72" s="113"/>
      <c r="P72" s="113"/>
    </row>
    <row r="73" spans="1:16" s="30" customFormat="1" ht="25.5">
      <c r="A73" s="109">
        <v>61</v>
      </c>
      <c r="B73" s="233"/>
      <c r="C73" s="234" t="s">
        <v>994</v>
      </c>
      <c r="D73" s="237" t="s">
        <v>90</v>
      </c>
      <c r="E73" s="211">
        <v>2</v>
      </c>
      <c r="F73" s="113"/>
      <c r="G73" s="113"/>
      <c r="H73" s="113"/>
      <c r="I73" s="113"/>
      <c r="J73" s="113"/>
      <c r="K73" s="113"/>
      <c r="L73" s="113"/>
      <c r="M73" s="113"/>
      <c r="N73" s="113"/>
      <c r="O73" s="113"/>
      <c r="P73" s="113"/>
    </row>
    <row r="74" spans="1:16" s="16" customFormat="1" ht="76.5">
      <c r="A74" s="109">
        <v>62</v>
      </c>
      <c r="B74" s="109" t="s">
        <v>374</v>
      </c>
      <c r="C74" s="172" t="s">
        <v>1138</v>
      </c>
      <c r="D74" s="240" t="s">
        <v>90</v>
      </c>
      <c r="E74" s="211">
        <v>1</v>
      </c>
      <c r="F74" s="113"/>
      <c r="G74" s="113"/>
      <c r="H74" s="113"/>
      <c r="I74" s="113"/>
      <c r="J74" s="113"/>
      <c r="K74" s="113"/>
      <c r="L74" s="113"/>
      <c r="M74" s="113"/>
      <c r="N74" s="113"/>
      <c r="O74" s="113"/>
      <c r="P74" s="113"/>
    </row>
    <row r="75" spans="1:16" s="30" customFormat="1">
      <c r="A75" s="105"/>
      <c r="B75" s="245"/>
      <c r="C75" s="253" t="s">
        <v>995</v>
      </c>
      <c r="D75" s="250"/>
      <c r="E75" s="251"/>
      <c r="F75" s="137"/>
      <c r="G75" s="137"/>
      <c r="H75" s="137"/>
      <c r="I75" s="137"/>
      <c r="J75" s="137"/>
      <c r="K75" s="137"/>
      <c r="L75" s="137"/>
      <c r="M75" s="137"/>
      <c r="N75" s="137"/>
      <c r="O75" s="137"/>
      <c r="P75" s="137"/>
    </row>
    <row r="76" spans="1:16" s="30" customFormat="1">
      <c r="A76" s="109">
        <v>63</v>
      </c>
      <c r="B76" s="233"/>
      <c r="C76" s="234" t="s">
        <v>996</v>
      </c>
      <c r="D76" s="237" t="s">
        <v>86</v>
      </c>
      <c r="E76" s="211" t="s">
        <v>997</v>
      </c>
      <c r="F76" s="113"/>
      <c r="G76" s="113"/>
      <c r="H76" s="113"/>
      <c r="I76" s="113"/>
      <c r="J76" s="113"/>
      <c r="K76" s="113"/>
      <c r="L76" s="113"/>
      <c r="M76" s="113"/>
      <c r="N76" s="113"/>
      <c r="O76" s="113"/>
      <c r="P76" s="113"/>
    </row>
    <row r="77" spans="1:16" s="30" customFormat="1">
      <c r="A77" s="109">
        <v>64</v>
      </c>
      <c r="B77" s="233"/>
      <c r="C77" s="234" t="s">
        <v>998</v>
      </c>
      <c r="D77" s="237" t="s">
        <v>86</v>
      </c>
      <c r="E77" s="211">
        <v>157.4</v>
      </c>
      <c r="F77" s="113"/>
      <c r="G77" s="113"/>
      <c r="H77" s="113"/>
      <c r="I77" s="113"/>
      <c r="J77" s="113"/>
      <c r="K77" s="113"/>
      <c r="L77" s="113"/>
      <c r="M77" s="113"/>
      <c r="N77" s="113"/>
      <c r="O77" s="113"/>
      <c r="P77" s="113"/>
    </row>
    <row r="78" spans="1:16" s="30" customFormat="1">
      <c r="A78" s="109">
        <v>65</v>
      </c>
      <c r="B78" s="233"/>
      <c r="C78" s="234" t="s">
        <v>999</v>
      </c>
      <c r="D78" s="237" t="s">
        <v>86</v>
      </c>
      <c r="E78" s="211">
        <v>292.39999999999998</v>
      </c>
      <c r="F78" s="113"/>
      <c r="G78" s="113"/>
      <c r="H78" s="113"/>
      <c r="I78" s="113"/>
      <c r="J78" s="113"/>
      <c r="K78" s="113"/>
      <c r="L78" s="113"/>
      <c r="M78" s="113"/>
      <c r="N78" s="113"/>
      <c r="O78" s="113"/>
      <c r="P78" s="113"/>
    </row>
    <row r="79" spans="1:16" s="30" customFormat="1">
      <c r="A79" s="109">
        <v>66</v>
      </c>
      <c r="B79" s="233"/>
      <c r="C79" s="234" t="s">
        <v>1000</v>
      </c>
      <c r="D79" s="237" t="s">
        <v>86</v>
      </c>
      <c r="E79" s="211">
        <v>93</v>
      </c>
      <c r="F79" s="113"/>
      <c r="G79" s="113"/>
      <c r="H79" s="113"/>
      <c r="I79" s="113"/>
      <c r="J79" s="113"/>
      <c r="K79" s="113"/>
      <c r="L79" s="113"/>
      <c r="M79" s="113"/>
      <c r="N79" s="113"/>
      <c r="O79" s="113"/>
      <c r="P79" s="113"/>
    </row>
    <row r="80" spans="1:16" s="30" customFormat="1">
      <c r="A80" s="109">
        <v>67</v>
      </c>
      <c r="B80" s="233"/>
      <c r="C80" s="234" t="s">
        <v>942</v>
      </c>
      <c r="D80" s="237" t="s">
        <v>86</v>
      </c>
      <c r="E80" s="211">
        <v>91.6</v>
      </c>
      <c r="F80" s="113"/>
      <c r="G80" s="113"/>
      <c r="H80" s="113"/>
      <c r="I80" s="113"/>
      <c r="J80" s="113"/>
      <c r="K80" s="113"/>
      <c r="L80" s="113"/>
      <c r="M80" s="113"/>
      <c r="N80" s="113"/>
      <c r="O80" s="113"/>
      <c r="P80" s="113"/>
    </row>
    <row r="81" spans="1:16" s="30" customFormat="1">
      <c r="A81" s="109">
        <v>68</v>
      </c>
      <c r="B81" s="233"/>
      <c r="C81" s="234" t="s">
        <v>943</v>
      </c>
      <c r="D81" s="237" t="s">
        <v>86</v>
      </c>
      <c r="E81" s="211">
        <v>54</v>
      </c>
      <c r="F81" s="113"/>
      <c r="G81" s="113"/>
      <c r="H81" s="113"/>
      <c r="I81" s="113"/>
      <c r="J81" s="113"/>
      <c r="K81" s="113"/>
      <c r="L81" s="113"/>
      <c r="M81" s="113"/>
      <c r="N81" s="113"/>
      <c r="O81" s="113"/>
      <c r="P81" s="113"/>
    </row>
    <row r="82" spans="1:16" s="30" customFormat="1">
      <c r="A82" s="109">
        <v>69</v>
      </c>
      <c r="B82" s="233"/>
      <c r="C82" s="234" t="s">
        <v>944</v>
      </c>
      <c r="D82" s="237" t="s">
        <v>86</v>
      </c>
      <c r="E82" s="211">
        <v>86.4</v>
      </c>
      <c r="F82" s="113"/>
      <c r="G82" s="113"/>
      <c r="H82" s="113"/>
      <c r="I82" s="113"/>
      <c r="J82" s="113"/>
      <c r="K82" s="113"/>
      <c r="L82" s="113"/>
      <c r="M82" s="113"/>
      <c r="N82" s="113"/>
      <c r="O82" s="113"/>
      <c r="P82" s="113"/>
    </row>
    <row r="83" spans="1:16" s="30" customFormat="1">
      <c r="A83" s="109">
        <v>70</v>
      </c>
      <c r="B83" s="233"/>
      <c r="C83" s="234" t="s">
        <v>947</v>
      </c>
      <c r="D83" s="237" t="s">
        <v>86</v>
      </c>
      <c r="E83" s="211">
        <v>44</v>
      </c>
      <c r="F83" s="113"/>
      <c r="G83" s="113"/>
      <c r="H83" s="113"/>
      <c r="I83" s="113"/>
      <c r="J83" s="113"/>
      <c r="K83" s="113"/>
      <c r="L83" s="113"/>
      <c r="M83" s="113"/>
      <c r="N83" s="113"/>
      <c r="O83" s="113"/>
      <c r="P83" s="113"/>
    </row>
    <row r="84" spans="1:16" s="30" customFormat="1">
      <c r="A84" s="109">
        <v>71</v>
      </c>
      <c r="B84" s="233"/>
      <c r="C84" s="234" t="s">
        <v>1001</v>
      </c>
      <c r="D84" s="237" t="s">
        <v>86</v>
      </c>
      <c r="E84" s="211" t="s">
        <v>1002</v>
      </c>
      <c r="F84" s="113"/>
      <c r="G84" s="113"/>
      <c r="H84" s="113"/>
      <c r="I84" s="113"/>
      <c r="J84" s="113"/>
      <c r="K84" s="113"/>
      <c r="L84" s="113"/>
      <c r="M84" s="113"/>
      <c r="N84" s="113"/>
      <c r="O84" s="113"/>
      <c r="P84" s="113"/>
    </row>
    <row r="85" spans="1:16" s="30" customFormat="1">
      <c r="A85" s="109">
        <v>72</v>
      </c>
      <c r="B85" s="233"/>
      <c r="C85" s="234" t="s">
        <v>1003</v>
      </c>
      <c r="D85" s="237" t="s">
        <v>86</v>
      </c>
      <c r="E85" s="211">
        <v>109.2</v>
      </c>
      <c r="F85" s="113"/>
      <c r="G85" s="113"/>
      <c r="H85" s="113"/>
      <c r="I85" s="113"/>
      <c r="J85" s="113"/>
      <c r="K85" s="113"/>
      <c r="L85" s="113"/>
      <c r="M85" s="113"/>
      <c r="N85" s="113"/>
      <c r="O85" s="113"/>
      <c r="P85" s="113"/>
    </row>
    <row r="86" spans="1:16" s="30" customFormat="1">
      <c r="A86" s="109">
        <v>73</v>
      </c>
      <c r="B86" s="233"/>
      <c r="C86" s="234" t="s">
        <v>1004</v>
      </c>
      <c r="D86" s="237" t="s">
        <v>86</v>
      </c>
      <c r="E86" s="211">
        <v>136.69999999999999</v>
      </c>
      <c r="F86" s="113"/>
      <c r="G86" s="113"/>
      <c r="H86" s="113"/>
      <c r="I86" s="113"/>
      <c r="J86" s="113"/>
      <c r="K86" s="113"/>
      <c r="L86" s="113"/>
      <c r="M86" s="113"/>
      <c r="N86" s="113"/>
      <c r="O86" s="113"/>
      <c r="P86" s="113"/>
    </row>
    <row r="87" spans="1:16" s="30" customFormat="1">
      <c r="A87" s="109">
        <v>74</v>
      </c>
      <c r="B87" s="233"/>
      <c r="C87" s="234" t="s">
        <v>1005</v>
      </c>
      <c r="D87" s="237" t="s">
        <v>86</v>
      </c>
      <c r="E87" s="211">
        <v>181.3</v>
      </c>
      <c r="F87" s="113"/>
      <c r="G87" s="113"/>
      <c r="H87" s="113"/>
      <c r="I87" s="113"/>
      <c r="J87" s="113"/>
      <c r="K87" s="113"/>
      <c r="L87" s="113"/>
      <c r="M87" s="113"/>
      <c r="N87" s="113"/>
      <c r="O87" s="113"/>
      <c r="P87" s="113"/>
    </row>
    <row r="88" spans="1:16" s="30" customFormat="1">
      <c r="A88" s="109">
        <v>75</v>
      </c>
      <c r="B88" s="233"/>
      <c r="C88" s="234" t="s">
        <v>949</v>
      </c>
      <c r="D88" s="237" t="s">
        <v>86</v>
      </c>
      <c r="E88" s="211" t="s">
        <v>1006</v>
      </c>
      <c r="F88" s="113"/>
      <c r="G88" s="113"/>
      <c r="H88" s="113"/>
      <c r="I88" s="113"/>
      <c r="J88" s="113"/>
      <c r="K88" s="113"/>
      <c r="L88" s="113"/>
      <c r="M88" s="113"/>
      <c r="N88" s="113"/>
      <c r="O88" s="113"/>
      <c r="P88" s="113"/>
    </row>
    <row r="89" spans="1:16" s="30" customFormat="1">
      <c r="A89" s="109">
        <v>76</v>
      </c>
      <c r="B89" s="233"/>
      <c r="C89" s="234" t="s">
        <v>1007</v>
      </c>
      <c r="D89" s="237" t="s">
        <v>86</v>
      </c>
      <c r="E89" s="211">
        <v>49.2</v>
      </c>
      <c r="F89" s="113"/>
      <c r="G89" s="113"/>
      <c r="H89" s="113"/>
      <c r="I89" s="113"/>
      <c r="J89" s="113"/>
      <c r="K89" s="113"/>
      <c r="L89" s="113"/>
      <c r="M89" s="113"/>
      <c r="N89" s="113"/>
      <c r="O89" s="113"/>
      <c r="P89" s="113"/>
    </row>
    <row r="90" spans="1:16" s="30" customFormat="1">
      <c r="A90" s="109">
        <v>77</v>
      </c>
      <c r="B90" s="233"/>
      <c r="C90" s="234" t="s">
        <v>1008</v>
      </c>
      <c r="D90" s="237" t="s">
        <v>86</v>
      </c>
      <c r="E90" s="211" t="s">
        <v>1009</v>
      </c>
      <c r="F90" s="113"/>
      <c r="G90" s="113"/>
      <c r="H90" s="113"/>
      <c r="I90" s="113"/>
      <c r="J90" s="113"/>
      <c r="K90" s="113"/>
      <c r="L90" s="113"/>
      <c r="M90" s="113"/>
      <c r="N90" s="113"/>
      <c r="O90" s="113"/>
      <c r="P90" s="113"/>
    </row>
    <row r="91" spans="1:16" s="16" customFormat="1">
      <c r="A91" s="109">
        <v>78</v>
      </c>
      <c r="B91" s="233"/>
      <c r="C91" s="234" t="s">
        <v>1010</v>
      </c>
      <c r="D91" s="237" t="s">
        <v>86</v>
      </c>
      <c r="E91" s="211" t="s">
        <v>717</v>
      </c>
      <c r="F91" s="113"/>
      <c r="G91" s="113"/>
      <c r="H91" s="113"/>
      <c r="I91" s="113"/>
      <c r="J91" s="113"/>
      <c r="K91" s="113"/>
      <c r="L91" s="113"/>
      <c r="M91" s="113"/>
      <c r="N91" s="113"/>
      <c r="O91" s="113"/>
      <c r="P91" s="113"/>
    </row>
    <row r="92" spans="1:16" s="30" customFormat="1">
      <c r="A92" s="109">
        <v>79</v>
      </c>
      <c r="B92" s="233"/>
      <c r="C92" s="234" t="s">
        <v>954</v>
      </c>
      <c r="D92" s="237" t="s">
        <v>86</v>
      </c>
      <c r="E92" s="211" t="s">
        <v>1011</v>
      </c>
      <c r="F92" s="113"/>
      <c r="G92" s="113"/>
      <c r="H92" s="113"/>
      <c r="I92" s="113"/>
      <c r="J92" s="113"/>
      <c r="K92" s="113"/>
      <c r="L92" s="113"/>
      <c r="M92" s="113"/>
      <c r="N92" s="113"/>
      <c r="O92" s="113"/>
      <c r="P92" s="113"/>
    </row>
    <row r="93" spans="1:16" s="30" customFormat="1">
      <c r="A93" s="109">
        <v>80</v>
      </c>
      <c r="B93" s="233"/>
      <c r="C93" s="234" t="s">
        <v>1012</v>
      </c>
      <c r="D93" s="237" t="s">
        <v>86</v>
      </c>
      <c r="E93" s="211">
        <v>2</v>
      </c>
      <c r="F93" s="113"/>
      <c r="G93" s="113"/>
      <c r="H93" s="113"/>
      <c r="I93" s="113"/>
      <c r="J93" s="113"/>
      <c r="K93" s="113"/>
      <c r="L93" s="113"/>
      <c r="M93" s="113"/>
      <c r="N93" s="113"/>
      <c r="O93" s="113"/>
      <c r="P93" s="113"/>
    </row>
    <row r="94" spans="1:16" s="30" customFormat="1" ht="15.75">
      <c r="A94" s="109">
        <v>81</v>
      </c>
      <c r="B94" s="259"/>
      <c r="C94" s="234" t="s">
        <v>1013</v>
      </c>
      <c r="D94" s="237" t="s">
        <v>86</v>
      </c>
      <c r="E94" s="211" t="s">
        <v>1014</v>
      </c>
      <c r="F94" s="113"/>
      <c r="G94" s="113"/>
      <c r="H94" s="113"/>
      <c r="I94" s="113"/>
      <c r="J94" s="113"/>
      <c r="K94" s="113"/>
      <c r="L94" s="113"/>
      <c r="M94" s="113"/>
      <c r="N94" s="113"/>
      <c r="O94" s="113"/>
      <c r="P94" s="113"/>
    </row>
    <row r="95" spans="1:16" s="30" customFormat="1" ht="25.5">
      <c r="A95" s="109">
        <v>82</v>
      </c>
      <c r="B95" s="259"/>
      <c r="C95" s="234" t="s">
        <v>1015</v>
      </c>
      <c r="D95" s="237" t="s">
        <v>94</v>
      </c>
      <c r="E95" s="211">
        <v>2</v>
      </c>
      <c r="F95" s="113"/>
      <c r="G95" s="113"/>
      <c r="H95" s="113"/>
      <c r="I95" s="113"/>
      <c r="J95" s="113"/>
      <c r="K95" s="113"/>
      <c r="L95" s="113"/>
      <c r="M95" s="113"/>
      <c r="N95" s="113"/>
      <c r="O95" s="113"/>
      <c r="P95" s="113"/>
    </row>
    <row r="96" spans="1:16" s="30" customFormat="1" ht="25.5">
      <c r="A96" s="109">
        <v>83</v>
      </c>
      <c r="B96" s="259"/>
      <c r="C96" s="234" t="s">
        <v>1016</v>
      </c>
      <c r="D96" s="237" t="s">
        <v>94</v>
      </c>
      <c r="E96" s="211">
        <v>15</v>
      </c>
      <c r="F96" s="113"/>
      <c r="G96" s="113"/>
      <c r="H96" s="113"/>
      <c r="I96" s="113"/>
      <c r="J96" s="113"/>
      <c r="K96" s="113"/>
      <c r="L96" s="113"/>
      <c r="M96" s="113"/>
      <c r="N96" s="113"/>
      <c r="O96" s="113"/>
      <c r="P96" s="113"/>
    </row>
    <row r="97" spans="1:16" s="30" customFormat="1" ht="25.5">
      <c r="A97" s="109">
        <v>84</v>
      </c>
      <c r="B97" s="259"/>
      <c r="C97" s="234" t="s">
        <v>1017</v>
      </c>
      <c r="D97" s="237" t="s">
        <v>94</v>
      </c>
      <c r="E97" s="211">
        <v>26</v>
      </c>
      <c r="F97" s="113"/>
      <c r="G97" s="113"/>
      <c r="H97" s="113"/>
      <c r="I97" s="113"/>
      <c r="J97" s="113"/>
      <c r="K97" s="113"/>
      <c r="L97" s="113"/>
      <c r="M97" s="113"/>
      <c r="N97" s="113"/>
      <c r="O97" s="113"/>
      <c r="P97" s="113"/>
    </row>
    <row r="98" spans="1:16" s="30" customFormat="1" ht="25.5">
      <c r="A98" s="109">
        <v>85</v>
      </c>
      <c r="B98" s="259"/>
      <c r="C98" s="234" t="s">
        <v>1018</v>
      </c>
      <c r="D98" s="237" t="s">
        <v>94</v>
      </c>
      <c r="E98" s="211">
        <v>21</v>
      </c>
      <c r="F98" s="113"/>
      <c r="G98" s="113"/>
      <c r="H98" s="113"/>
      <c r="I98" s="113"/>
      <c r="J98" s="113"/>
      <c r="K98" s="113"/>
      <c r="L98" s="113"/>
      <c r="M98" s="113"/>
      <c r="N98" s="113"/>
      <c r="O98" s="113"/>
      <c r="P98" s="113"/>
    </row>
    <row r="99" spans="1:16" s="30" customFormat="1" ht="15.75">
      <c r="A99" s="109">
        <v>86</v>
      </c>
      <c r="B99" s="259"/>
      <c r="C99" s="234" t="s">
        <v>1019</v>
      </c>
      <c r="D99" s="237" t="s">
        <v>94</v>
      </c>
      <c r="E99" s="211">
        <v>22</v>
      </c>
      <c r="F99" s="113"/>
      <c r="G99" s="113"/>
      <c r="H99" s="113"/>
      <c r="I99" s="113"/>
      <c r="J99" s="113"/>
      <c r="K99" s="113"/>
      <c r="L99" s="113"/>
      <c r="M99" s="113"/>
      <c r="N99" s="113"/>
      <c r="O99" s="113"/>
      <c r="P99" s="113"/>
    </row>
    <row r="100" spans="1:16" s="30" customFormat="1" ht="15.75">
      <c r="A100" s="109">
        <v>87</v>
      </c>
      <c r="B100" s="259"/>
      <c r="C100" s="234" t="s">
        <v>1020</v>
      </c>
      <c r="D100" s="237" t="s">
        <v>94</v>
      </c>
      <c r="E100" s="211">
        <v>6</v>
      </c>
      <c r="F100" s="113"/>
      <c r="G100" s="113"/>
      <c r="H100" s="113"/>
      <c r="I100" s="113"/>
      <c r="J100" s="113"/>
      <c r="K100" s="113"/>
      <c r="L100" s="113"/>
      <c r="M100" s="113"/>
      <c r="N100" s="113"/>
      <c r="O100" s="113"/>
      <c r="P100" s="113"/>
    </row>
    <row r="101" spans="1:16" s="30" customFormat="1" ht="15.75">
      <c r="A101" s="109">
        <v>88</v>
      </c>
      <c r="B101" s="259"/>
      <c r="C101" s="234" t="s">
        <v>1021</v>
      </c>
      <c r="D101" s="237" t="s">
        <v>94</v>
      </c>
      <c r="E101" s="211">
        <v>12</v>
      </c>
      <c r="F101" s="113"/>
      <c r="G101" s="113"/>
      <c r="H101" s="113"/>
      <c r="I101" s="113"/>
      <c r="J101" s="113"/>
      <c r="K101" s="113"/>
      <c r="L101" s="113"/>
      <c r="M101" s="113"/>
      <c r="N101" s="113"/>
      <c r="O101" s="113"/>
      <c r="P101" s="113"/>
    </row>
    <row r="102" spans="1:16" s="30" customFormat="1" ht="15.75">
      <c r="A102" s="109">
        <v>89</v>
      </c>
      <c r="B102" s="259"/>
      <c r="C102" s="234" t="s">
        <v>1022</v>
      </c>
      <c r="D102" s="237" t="s">
        <v>94</v>
      </c>
      <c r="E102" s="211">
        <v>6</v>
      </c>
      <c r="F102" s="113"/>
      <c r="G102" s="113"/>
      <c r="H102" s="113"/>
      <c r="I102" s="113"/>
      <c r="J102" s="113"/>
      <c r="K102" s="113"/>
      <c r="L102" s="113"/>
      <c r="M102" s="113"/>
      <c r="N102" s="113"/>
      <c r="O102" s="113"/>
      <c r="P102" s="113"/>
    </row>
    <row r="103" spans="1:16" s="30" customFormat="1" ht="15.75">
      <c r="A103" s="109">
        <v>90</v>
      </c>
      <c r="B103" s="259"/>
      <c r="C103" s="234" t="s">
        <v>1023</v>
      </c>
      <c r="D103" s="237" t="s">
        <v>94</v>
      </c>
      <c r="E103" s="211">
        <v>2</v>
      </c>
      <c r="F103" s="113"/>
      <c r="G103" s="113"/>
      <c r="H103" s="113"/>
      <c r="I103" s="113"/>
      <c r="J103" s="113"/>
      <c r="K103" s="113"/>
      <c r="L103" s="113"/>
      <c r="M103" s="113"/>
      <c r="N103" s="113"/>
      <c r="O103" s="113"/>
      <c r="P103" s="113"/>
    </row>
    <row r="104" spans="1:16" s="30" customFormat="1" ht="15.75">
      <c r="A104" s="109">
        <v>91</v>
      </c>
      <c r="B104" s="259"/>
      <c r="C104" s="234" t="s">
        <v>1024</v>
      </c>
      <c r="D104" s="237" t="s">
        <v>94</v>
      </c>
      <c r="E104" s="211">
        <v>4</v>
      </c>
      <c r="F104" s="113"/>
      <c r="G104" s="113"/>
      <c r="H104" s="113"/>
      <c r="I104" s="113"/>
      <c r="J104" s="113"/>
      <c r="K104" s="113"/>
      <c r="L104" s="113"/>
      <c r="M104" s="113"/>
      <c r="N104" s="113"/>
      <c r="O104" s="113"/>
      <c r="P104" s="113"/>
    </row>
    <row r="105" spans="1:16" s="30" customFormat="1" ht="25.5">
      <c r="A105" s="109">
        <v>92</v>
      </c>
      <c r="B105" s="259"/>
      <c r="C105" s="234" t="s">
        <v>1025</v>
      </c>
      <c r="D105" s="237" t="s">
        <v>94</v>
      </c>
      <c r="E105" s="211">
        <v>3</v>
      </c>
      <c r="F105" s="113"/>
      <c r="G105" s="113"/>
      <c r="H105" s="113"/>
      <c r="I105" s="113"/>
      <c r="J105" s="113"/>
      <c r="K105" s="113"/>
      <c r="L105" s="113"/>
      <c r="M105" s="113"/>
      <c r="N105" s="113"/>
      <c r="O105" s="113"/>
      <c r="P105" s="113"/>
    </row>
    <row r="106" spans="1:16" s="30" customFormat="1" ht="25.5">
      <c r="A106" s="109">
        <v>93</v>
      </c>
      <c r="B106" s="259"/>
      <c r="C106" s="234" t="s">
        <v>1026</v>
      </c>
      <c r="D106" s="237" t="s">
        <v>94</v>
      </c>
      <c r="E106" s="211">
        <v>2</v>
      </c>
      <c r="F106" s="113"/>
      <c r="G106" s="113"/>
      <c r="H106" s="113"/>
      <c r="I106" s="113"/>
      <c r="J106" s="113"/>
      <c r="K106" s="113"/>
      <c r="L106" s="113"/>
      <c r="M106" s="113"/>
      <c r="N106" s="113"/>
      <c r="O106" s="113"/>
      <c r="P106" s="113"/>
    </row>
    <row r="107" spans="1:16" s="30" customFormat="1" ht="15.75">
      <c r="A107" s="109">
        <v>94</v>
      </c>
      <c r="B107" s="259"/>
      <c r="C107" s="234" t="s">
        <v>1027</v>
      </c>
      <c r="D107" s="237" t="s">
        <v>94</v>
      </c>
      <c r="E107" s="211">
        <v>2</v>
      </c>
      <c r="F107" s="113"/>
      <c r="G107" s="113"/>
      <c r="H107" s="113"/>
      <c r="I107" s="113"/>
      <c r="J107" s="113"/>
      <c r="K107" s="113"/>
      <c r="L107" s="113"/>
      <c r="M107" s="113"/>
      <c r="N107" s="113"/>
      <c r="O107" s="113"/>
      <c r="P107" s="113"/>
    </row>
    <row r="108" spans="1:16" s="30" customFormat="1" ht="25.5">
      <c r="A108" s="109">
        <v>95</v>
      </c>
      <c r="B108" s="259"/>
      <c r="C108" s="234" t="s">
        <v>1028</v>
      </c>
      <c r="D108" s="237" t="s">
        <v>94</v>
      </c>
      <c r="E108" s="211">
        <v>17</v>
      </c>
      <c r="F108" s="113"/>
      <c r="G108" s="113"/>
      <c r="H108" s="113"/>
      <c r="I108" s="113"/>
      <c r="J108" s="113"/>
      <c r="K108" s="113"/>
      <c r="L108" s="113"/>
      <c r="M108" s="113"/>
      <c r="N108" s="113"/>
      <c r="O108" s="113"/>
      <c r="P108" s="113"/>
    </row>
    <row r="109" spans="1:16" s="30" customFormat="1" ht="25.5">
      <c r="A109" s="109">
        <v>96</v>
      </c>
      <c r="B109" s="259"/>
      <c r="C109" s="234" t="s">
        <v>1029</v>
      </c>
      <c r="D109" s="237" t="s">
        <v>94</v>
      </c>
      <c r="E109" s="211">
        <v>19</v>
      </c>
      <c r="F109" s="113"/>
      <c r="G109" s="113"/>
      <c r="H109" s="113"/>
      <c r="I109" s="113"/>
      <c r="J109" s="113"/>
      <c r="K109" s="113"/>
      <c r="L109" s="113"/>
      <c r="M109" s="113"/>
      <c r="N109" s="113"/>
      <c r="O109" s="113"/>
      <c r="P109" s="113"/>
    </row>
    <row r="110" spans="1:16" s="30" customFormat="1" ht="25.5">
      <c r="A110" s="109">
        <v>97</v>
      </c>
      <c r="B110" s="259"/>
      <c r="C110" s="234" t="s">
        <v>1030</v>
      </c>
      <c r="D110" s="237" t="s">
        <v>94</v>
      </c>
      <c r="E110" s="211">
        <v>7</v>
      </c>
      <c r="F110" s="113"/>
      <c r="G110" s="113"/>
      <c r="H110" s="113"/>
      <c r="I110" s="113"/>
      <c r="J110" s="113"/>
      <c r="K110" s="113"/>
      <c r="L110" s="113"/>
      <c r="M110" s="113"/>
      <c r="N110" s="113"/>
      <c r="O110" s="113"/>
      <c r="P110" s="113"/>
    </row>
    <row r="111" spans="1:16" s="30" customFormat="1" ht="25.5">
      <c r="A111" s="109">
        <v>98</v>
      </c>
      <c r="B111" s="260"/>
      <c r="C111" s="261" t="s">
        <v>1031</v>
      </c>
      <c r="D111" s="237" t="s">
        <v>94</v>
      </c>
      <c r="E111" s="211">
        <v>3</v>
      </c>
      <c r="F111" s="113"/>
      <c r="G111" s="113"/>
      <c r="H111" s="113"/>
      <c r="I111" s="113"/>
      <c r="J111" s="113"/>
      <c r="K111" s="113"/>
      <c r="L111" s="113"/>
      <c r="M111" s="113"/>
      <c r="N111" s="113"/>
      <c r="O111" s="113"/>
      <c r="P111" s="113"/>
    </row>
    <row r="112" spans="1:16" s="30" customFormat="1" ht="15.75">
      <c r="A112" s="109">
        <v>99</v>
      </c>
      <c r="B112" s="260"/>
      <c r="C112" s="261" t="s">
        <v>1032</v>
      </c>
      <c r="D112" s="237" t="s">
        <v>94</v>
      </c>
      <c r="E112" s="211">
        <v>3</v>
      </c>
      <c r="F112" s="113"/>
      <c r="G112" s="113"/>
      <c r="H112" s="113"/>
      <c r="I112" s="113"/>
      <c r="J112" s="113"/>
      <c r="K112" s="113"/>
      <c r="L112" s="113"/>
      <c r="M112" s="113"/>
      <c r="N112" s="113"/>
      <c r="O112" s="113"/>
      <c r="P112" s="113"/>
    </row>
    <row r="113" spans="1:16" s="30" customFormat="1" ht="25.5">
      <c r="A113" s="109">
        <v>100</v>
      </c>
      <c r="B113" s="260"/>
      <c r="C113" s="261" t="s">
        <v>1033</v>
      </c>
      <c r="D113" s="237" t="s">
        <v>94</v>
      </c>
      <c r="E113" s="211">
        <v>3</v>
      </c>
      <c r="F113" s="113"/>
      <c r="G113" s="113"/>
      <c r="H113" s="113"/>
      <c r="I113" s="113"/>
      <c r="J113" s="113"/>
      <c r="K113" s="113"/>
      <c r="L113" s="113"/>
      <c r="M113" s="113"/>
      <c r="N113" s="113"/>
      <c r="O113" s="113"/>
      <c r="P113" s="113"/>
    </row>
    <row r="114" spans="1:16" s="30" customFormat="1" ht="25.5">
      <c r="A114" s="109">
        <v>101</v>
      </c>
      <c r="B114" s="260"/>
      <c r="C114" s="261" t="s">
        <v>1034</v>
      </c>
      <c r="D114" s="237" t="s">
        <v>94</v>
      </c>
      <c r="E114" s="211">
        <v>1</v>
      </c>
      <c r="F114" s="113"/>
      <c r="G114" s="113"/>
      <c r="H114" s="113"/>
      <c r="I114" s="113"/>
      <c r="J114" s="113"/>
      <c r="K114" s="113"/>
      <c r="L114" s="113"/>
      <c r="M114" s="113"/>
      <c r="N114" s="113"/>
      <c r="O114" s="113"/>
      <c r="P114" s="113"/>
    </row>
    <row r="115" spans="1:16" s="30" customFormat="1" ht="15.75">
      <c r="A115" s="109">
        <v>102</v>
      </c>
      <c r="B115" s="260"/>
      <c r="C115" s="261" t="s">
        <v>1035</v>
      </c>
      <c r="D115" s="237" t="s">
        <v>94</v>
      </c>
      <c r="E115" s="211">
        <v>1</v>
      </c>
      <c r="F115" s="113"/>
      <c r="G115" s="113"/>
      <c r="H115" s="113"/>
      <c r="I115" s="113"/>
      <c r="J115" s="113"/>
      <c r="K115" s="113"/>
      <c r="L115" s="113"/>
      <c r="M115" s="113"/>
      <c r="N115" s="113"/>
      <c r="O115" s="113"/>
      <c r="P115" s="113"/>
    </row>
    <row r="116" spans="1:16" s="30" customFormat="1" ht="15.75">
      <c r="A116" s="109">
        <v>103</v>
      </c>
      <c r="B116" s="260"/>
      <c r="C116" s="261" t="s">
        <v>1036</v>
      </c>
      <c r="D116" s="237" t="s">
        <v>94</v>
      </c>
      <c r="E116" s="211">
        <v>11</v>
      </c>
      <c r="F116" s="113"/>
      <c r="G116" s="113"/>
      <c r="H116" s="113"/>
      <c r="I116" s="113"/>
      <c r="J116" s="113"/>
      <c r="K116" s="113"/>
      <c r="L116" s="113"/>
      <c r="M116" s="113"/>
      <c r="N116" s="113"/>
      <c r="O116" s="113"/>
      <c r="P116" s="113"/>
    </row>
    <row r="117" spans="1:16" s="30" customFormat="1" ht="15.75">
      <c r="A117" s="109">
        <v>104</v>
      </c>
      <c r="B117" s="260"/>
      <c r="C117" s="261" t="s">
        <v>1037</v>
      </c>
      <c r="D117" s="237" t="s">
        <v>94</v>
      </c>
      <c r="E117" s="211">
        <v>13</v>
      </c>
      <c r="F117" s="113"/>
      <c r="G117" s="113"/>
      <c r="H117" s="113"/>
      <c r="I117" s="113"/>
      <c r="J117" s="113"/>
      <c r="K117" s="113"/>
      <c r="L117" s="113"/>
      <c r="M117" s="113"/>
      <c r="N117" s="113"/>
      <c r="O117" s="113"/>
      <c r="P117" s="113"/>
    </row>
    <row r="118" spans="1:16" s="16" customFormat="1" ht="15.75">
      <c r="A118" s="109">
        <v>105</v>
      </c>
      <c r="B118" s="260"/>
      <c r="C118" s="261" t="s">
        <v>1038</v>
      </c>
      <c r="D118" s="237" t="s">
        <v>94</v>
      </c>
      <c r="E118" s="211">
        <v>6</v>
      </c>
      <c r="F118" s="113"/>
      <c r="G118" s="113"/>
      <c r="H118" s="113"/>
      <c r="I118" s="113"/>
      <c r="J118" s="113"/>
      <c r="K118" s="113"/>
      <c r="L118" s="113"/>
      <c r="M118" s="113"/>
      <c r="N118" s="113"/>
      <c r="O118" s="113"/>
      <c r="P118" s="113"/>
    </row>
    <row r="119" spans="1:16" s="16" customFormat="1" ht="25.5">
      <c r="A119" s="109">
        <v>106</v>
      </c>
      <c r="B119" s="260"/>
      <c r="C119" s="261" t="s">
        <v>1039</v>
      </c>
      <c r="D119" s="237" t="s">
        <v>94</v>
      </c>
      <c r="E119" s="211">
        <v>5</v>
      </c>
      <c r="F119" s="113"/>
      <c r="G119" s="113"/>
      <c r="H119" s="113"/>
      <c r="I119" s="113"/>
      <c r="J119" s="113"/>
      <c r="K119" s="113"/>
      <c r="L119" s="113"/>
      <c r="M119" s="113"/>
      <c r="N119" s="113"/>
      <c r="O119" s="113"/>
      <c r="P119" s="113"/>
    </row>
    <row r="120" spans="1:16" s="16" customFormat="1" ht="25.5">
      <c r="A120" s="109">
        <v>107</v>
      </c>
      <c r="B120" s="260"/>
      <c r="C120" s="261" t="s">
        <v>1040</v>
      </c>
      <c r="D120" s="237" t="s">
        <v>94</v>
      </c>
      <c r="E120" s="211">
        <v>11</v>
      </c>
      <c r="F120" s="113"/>
      <c r="G120" s="113"/>
      <c r="H120" s="113"/>
      <c r="I120" s="113"/>
      <c r="J120" s="113"/>
      <c r="K120" s="113"/>
      <c r="L120" s="113"/>
      <c r="M120" s="113"/>
      <c r="N120" s="113"/>
      <c r="O120" s="113"/>
      <c r="P120" s="113"/>
    </row>
    <row r="121" spans="1:16" s="16" customFormat="1" ht="25.5">
      <c r="A121" s="109">
        <v>108</v>
      </c>
      <c r="B121" s="260"/>
      <c r="C121" s="261" t="s">
        <v>1041</v>
      </c>
      <c r="D121" s="237" t="s">
        <v>94</v>
      </c>
      <c r="E121" s="211">
        <v>2</v>
      </c>
      <c r="F121" s="113"/>
      <c r="G121" s="113"/>
      <c r="H121" s="113"/>
      <c r="I121" s="113"/>
      <c r="J121" s="113"/>
      <c r="K121" s="113"/>
      <c r="L121" s="113"/>
      <c r="M121" s="113"/>
      <c r="N121" s="113"/>
      <c r="O121" s="113"/>
      <c r="P121" s="113"/>
    </row>
    <row r="122" spans="1:16" s="16" customFormat="1" ht="25.5">
      <c r="A122" s="109">
        <v>109</v>
      </c>
      <c r="B122" s="260"/>
      <c r="C122" s="261" t="s">
        <v>1042</v>
      </c>
      <c r="D122" s="237" t="s">
        <v>94</v>
      </c>
      <c r="E122" s="211">
        <v>1</v>
      </c>
      <c r="F122" s="113"/>
      <c r="G122" s="113"/>
      <c r="H122" s="113"/>
      <c r="I122" s="113"/>
      <c r="J122" s="113"/>
      <c r="K122" s="113"/>
      <c r="L122" s="113"/>
      <c r="M122" s="113"/>
      <c r="N122" s="113"/>
      <c r="O122" s="113"/>
      <c r="P122" s="113"/>
    </row>
    <row r="123" spans="1:16" s="30" customFormat="1" ht="15.75">
      <c r="A123" s="109">
        <v>110</v>
      </c>
      <c r="B123" s="260"/>
      <c r="C123" s="261" t="s">
        <v>1043</v>
      </c>
      <c r="D123" s="237" t="s">
        <v>94</v>
      </c>
      <c r="E123" s="211">
        <v>13</v>
      </c>
      <c r="F123" s="113"/>
      <c r="G123" s="113"/>
      <c r="H123" s="113"/>
      <c r="I123" s="113"/>
      <c r="J123" s="113"/>
      <c r="K123" s="113"/>
      <c r="L123" s="113"/>
      <c r="M123" s="113"/>
      <c r="N123" s="113"/>
      <c r="O123" s="113"/>
      <c r="P123" s="113"/>
    </row>
    <row r="124" spans="1:16" s="30" customFormat="1" ht="15.75">
      <c r="A124" s="109">
        <v>111</v>
      </c>
      <c r="B124" s="260"/>
      <c r="C124" s="261" t="s">
        <v>1044</v>
      </c>
      <c r="D124" s="237" t="s">
        <v>94</v>
      </c>
      <c r="E124" s="211">
        <v>20</v>
      </c>
      <c r="F124" s="113"/>
      <c r="G124" s="113"/>
      <c r="H124" s="113"/>
      <c r="I124" s="113"/>
      <c r="J124" s="113"/>
      <c r="K124" s="113"/>
      <c r="L124" s="113"/>
      <c r="M124" s="113"/>
      <c r="N124" s="113"/>
      <c r="O124" s="113"/>
      <c r="P124" s="113"/>
    </row>
    <row r="125" spans="1:16" s="30" customFormat="1" ht="15.75">
      <c r="A125" s="109">
        <v>112</v>
      </c>
      <c r="B125" s="260"/>
      <c r="C125" s="261" t="s">
        <v>1045</v>
      </c>
      <c r="D125" s="237" t="s">
        <v>94</v>
      </c>
      <c r="E125" s="211">
        <v>7</v>
      </c>
      <c r="F125" s="113"/>
      <c r="G125" s="113"/>
      <c r="H125" s="113"/>
      <c r="I125" s="113"/>
      <c r="J125" s="113"/>
      <c r="K125" s="113"/>
      <c r="L125" s="113"/>
      <c r="M125" s="113"/>
      <c r="N125" s="113"/>
      <c r="O125" s="113"/>
      <c r="P125" s="113"/>
    </row>
    <row r="126" spans="1:16" s="30" customFormat="1" ht="15.75">
      <c r="A126" s="109">
        <v>113</v>
      </c>
      <c r="B126" s="260"/>
      <c r="C126" s="261" t="s">
        <v>1046</v>
      </c>
      <c r="D126" s="237" t="s">
        <v>94</v>
      </c>
      <c r="E126" s="211">
        <v>3</v>
      </c>
      <c r="F126" s="113"/>
      <c r="G126" s="113"/>
      <c r="H126" s="113"/>
      <c r="I126" s="113"/>
      <c r="J126" s="113"/>
      <c r="K126" s="113"/>
      <c r="L126" s="113"/>
      <c r="M126" s="113"/>
      <c r="N126" s="113"/>
      <c r="O126" s="113"/>
      <c r="P126" s="113"/>
    </row>
    <row r="127" spans="1:16" s="30" customFormat="1" ht="15.75">
      <c r="A127" s="109">
        <v>114</v>
      </c>
      <c r="B127" s="260"/>
      <c r="C127" s="261" t="s">
        <v>1047</v>
      </c>
      <c r="D127" s="237" t="s">
        <v>94</v>
      </c>
      <c r="E127" s="211">
        <v>1</v>
      </c>
      <c r="F127" s="113"/>
      <c r="G127" s="113"/>
      <c r="H127" s="113"/>
      <c r="I127" s="113"/>
      <c r="J127" s="113"/>
      <c r="K127" s="113"/>
      <c r="L127" s="113"/>
      <c r="M127" s="113"/>
      <c r="N127" s="113"/>
      <c r="O127" s="113"/>
      <c r="P127" s="113"/>
    </row>
    <row r="128" spans="1:16" s="30" customFormat="1" ht="15.75">
      <c r="A128" s="109">
        <v>115</v>
      </c>
      <c r="B128" s="260"/>
      <c r="C128" s="261" t="s">
        <v>1048</v>
      </c>
      <c r="D128" s="237" t="s">
        <v>94</v>
      </c>
      <c r="E128" s="211">
        <v>7</v>
      </c>
      <c r="F128" s="113"/>
      <c r="G128" s="113"/>
      <c r="H128" s="113"/>
      <c r="I128" s="113"/>
      <c r="J128" s="113"/>
      <c r="K128" s="113"/>
      <c r="L128" s="113"/>
      <c r="M128" s="113"/>
      <c r="N128" s="113"/>
      <c r="O128" s="113"/>
      <c r="P128" s="113"/>
    </row>
    <row r="129" spans="1:16" s="30" customFormat="1" ht="15.75">
      <c r="A129" s="109">
        <v>116</v>
      </c>
      <c r="B129" s="260"/>
      <c r="C129" s="261" t="s">
        <v>1049</v>
      </c>
      <c r="D129" s="237" t="s">
        <v>94</v>
      </c>
      <c r="E129" s="211">
        <v>1</v>
      </c>
      <c r="F129" s="113"/>
      <c r="G129" s="113"/>
      <c r="H129" s="113"/>
      <c r="I129" s="113"/>
      <c r="J129" s="113"/>
      <c r="K129" s="113"/>
      <c r="L129" s="113"/>
      <c r="M129" s="113"/>
      <c r="N129" s="113"/>
      <c r="O129" s="113"/>
      <c r="P129" s="113"/>
    </row>
    <row r="130" spans="1:16" s="30" customFormat="1" ht="15.75">
      <c r="A130" s="109">
        <v>117</v>
      </c>
      <c r="B130" s="260"/>
      <c r="C130" s="261" t="s">
        <v>1050</v>
      </c>
      <c r="D130" s="237" t="s">
        <v>94</v>
      </c>
      <c r="E130" s="211">
        <v>2</v>
      </c>
      <c r="F130" s="113"/>
      <c r="G130" s="113"/>
      <c r="H130" s="113"/>
      <c r="I130" s="113"/>
      <c r="J130" s="113"/>
      <c r="K130" s="113"/>
      <c r="L130" s="113"/>
      <c r="M130" s="113"/>
      <c r="N130" s="113"/>
      <c r="O130" s="113"/>
      <c r="P130" s="113"/>
    </row>
    <row r="131" spans="1:16" s="16" customFormat="1" ht="25.5">
      <c r="A131" s="109">
        <v>118</v>
      </c>
      <c r="B131" s="260"/>
      <c r="C131" s="261" t="s">
        <v>1051</v>
      </c>
      <c r="D131" s="237" t="s">
        <v>94</v>
      </c>
      <c r="E131" s="211">
        <v>4</v>
      </c>
      <c r="F131" s="113"/>
      <c r="G131" s="113"/>
      <c r="H131" s="113"/>
      <c r="I131" s="113"/>
      <c r="J131" s="113"/>
      <c r="K131" s="113"/>
      <c r="L131" s="113"/>
      <c r="M131" s="113"/>
      <c r="N131" s="113"/>
      <c r="O131" s="113"/>
      <c r="P131" s="113"/>
    </row>
    <row r="132" spans="1:16" s="30" customFormat="1" ht="25.5">
      <c r="A132" s="109">
        <v>119</v>
      </c>
      <c r="B132" s="260"/>
      <c r="C132" s="261" t="s">
        <v>1052</v>
      </c>
      <c r="D132" s="237" t="s">
        <v>94</v>
      </c>
      <c r="E132" s="211">
        <v>3</v>
      </c>
      <c r="F132" s="113"/>
      <c r="G132" s="113"/>
      <c r="H132" s="113"/>
      <c r="I132" s="113"/>
      <c r="J132" s="113"/>
      <c r="K132" s="113"/>
      <c r="L132" s="113"/>
      <c r="M132" s="113"/>
      <c r="N132" s="113"/>
      <c r="O132" s="113"/>
      <c r="P132" s="113"/>
    </row>
    <row r="133" spans="1:16" s="30" customFormat="1" ht="25.5">
      <c r="A133" s="109">
        <v>120</v>
      </c>
      <c r="B133" s="260"/>
      <c r="C133" s="261" t="s">
        <v>1053</v>
      </c>
      <c r="D133" s="237" t="s">
        <v>94</v>
      </c>
      <c r="E133" s="211">
        <v>2</v>
      </c>
      <c r="F133" s="113"/>
      <c r="G133" s="113"/>
      <c r="H133" s="113"/>
      <c r="I133" s="113"/>
      <c r="J133" s="113"/>
      <c r="K133" s="113"/>
      <c r="L133" s="113"/>
      <c r="M133" s="113"/>
      <c r="N133" s="113"/>
      <c r="O133" s="113"/>
      <c r="P133" s="113"/>
    </row>
    <row r="134" spans="1:16" s="30" customFormat="1" ht="25.5">
      <c r="A134" s="109">
        <v>121</v>
      </c>
      <c r="B134" s="260"/>
      <c r="C134" s="261" t="s">
        <v>1054</v>
      </c>
      <c r="D134" s="237" t="s">
        <v>94</v>
      </c>
      <c r="E134" s="211">
        <v>5</v>
      </c>
      <c r="F134" s="113"/>
      <c r="G134" s="113"/>
      <c r="H134" s="113"/>
      <c r="I134" s="113"/>
      <c r="J134" s="113"/>
      <c r="K134" s="113"/>
      <c r="L134" s="113"/>
      <c r="M134" s="113"/>
      <c r="N134" s="113"/>
      <c r="O134" s="113"/>
      <c r="P134" s="113"/>
    </row>
    <row r="135" spans="1:16" s="30" customFormat="1" ht="25.5">
      <c r="A135" s="109">
        <v>122</v>
      </c>
      <c r="B135" s="260"/>
      <c r="C135" s="261" t="s">
        <v>1055</v>
      </c>
      <c r="D135" s="237" t="s">
        <v>94</v>
      </c>
      <c r="E135" s="211">
        <v>2</v>
      </c>
      <c r="F135" s="113"/>
      <c r="G135" s="113"/>
      <c r="H135" s="113"/>
      <c r="I135" s="113"/>
      <c r="J135" s="113"/>
      <c r="K135" s="113"/>
      <c r="L135" s="113"/>
      <c r="M135" s="113"/>
      <c r="N135" s="113"/>
      <c r="O135" s="113"/>
      <c r="P135" s="113"/>
    </row>
    <row r="136" spans="1:16" s="30" customFormat="1" ht="25.5">
      <c r="A136" s="109">
        <v>123</v>
      </c>
      <c r="B136" s="260"/>
      <c r="C136" s="261" t="s">
        <v>1056</v>
      </c>
      <c r="D136" s="237" t="s">
        <v>94</v>
      </c>
      <c r="E136" s="211">
        <v>4</v>
      </c>
      <c r="F136" s="113"/>
      <c r="G136" s="113"/>
      <c r="H136" s="113"/>
      <c r="I136" s="113"/>
      <c r="J136" s="113"/>
      <c r="K136" s="113"/>
      <c r="L136" s="113"/>
      <c r="M136" s="113"/>
      <c r="N136" s="113"/>
      <c r="O136" s="113"/>
      <c r="P136" s="113"/>
    </row>
    <row r="137" spans="1:16" s="30" customFormat="1" ht="25.5">
      <c r="A137" s="109">
        <v>124</v>
      </c>
      <c r="B137" s="260"/>
      <c r="C137" s="261" t="s">
        <v>985</v>
      </c>
      <c r="D137" s="237" t="s">
        <v>94</v>
      </c>
      <c r="E137" s="211">
        <v>1</v>
      </c>
      <c r="F137" s="113"/>
      <c r="G137" s="113"/>
      <c r="H137" s="113"/>
      <c r="I137" s="113"/>
      <c r="J137" s="113"/>
      <c r="K137" s="113"/>
      <c r="L137" s="113"/>
      <c r="M137" s="113"/>
      <c r="N137" s="113"/>
      <c r="O137" s="113"/>
      <c r="P137" s="113"/>
    </row>
    <row r="138" spans="1:16" s="30" customFormat="1" ht="25.5">
      <c r="A138" s="109">
        <v>125</v>
      </c>
      <c r="B138" s="260"/>
      <c r="C138" s="261" t="s">
        <v>1057</v>
      </c>
      <c r="D138" s="262" t="s">
        <v>94</v>
      </c>
      <c r="E138" s="262">
        <v>4</v>
      </c>
      <c r="F138" s="113"/>
      <c r="G138" s="113"/>
      <c r="H138" s="113"/>
      <c r="I138" s="113"/>
      <c r="J138" s="113"/>
      <c r="K138" s="113"/>
      <c r="L138" s="113"/>
      <c r="M138" s="113"/>
      <c r="N138" s="113"/>
      <c r="O138" s="113"/>
      <c r="P138" s="113"/>
    </row>
    <row r="139" spans="1:16" s="30" customFormat="1" ht="25.5">
      <c r="A139" s="109">
        <v>126</v>
      </c>
      <c r="B139" s="260"/>
      <c r="C139" s="261" t="s">
        <v>1058</v>
      </c>
      <c r="D139" s="262" t="s">
        <v>94</v>
      </c>
      <c r="E139" s="262">
        <v>1</v>
      </c>
      <c r="F139" s="113"/>
      <c r="G139" s="113"/>
      <c r="H139" s="113"/>
      <c r="I139" s="113"/>
      <c r="J139" s="113"/>
      <c r="K139" s="113"/>
      <c r="L139" s="113"/>
      <c r="M139" s="113"/>
      <c r="N139" s="113"/>
      <c r="O139" s="113"/>
      <c r="P139" s="113"/>
    </row>
    <row r="140" spans="1:16" s="30" customFormat="1" ht="25.5">
      <c r="A140" s="109">
        <v>127</v>
      </c>
      <c r="B140" s="260"/>
      <c r="C140" s="261" t="s">
        <v>1059</v>
      </c>
      <c r="D140" s="262" t="s">
        <v>94</v>
      </c>
      <c r="E140" s="262">
        <v>3</v>
      </c>
      <c r="F140" s="113"/>
      <c r="G140" s="113"/>
      <c r="H140" s="113"/>
      <c r="I140" s="113"/>
      <c r="J140" s="113"/>
      <c r="K140" s="113"/>
      <c r="L140" s="113"/>
      <c r="M140" s="113"/>
      <c r="N140" s="113"/>
      <c r="O140" s="113"/>
      <c r="P140" s="113"/>
    </row>
    <row r="141" spans="1:16" s="30" customFormat="1" ht="25.5">
      <c r="A141" s="109">
        <v>128</v>
      </c>
      <c r="B141" s="260"/>
      <c r="C141" s="261" t="s">
        <v>1060</v>
      </c>
      <c r="D141" s="262" t="s">
        <v>94</v>
      </c>
      <c r="E141" s="262">
        <v>4</v>
      </c>
      <c r="F141" s="113"/>
      <c r="G141" s="113"/>
      <c r="H141" s="113"/>
      <c r="I141" s="113"/>
      <c r="J141" s="113"/>
      <c r="K141" s="113"/>
      <c r="L141" s="113"/>
      <c r="M141" s="113"/>
      <c r="N141" s="113"/>
      <c r="O141" s="113"/>
      <c r="P141" s="113"/>
    </row>
    <row r="142" spans="1:16" s="30" customFormat="1" ht="25.5">
      <c r="A142" s="109">
        <v>129</v>
      </c>
      <c r="B142" s="260"/>
      <c r="C142" s="261" t="s">
        <v>1061</v>
      </c>
      <c r="D142" s="262" t="s">
        <v>94</v>
      </c>
      <c r="E142" s="262">
        <v>8</v>
      </c>
      <c r="F142" s="113"/>
      <c r="G142" s="113"/>
      <c r="H142" s="113"/>
      <c r="I142" s="113"/>
      <c r="J142" s="113"/>
      <c r="K142" s="113"/>
      <c r="L142" s="113"/>
      <c r="M142" s="113"/>
      <c r="N142" s="113"/>
      <c r="O142" s="113"/>
      <c r="P142" s="113"/>
    </row>
    <row r="143" spans="1:16" s="30" customFormat="1" ht="25.5">
      <c r="A143" s="109">
        <v>130</v>
      </c>
      <c r="B143" s="260"/>
      <c r="C143" s="261" t="s">
        <v>988</v>
      </c>
      <c r="D143" s="262" t="s">
        <v>94</v>
      </c>
      <c r="E143" s="262">
        <v>11</v>
      </c>
      <c r="F143" s="113"/>
      <c r="G143" s="113"/>
      <c r="H143" s="113"/>
      <c r="I143" s="113"/>
      <c r="J143" s="113"/>
      <c r="K143" s="113"/>
      <c r="L143" s="113"/>
      <c r="M143" s="113"/>
      <c r="N143" s="113"/>
      <c r="O143" s="113"/>
      <c r="P143" s="113"/>
    </row>
    <row r="144" spans="1:16" s="30" customFormat="1" ht="25.5">
      <c r="A144" s="109">
        <v>131</v>
      </c>
      <c r="B144" s="260"/>
      <c r="C144" s="261" t="s">
        <v>1060</v>
      </c>
      <c r="D144" s="262" t="s">
        <v>94</v>
      </c>
      <c r="E144" s="262">
        <v>4</v>
      </c>
      <c r="F144" s="113"/>
      <c r="G144" s="113"/>
      <c r="H144" s="113"/>
      <c r="I144" s="113"/>
      <c r="J144" s="113"/>
      <c r="K144" s="113"/>
      <c r="L144" s="113"/>
      <c r="M144" s="113"/>
      <c r="N144" s="113"/>
      <c r="O144" s="113"/>
      <c r="P144" s="113"/>
    </row>
    <row r="145" spans="1:16" s="16" customFormat="1" ht="76.5">
      <c r="A145" s="109">
        <v>132</v>
      </c>
      <c r="B145" s="260"/>
      <c r="C145" s="261" t="s">
        <v>1685</v>
      </c>
      <c r="D145" s="262" t="s">
        <v>94</v>
      </c>
      <c r="E145" s="262">
        <v>1</v>
      </c>
      <c r="F145" s="113"/>
      <c r="G145" s="113"/>
      <c r="H145" s="113"/>
      <c r="I145" s="113"/>
      <c r="J145" s="113"/>
      <c r="K145" s="113"/>
      <c r="L145" s="113"/>
      <c r="M145" s="113"/>
      <c r="N145" s="113"/>
      <c r="O145" s="113"/>
      <c r="P145" s="113"/>
    </row>
    <row r="146" spans="1:16" s="16" customFormat="1" ht="15.75">
      <c r="A146" s="109">
        <v>133</v>
      </c>
      <c r="B146" s="260"/>
      <c r="C146" s="261" t="s">
        <v>989</v>
      </c>
      <c r="D146" s="262" t="s">
        <v>94</v>
      </c>
      <c r="E146" s="262">
        <v>1</v>
      </c>
      <c r="F146" s="113"/>
      <c r="G146" s="113"/>
      <c r="H146" s="113"/>
      <c r="I146" s="113"/>
      <c r="J146" s="113"/>
      <c r="K146" s="113"/>
      <c r="L146" s="113"/>
      <c r="M146" s="113"/>
      <c r="N146" s="113"/>
      <c r="O146" s="113"/>
      <c r="P146" s="113"/>
    </row>
    <row r="147" spans="1:16" s="16" customFormat="1" ht="15.75">
      <c r="A147" s="109">
        <v>134</v>
      </c>
      <c r="B147" s="260"/>
      <c r="C147" s="261" t="s">
        <v>1134</v>
      </c>
      <c r="D147" s="237" t="s">
        <v>1683</v>
      </c>
      <c r="E147" s="274">
        <v>80</v>
      </c>
      <c r="F147" s="113"/>
      <c r="G147" s="113"/>
      <c r="H147" s="113"/>
      <c r="I147" s="113"/>
      <c r="J147" s="113"/>
      <c r="K147" s="113"/>
      <c r="L147" s="113"/>
      <c r="M147" s="113"/>
      <c r="N147" s="113"/>
      <c r="O147" s="113"/>
      <c r="P147" s="113"/>
    </row>
    <row r="148" spans="1:16" s="16" customFormat="1" ht="15.75">
      <c r="A148" s="109">
        <v>135</v>
      </c>
      <c r="B148" s="260"/>
      <c r="C148" s="261" t="s">
        <v>1135</v>
      </c>
      <c r="D148" s="237" t="s">
        <v>1683</v>
      </c>
      <c r="E148" s="274">
        <v>151</v>
      </c>
      <c r="F148" s="113"/>
      <c r="G148" s="113"/>
      <c r="H148" s="113"/>
      <c r="I148" s="113"/>
      <c r="J148" s="113"/>
      <c r="K148" s="113"/>
      <c r="L148" s="113"/>
      <c r="M148" s="113"/>
      <c r="N148" s="113"/>
      <c r="O148" s="113"/>
      <c r="P148" s="113"/>
    </row>
    <row r="149" spans="1:16" s="16" customFormat="1" ht="15.75">
      <c r="A149" s="109">
        <v>136</v>
      </c>
      <c r="B149" s="260"/>
      <c r="C149" s="261" t="s">
        <v>1062</v>
      </c>
      <c r="D149" s="237" t="s">
        <v>1683</v>
      </c>
      <c r="E149" s="238">
        <v>335</v>
      </c>
      <c r="F149" s="113"/>
      <c r="G149" s="113"/>
      <c r="H149" s="113"/>
      <c r="I149" s="113"/>
      <c r="J149" s="113"/>
      <c r="K149" s="113"/>
      <c r="L149" s="113"/>
      <c r="M149" s="113"/>
      <c r="N149" s="113"/>
      <c r="O149" s="113"/>
      <c r="P149" s="113"/>
    </row>
    <row r="150" spans="1:16" s="16" customFormat="1" ht="25.5">
      <c r="A150" s="109">
        <v>137</v>
      </c>
      <c r="B150" s="260"/>
      <c r="C150" s="261" t="s">
        <v>992</v>
      </c>
      <c r="D150" s="237" t="s">
        <v>1683</v>
      </c>
      <c r="E150" s="147">
        <v>5</v>
      </c>
      <c r="F150" s="113"/>
      <c r="G150" s="113"/>
      <c r="H150" s="113"/>
      <c r="I150" s="113"/>
      <c r="J150" s="113"/>
      <c r="K150" s="113"/>
      <c r="L150" s="113"/>
      <c r="M150" s="113"/>
      <c r="N150" s="113"/>
      <c r="O150" s="113"/>
      <c r="P150" s="113"/>
    </row>
    <row r="151" spans="1:16" s="16" customFormat="1" ht="38.25">
      <c r="A151" s="109">
        <v>138</v>
      </c>
      <c r="B151" s="260"/>
      <c r="C151" s="261" t="s">
        <v>1139</v>
      </c>
      <c r="D151" s="262" t="s">
        <v>90</v>
      </c>
      <c r="E151" s="262">
        <v>1</v>
      </c>
      <c r="F151" s="113"/>
      <c r="G151" s="113"/>
      <c r="H151" s="113"/>
      <c r="I151" s="113"/>
      <c r="J151" s="113"/>
      <c r="K151" s="113"/>
      <c r="L151" s="113"/>
      <c r="M151" s="113"/>
      <c r="N151" s="113"/>
      <c r="O151" s="113"/>
      <c r="P151" s="113"/>
    </row>
    <row r="152" spans="1:16" s="16" customFormat="1" ht="15.75">
      <c r="A152" s="109">
        <v>139</v>
      </c>
      <c r="B152" s="260"/>
      <c r="C152" s="261" t="s">
        <v>1140</v>
      </c>
      <c r="D152" s="262" t="s">
        <v>90</v>
      </c>
      <c r="E152" s="262">
        <v>1</v>
      </c>
      <c r="F152" s="113"/>
      <c r="G152" s="113"/>
      <c r="H152" s="113"/>
      <c r="I152" s="113"/>
      <c r="J152" s="113"/>
      <c r="K152" s="113"/>
      <c r="L152" s="113"/>
      <c r="M152" s="113"/>
      <c r="N152" s="113"/>
      <c r="O152" s="113"/>
      <c r="P152" s="113"/>
    </row>
    <row r="153" spans="1:16" s="16" customFormat="1" ht="25.5">
      <c r="A153" s="109">
        <v>140</v>
      </c>
      <c r="B153" s="260"/>
      <c r="C153" s="261" t="s">
        <v>994</v>
      </c>
      <c r="D153" s="262" t="s">
        <v>90</v>
      </c>
      <c r="E153" s="262">
        <v>2</v>
      </c>
      <c r="F153" s="113"/>
      <c r="G153" s="113"/>
      <c r="H153" s="113"/>
      <c r="I153" s="113"/>
      <c r="J153" s="113"/>
      <c r="K153" s="113"/>
      <c r="L153" s="113"/>
      <c r="M153" s="113"/>
      <c r="N153" s="113"/>
      <c r="O153" s="113"/>
      <c r="P153" s="113"/>
    </row>
    <row r="154" spans="1:16" s="16" customFormat="1" ht="76.5">
      <c r="A154" s="109">
        <v>141</v>
      </c>
      <c r="B154" s="109" t="s">
        <v>374</v>
      </c>
      <c r="C154" s="172" t="s">
        <v>1138</v>
      </c>
      <c r="D154" s="240" t="s">
        <v>90</v>
      </c>
      <c r="E154" s="211">
        <v>1</v>
      </c>
      <c r="F154" s="113"/>
      <c r="G154" s="113"/>
      <c r="H154" s="113"/>
      <c r="I154" s="113"/>
      <c r="J154" s="113"/>
      <c r="K154" s="113"/>
      <c r="L154" s="113"/>
      <c r="M154" s="113"/>
      <c r="N154" s="113"/>
      <c r="O154" s="113"/>
      <c r="P154" s="113"/>
    </row>
    <row r="155" spans="1:16" s="16" customFormat="1" ht="15.75">
      <c r="A155" s="105"/>
      <c r="B155" s="263"/>
      <c r="C155" s="264" t="s">
        <v>1063</v>
      </c>
      <c r="D155" s="265"/>
      <c r="E155" s="265"/>
      <c r="F155" s="137"/>
      <c r="G155" s="137"/>
      <c r="H155" s="137"/>
      <c r="I155" s="137"/>
      <c r="J155" s="137"/>
      <c r="K155" s="137"/>
      <c r="L155" s="137"/>
      <c r="M155" s="137"/>
      <c r="N155" s="137"/>
      <c r="O155" s="137"/>
      <c r="P155" s="137"/>
    </row>
    <row r="156" spans="1:16" s="16" customFormat="1" ht="15.75">
      <c r="A156" s="109">
        <v>142</v>
      </c>
      <c r="B156" s="260"/>
      <c r="C156" s="261" t="s">
        <v>996</v>
      </c>
      <c r="D156" s="262" t="s">
        <v>86</v>
      </c>
      <c r="E156" s="262" t="s">
        <v>1064</v>
      </c>
      <c r="F156" s="113"/>
      <c r="G156" s="113"/>
      <c r="H156" s="113"/>
      <c r="I156" s="113"/>
      <c r="J156" s="113"/>
      <c r="K156" s="113"/>
      <c r="L156" s="113"/>
      <c r="M156" s="113"/>
      <c r="N156" s="113"/>
      <c r="O156" s="113"/>
      <c r="P156" s="113"/>
    </row>
    <row r="157" spans="1:16" s="16" customFormat="1" ht="15.75">
      <c r="A157" s="109">
        <v>143</v>
      </c>
      <c r="B157" s="260"/>
      <c r="C157" s="261" t="s">
        <v>943</v>
      </c>
      <c r="D157" s="262" t="s">
        <v>86</v>
      </c>
      <c r="E157" s="262" t="s">
        <v>1065</v>
      </c>
      <c r="F157" s="113"/>
      <c r="G157" s="113"/>
      <c r="H157" s="113"/>
      <c r="I157" s="113"/>
      <c r="J157" s="113"/>
      <c r="K157" s="113"/>
      <c r="L157" s="113"/>
      <c r="M157" s="113"/>
      <c r="N157" s="113"/>
      <c r="O157" s="113"/>
      <c r="P157" s="113"/>
    </row>
    <row r="158" spans="1:16" s="16" customFormat="1" ht="15.75">
      <c r="A158" s="109">
        <v>144</v>
      </c>
      <c r="B158" s="260"/>
      <c r="C158" s="261" t="s">
        <v>945</v>
      </c>
      <c r="D158" s="262" t="s">
        <v>86</v>
      </c>
      <c r="E158" s="262" t="s">
        <v>1066</v>
      </c>
      <c r="F158" s="113"/>
      <c r="G158" s="113"/>
      <c r="H158" s="113"/>
      <c r="I158" s="113"/>
      <c r="J158" s="113"/>
      <c r="K158" s="113"/>
      <c r="L158" s="113"/>
      <c r="M158" s="113"/>
      <c r="N158" s="113"/>
      <c r="O158" s="113"/>
      <c r="P158" s="113"/>
    </row>
    <row r="159" spans="1:16" s="16" customFormat="1" ht="15.75">
      <c r="A159" s="109">
        <v>145</v>
      </c>
      <c r="B159" s="260"/>
      <c r="C159" s="261" t="s">
        <v>946</v>
      </c>
      <c r="D159" s="262" t="s">
        <v>86</v>
      </c>
      <c r="E159" s="262" t="s">
        <v>1067</v>
      </c>
      <c r="F159" s="113"/>
      <c r="G159" s="113"/>
      <c r="H159" s="113"/>
      <c r="I159" s="113"/>
      <c r="J159" s="113"/>
      <c r="K159" s="113"/>
      <c r="L159" s="113"/>
      <c r="M159" s="113"/>
      <c r="N159" s="113"/>
      <c r="O159" s="113"/>
      <c r="P159" s="113"/>
    </row>
    <row r="160" spans="1:16" s="16" customFormat="1" ht="15.75">
      <c r="A160" s="109">
        <v>146</v>
      </c>
      <c r="B160" s="260"/>
      <c r="C160" s="261" t="s">
        <v>1068</v>
      </c>
      <c r="D160" s="262" t="s">
        <v>86</v>
      </c>
      <c r="E160" s="262" t="s">
        <v>1069</v>
      </c>
      <c r="F160" s="113"/>
      <c r="G160" s="113"/>
      <c r="H160" s="113"/>
      <c r="I160" s="113"/>
      <c r="J160" s="113"/>
      <c r="K160" s="113"/>
      <c r="L160" s="113"/>
      <c r="M160" s="113"/>
      <c r="N160" s="113"/>
      <c r="O160" s="113"/>
      <c r="P160" s="113"/>
    </row>
    <row r="161" spans="1:16" s="16" customFormat="1" ht="15.75">
      <c r="A161" s="109">
        <v>147</v>
      </c>
      <c r="B161" s="260"/>
      <c r="C161" s="261" t="s">
        <v>1004</v>
      </c>
      <c r="D161" s="262" t="s">
        <v>86</v>
      </c>
      <c r="E161" s="262" t="s">
        <v>1070</v>
      </c>
      <c r="F161" s="113"/>
      <c r="G161" s="113"/>
      <c r="H161" s="113"/>
      <c r="I161" s="113"/>
      <c r="J161" s="113"/>
      <c r="K161" s="113"/>
      <c r="L161" s="113"/>
      <c r="M161" s="113"/>
      <c r="N161" s="113"/>
      <c r="O161" s="113"/>
      <c r="P161" s="113"/>
    </row>
    <row r="162" spans="1:16" s="16" customFormat="1" ht="15.75">
      <c r="A162" s="109">
        <v>148</v>
      </c>
      <c r="B162" s="260"/>
      <c r="C162" s="261" t="s">
        <v>949</v>
      </c>
      <c r="D162" s="262" t="s">
        <v>86</v>
      </c>
      <c r="E162" s="262">
        <v>114</v>
      </c>
      <c r="F162" s="113"/>
      <c r="G162" s="113"/>
      <c r="H162" s="113"/>
      <c r="I162" s="113"/>
      <c r="J162" s="113"/>
      <c r="K162" s="113"/>
      <c r="L162" s="113"/>
      <c r="M162" s="113"/>
      <c r="N162" s="113"/>
      <c r="O162" s="113"/>
      <c r="P162" s="113"/>
    </row>
    <row r="163" spans="1:16" s="16" customFormat="1" ht="15.75">
      <c r="A163" s="109">
        <v>149</v>
      </c>
      <c r="B163" s="260"/>
      <c r="C163" s="261" t="s">
        <v>1007</v>
      </c>
      <c r="D163" s="262" t="s">
        <v>86</v>
      </c>
      <c r="E163" s="262" t="s">
        <v>1071</v>
      </c>
      <c r="F163" s="113"/>
      <c r="G163" s="113"/>
      <c r="H163" s="113"/>
      <c r="I163" s="113"/>
      <c r="J163" s="113"/>
      <c r="K163" s="113"/>
      <c r="L163" s="113"/>
      <c r="M163" s="113"/>
      <c r="N163" s="113"/>
      <c r="O163" s="113"/>
      <c r="P163" s="113"/>
    </row>
    <row r="164" spans="1:16" s="16" customFormat="1" ht="15.75">
      <c r="A164" s="109">
        <v>150</v>
      </c>
      <c r="B164" s="260"/>
      <c r="C164" s="261" t="s">
        <v>1072</v>
      </c>
      <c r="D164" s="262" t="s">
        <v>86</v>
      </c>
      <c r="E164" s="262" t="s">
        <v>1073</v>
      </c>
      <c r="F164" s="113"/>
      <c r="G164" s="113"/>
      <c r="H164" s="113"/>
      <c r="I164" s="113"/>
      <c r="J164" s="113"/>
      <c r="K164" s="113"/>
      <c r="L164" s="113"/>
      <c r="M164" s="113"/>
      <c r="N164" s="113"/>
      <c r="O164" s="113"/>
      <c r="P164" s="113"/>
    </row>
    <row r="165" spans="1:16" s="16" customFormat="1" ht="15.75">
      <c r="A165" s="109">
        <v>151</v>
      </c>
      <c r="B165" s="260"/>
      <c r="C165" s="261" t="s">
        <v>953</v>
      </c>
      <c r="D165" s="262" t="s">
        <v>86</v>
      </c>
      <c r="E165" s="262" t="s">
        <v>1074</v>
      </c>
      <c r="F165" s="113"/>
      <c r="G165" s="113"/>
      <c r="H165" s="113"/>
      <c r="I165" s="113"/>
      <c r="J165" s="113"/>
      <c r="K165" s="113"/>
      <c r="L165" s="113"/>
      <c r="M165" s="113"/>
      <c r="N165" s="113"/>
      <c r="O165" s="113"/>
      <c r="P165" s="113"/>
    </row>
    <row r="166" spans="1:16" s="16" customFormat="1" ht="15.75">
      <c r="A166" s="109">
        <v>152</v>
      </c>
      <c r="B166" s="260"/>
      <c r="C166" s="261" t="s">
        <v>1075</v>
      </c>
      <c r="D166" s="262" t="s">
        <v>86</v>
      </c>
      <c r="E166" s="262" t="s">
        <v>1076</v>
      </c>
      <c r="F166" s="113"/>
      <c r="G166" s="113"/>
      <c r="H166" s="113"/>
      <c r="I166" s="113"/>
      <c r="J166" s="113"/>
      <c r="K166" s="113"/>
      <c r="L166" s="113"/>
      <c r="M166" s="113"/>
      <c r="N166" s="113"/>
      <c r="O166" s="113"/>
      <c r="P166" s="113"/>
    </row>
    <row r="167" spans="1:16" s="16" customFormat="1" ht="15.75">
      <c r="A167" s="109">
        <v>153</v>
      </c>
      <c r="B167" s="260"/>
      <c r="C167" s="261" t="s">
        <v>1077</v>
      </c>
      <c r="D167" s="262" t="s">
        <v>86</v>
      </c>
      <c r="E167" s="262">
        <v>0.2</v>
      </c>
      <c r="F167" s="113"/>
      <c r="G167" s="113"/>
      <c r="H167" s="113"/>
      <c r="I167" s="113"/>
      <c r="J167" s="113"/>
      <c r="K167" s="113"/>
      <c r="L167" s="113"/>
      <c r="M167" s="113"/>
      <c r="N167" s="113"/>
      <c r="O167" s="113"/>
      <c r="P167" s="113"/>
    </row>
    <row r="168" spans="1:16" s="16" customFormat="1" ht="15.75">
      <c r="A168" s="109">
        <v>154</v>
      </c>
      <c r="B168" s="260"/>
      <c r="C168" s="261" t="s">
        <v>1078</v>
      </c>
      <c r="D168" s="262" t="s">
        <v>94</v>
      </c>
      <c r="E168" s="262">
        <v>1</v>
      </c>
      <c r="F168" s="113"/>
      <c r="G168" s="113"/>
      <c r="H168" s="113"/>
      <c r="I168" s="113"/>
      <c r="J168" s="113"/>
      <c r="K168" s="113"/>
      <c r="L168" s="113"/>
      <c r="M168" s="113"/>
      <c r="N168" s="113"/>
      <c r="O168" s="113"/>
      <c r="P168" s="113"/>
    </row>
    <row r="169" spans="1:16" s="16" customFormat="1" ht="25.5">
      <c r="A169" s="109">
        <v>155</v>
      </c>
      <c r="B169" s="260"/>
      <c r="C169" s="261" t="s">
        <v>1079</v>
      </c>
      <c r="D169" s="262" t="s">
        <v>94</v>
      </c>
      <c r="E169" s="262">
        <v>4</v>
      </c>
      <c r="F169" s="113"/>
      <c r="G169" s="113"/>
      <c r="H169" s="113"/>
      <c r="I169" s="113"/>
      <c r="J169" s="113"/>
      <c r="K169" s="113"/>
      <c r="L169" s="113"/>
      <c r="M169" s="113"/>
      <c r="N169" s="113"/>
      <c r="O169" s="113"/>
      <c r="P169" s="113"/>
    </row>
    <row r="170" spans="1:16" s="30" customFormat="1" ht="25.5">
      <c r="A170" s="109">
        <v>156</v>
      </c>
      <c r="B170" s="260"/>
      <c r="C170" s="261" t="s">
        <v>1080</v>
      </c>
      <c r="D170" s="262" t="s">
        <v>94</v>
      </c>
      <c r="E170" s="262">
        <v>4</v>
      </c>
      <c r="F170" s="113"/>
      <c r="G170" s="113"/>
      <c r="H170" s="113"/>
      <c r="I170" s="113"/>
      <c r="J170" s="113"/>
      <c r="K170" s="113"/>
      <c r="L170" s="113"/>
      <c r="M170" s="113"/>
      <c r="N170" s="113"/>
      <c r="O170" s="113"/>
      <c r="P170" s="113"/>
    </row>
    <row r="171" spans="1:16" s="16" customFormat="1" ht="25.5">
      <c r="A171" s="109">
        <v>157</v>
      </c>
      <c r="B171" s="260"/>
      <c r="C171" s="261" t="s">
        <v>1028</v>
      </c>
      <c r="D171" s="262" t="s">
        <v>94</v>
      </c>
      <c r="E171" s="262">
        <v>1</v>
      </c>
      <c r="F171" s="113"/>
      <c r="G171" s="113"/>
      <c r="H171" s="113"/>
      <c r="I171" s="113"/>
      <c r="J171" s="113"/>
      <c r="K171" s="113"/>
      <c r="L171" s="113"/>
      <c r="M171" s="113"/>
      <c r="N171" s="113"/>
      <c r="O171" s="113"/>
      <c r="P171" s="113"/>
    </row>
    <row r="172" spans="1:16" s="16" customFormat="1" ht="15.75">
      <c r="A172" s="109">
        <v>158</v>
      </c>
      <c r="B172" s="260"/>
      <c r="C172" s="261" t="s">
        <v>1141</v>
      </c>
      <c r="D172" s="262" t="s">
        <v>94</v>
      </c>
      <c r="E172" s="262">
        <v>3</v>
      </c>
      <c r="F172" s="113"/>
      <c r="G172" s="113"/>
      <c r="H172" s="113"/>
      <c r="I172" s="113"/>
      <c r="J172" s="113"/>
      <c r="K172" s="113"/>
      <c r="L172" s="113"/>
      <c r="M172" s="113"/>
      <c r="N172" s="113"/>
      <c r="O172" s="113"/>
      <c r="P172" s="113"/>
    </row>
    <row r="173" spans="1:16" s="16" customFormat="1" ht="15.75">
      <c r="A173" s="109">
        <v>159</v>
      </c>
      <c r="B173" s="260"/>
      <c r="C173" s="261" t="s">
        <v>1142</v>
      </c>
      <c r="D173" s="262" t="s">
        <v>94</v>
      </c>
      <c r="E173" s="262">
        <v>1</v>
      </c>
      <c r="F173" s="113"/>
      <c r="G173" s="113"/>
      <c r="H173" s="113"/>
      <c r="I173" s="113"/>
      <c r="J173" s="113"/>
      <c r="K173" s="113"/>
      <c r="L173" s="113"/>
      <c r="M173" s="113"/>
      <c r="N173" s="113"/>
      <c r="O173" s="113"/>
      <c r="P173" s="113"/>
    </row>
    <row r="174" spans="1:16" s="16" customFormat="1" ht="15.75">
      <c r="A174" s="109">
        <v>160</v>
      </c>
      <c r="B174" s="260"/>
      <c r="C174" s="261" t="s">
        <v>1081</v>
      </c>
      <c r="D174" s="262" t="s">
        <v>94</v>
      </c>
      <c r="E174" s="262">
        <v>8</v>
      </c>
      <c r="F174" s="113"/>
      <c r="G174" s="113"/>
      <c r="H174" s="113"/>
      <c r="I174" s="113"/>
      <c r="J174" s="113"/>
      <c r="K174" s="113"/>
      <c r="L174" s="113"/>
      <c r="M174" s="113"/>
      <c r="N174" s="113"/>
      <c r="O174" s="113"/>
      <c r="P174" s="113"/>
    </row>
    <row r="175" spans="1:16" s="16" customFormat="1" ht="15.75">
      <c r="A175" s="109">
        <v>161</v>
      </c>
      <c r="B175" s="260"/>
      <c r="C175" s="261" t="s">
        <v>1082</v>
      </c>
      <c r="D175" s="262" t="s">
        <v>94</v>
      </c>
      <c r="E175" s="262">
        <v>4</v>
      </c>
      <c r="F175" s="113"/>
      <c r="G175" s="113"/>
      <c r="H175" s="113"/>
      <c r="I175" s="113"/>
      <c r="J175" s="113"/>
      <c r="K175" s="113"/>
      <c r="L175" s="113"/>
      <c r="M175" s="113"/>
      <c r="N175" s="113"/>
      <c r="O175" s="113"/>
      <c r="P175" s="113"/>
    </row>
    <row r="176" spans="1:16" s="37" customFormat="1" ht="25.5">
      <c r="A176" s="109">
        <v>162</v>
      </c>
      <c r="B176" s="260"/>
      <c r="C176" s="261" t="s">
        <v>1083</v>
      </c>
      <c r="D176" s="262" t="s">
        <v>94</v>
      </c>
      <c r="E176" s="262">
        <v>4</v>
      </c>
      <c r="F176" s="113"/>
      <c r="G176" s="113"/>
      <c r="H176" s="113"/>
      <c r="I176" s="113"/>
      <c r="J176" s="113"/>
      <c r="K176" s="113"/>
      <c r="L176" s="113"/>
      <c r="M176" s="113"/>
      <c r="N176" s="113"/>
      <c r="O176" s="113"/>
      <c r="P176" s="113"/>
    </row>
    <row r="177" spans="1:16" s="16" customFormat="1" ht="25.5">
      <c r="A177" s="109">
        <v>163</v>
      </c>
      <c r="B177" s="260"/>
      <c r="C177" s="261" t="s">
        <v>986</v>
      </c>
      <c r="D177" s="262" t="s">
        <v>94</v>
      </c>
      <c r="E177" s="262">
        <v>4</v>
      </c>
      <c r="F177" s="113"/>
      <c r="G177" s="113"/>
      <c r="H177" s="113"/>
      <c r="I177" s="113"/>
      <c r="J177" s="113"/>
      <c r="K177" s="113"/>
      <c r="L177" s="113"/>
      <c r="M177" s="113"/>
      <c r="N177" s="113"/>
      <c r="O177" s="113"/>
      <c r="P177" s="113"/>
    </row>
    <row r="178" spans="1:16" s="16" customFormat="1" ht="102">
      <c r="A178" s="109">
        <v>164</v>
      </c>
      <c r="B178" s="260"/>
      <c r="C178" s="261" t="s">
        <v>1686</v>
      </c>
      <c r="D178" s="262" t="s">
        <v>94</v>
      </c>
      <c r="E178" s="262">
        <v>1</v>
      </c>
      <c r="F178" s="113"/>
      <c r="G178" s="113"/>
      <c r="H178" s="113"/>
      <c r="I178" s="113"/>
      <c r="J178" s="113"/>
      <c r="K178" s="113"/>
      <c r="L178" s="113"/>
      <c r="M178" s="113"/>
      <c r="N178" s="113"/>
      <c r="O178" s="113"/>
      <c r="P178" s="113"/>
    </row>
    <row r="179" spans="1:16" s="16" customFormat="1" ht="15.75">
      <c r="A179" s="109">
        <v>165</v>
      </c>
      <c r="B179" s="260"/>
      <c r="C179" s="261" t="s">
        <v>1084</v>
      </c>
      <c r="D179" s="262" t="s">
        <v>94</v>
      </c>
      <c r="E179" s="262">
        <v>1</v>
      </c>
      <c r="F179" s="113"/>
      <c r="G179" s="113"/>
      <c r="H179" s="113"/>
      <c r="I179" s="113"/>
      <c r="J179" s="113"/>
      <c r="K179" s="113"/>
      <c r="L179" s="113"/>
      <c r="M179" s="113"/>
      <c r="N179" s="113"/>
      <c r="O179" s="113"/>
      <c r="P179" s="113"/>
    </row>
    <row r="180" spans="1:16" s="16" customFormat="1" ht="15.75">
      <c r="A180" s="109">
        <v>166</v>
      </c>
      <c r="B180" s="260"/>
      <c r="C180" s="261" t="s">
        <v>1143</v>
      </c>
      <c r="D180" s="237" t="s">
        <v>1683</v>
      </c>
      <c r="E180" s="262">
        <v>184</v>
      </c>
      <c r="F180" s="113"/>
      <c r="G180" s="113"/>
      <c r="H180" s="113"/>
      <c r="I180" s="113"/>
      <c r="J180" s="113"/>
      <c r="K180" s="113"/>
      <c r="L180" s="113"/>
      <c r="M180" s="113"/>
      <c r="N180" s="113"/>
      <c r="O180" s="113"/>
      <c r="P180" s="113"/>
    </row>
    <row r="181" spans="1:16" s="16" customFormat="1" ht="25.5">
      <c r="A181" s="109">
        <v>167</v>
      </c>
      <c r="B181" s="260"/>
      <c r="C181" s="261" t="s">
        <v>992</v>
      </c>
      <c r="D181" s="237" t="s">
        <v>1683</v>
      </c>
      <c r="E181" s="262">
        <v>194</v>
      </c>
      <c r="F181" s="113"/>
      <c r="G181" s="113"/>
      <c r="H181" s="113"/>
      <c r="I181" s="113"/>
      <c r="J181" s="113"/>
      <c r="K181" s="113"/>
      <c r="L181" s="113"/>
      <c r="M181" s="113"/>
      <c r="N181" s="113"/>
      <c r="O181" s="113"/>
      <c r="P181" s="113"/>
    </row>
    <row r="182" spans="1:16" s="16" customFormat="1" ht="38.25">
      <c r="A182" s="109">
        <v>168</v>
      </c>
      <c r="B182" s="260"/>
      <c r="C182" s="261" t="s">
        <v>1144</v>
      </c>
      <c r="D182" s="262" t="s">
        <v>90</v>
      </c>
      <c r="E182" s="262">
        <v>1</v>
      </c>
      <c r="F182" s="113"/>
      <c r="G182" s="113"/>
      <c r="H182" s="113"/>
      <c r="I182" s="113"/>
      <c r="J182" s="113"/>
      <c r="K182" s="113"/>
      <c r="L182" s="113"/>
      <c r="M182" s="113"/>
      <c r="N182" s="113"/>
      <c r="O182" s="113"/>
      <c r="P182" s="113"/>
    </row>
    <row r="183" spans="1:16" s="16" customFormat="1" ht="25.5">
      <c r="A183" s="109">
        <v>169</v>
      </c>
      <c r="B183" s="260"/>
      <c r="C183" s="261" t="s">
        <v>1145</v>
      </c>
      <c r="D183" s="262" t="s">
        <v>90</v>
      </c>
      <c r="E183" s="262">
        <v>1</v>
      </c>
      <c r="F183" s="113"/>
      <c r="G183" s="113"/>
      <c r="H183" s="113"/>
      <c r="I183" s="113"/>
      <c r="J183" s="113"/>
      <c r="K183" s="113"/>
      <c r="L183" s="113"/>
      <c r="M183" s="113"/>
      <c r="N183" s="113"/>
      <c r="O183" s="113"/>
      <c r="P183" s="113"/>
    </row>
    <row r="184" spans="1:16" s="16" customFormat="1" ht="15.75">
      <c r="A184" s="109">
        <v>170</v>
      </c>
      <c r="B184" s="260"/>
      <c r="C184" s="261" t="s">
        <v>1140</v>
      </c>
      <c r="D184" s="262" t="s">
        <v>90</v>
      </c>
      <c r="E184" s="262">
        <v>1</v>
      </c>
      <c r="F184" s="113"/>
      <c r="G184" s="113"/>
      <c r="H184" s="113"/>
      <c r="I184" s="113"/>
      <c r="J184" s="113"/>
      <c r="K184" s="113"/>
      <c r="L184" s="113"/>
      <c r="M184" s="113"/>
      <c r="N184" s="113"/>
      <c r="O184" s="113"/>
      <c r="P184" s="113"/>
    </row>
    <row r="185" spans="1:16" s="16" customFormat="1" ht="25.5">
      <c r="A185" s="109">
        <v>171</v>
      </c>
      <c r="B185" s="260"/>
      <c r="C185" s="261" t="s">
        <v>1085</v>
      </c>
      <c r="D185" s="262" t="s">
        <v>90</v>
      </c>
      <c r="E185" s="262">
        <v>1</v>
      </c>
      <c r="F185" s="113"/>
      <c r="G185" s="113"/>
      <c r="H185" s="113"/>
      <c r="I185" s="113"/>
      <c r="J185" s="113"/>
      <c r="K185" s="113"/>
      <c r="L185" s="113"/>
      <c r="M185" s="113"/>
      <c r="N185" s="113"/>
      <c r="O185" s="113"/>
      <c r="P185" s="113"/>
    </row>
    <row r="186" spans="1:16" s="16" customFormat="1" ht="76.5">
      <c r="A186" s="109">
        <v>172</v>
      </c>
      <c r="B186" s="109" t="s">
        <v>374</v>
      </c>
      <c r="C186" s="172" t="s">
        <v>1138</v>
      </c>
      <c r="D186" s="240" t="s">
        <v>90</v>
      </c>
      <c r="E186" s="211">
        <v>1</v>
      </c>
      <c r="F186" s="113"/>
      <c r="G186" s="113"/>
      <c r="H186" s="113"/>
      <c r="I186" s="113"/>
      <c r="J186" s="113"/>
      <c r="K186" s="113"/>
      <c r="L186" s="113"/>
      <c r="M186" s="113"/>
      <c r="N186" s="113"/>
      <c r="O186" s="113"/>
      <c r="P186" s="113"/>
    </row>
    <row r="187" spans="1:16" s="16" customFormat="1" ht="15.75">
      <c r="A187" s="105"/>
      <c r="B187" s="263"/>
      <c r="C187" s="264" t="s">
        <v>1086</v>
      </c>
      <c r="D187" s="265"/>
      <c r="E187" s="265"/>
      <c r="F187" s="137"/>
      <c r="G187" s="137"/>
      <c r="H187" s="137"/>
      <c r="I187" s="137"/>
      <c r="J187" s="137"/>
      <c r="K187" s="137"/>
      <c r="L187" s="137"/>
      <c r="M187" s="137"/>
      <c r="N187" s="137"/>
      <c r="O187" s="137"/>
      <c r="P187" s="137"/>
    </row>
    <row r="188" spans="1:16" s="34" customFormat="1">
      <c r="A188" s="109">
        <v>173</v>
      </c>
      <c r="B188" s="109" t="s">
        <v>374</v>
      </c>
      <c r="C188" s="261" t="s">
        <v>1087</v>
      </c>
      <c r="D188" s="262" t="s">
        <v>86</v>
      </c>
      <c r="E188" s="262">
        <v>28</v>
      </c>
      <c r="F188" s="113"/>
      <c r="G188" s="113"/>
      <c r="H188" s="113"/>
      <c r="I188" s="113"/>
      <c r="J188" s="113"/>
      <c r="K188" s="113"/>
      <c r="L188" s="113"/>
      <c r="M188" s="113"/>
      <c r="N188" s="113"/>
      <c r="O188" s="113"/>
      <c r="P188" s="113"/>
    </row>
    <row r="189" spans="1:16" s="30" customFormat="1">
      <c r="A189" s="109">
        <v>174</v>
      </c>
      <c r="B189" s="109" t="s">
        <v>374</v>
      </c>
      <c r="C189" s="261" t="s">
        <v>1088</v>
      </c>
      <c r="D189" s="262" t="s">
        <v>94</v>
      </c>
      <c r="E189" s="262">
        <v>1</v>
      </c>
      <c r="F189" s="113"/>
      <c r="G189" s="113"/>
      <c r="H189" s="113"/>
      <c r="I189" s="113"/>
      <c r="J189" s="113"/>
      <c r="K189" s="113"/>
      <c r="L189" s="113"/>
      <c r="M189" s="113"/>
      <c r="N189" s="113"/>
      <c r="O189" s="113"/>
      <c r="P189" s="113"/>
    </row>
    <row r="190" spans="1:16" s="16" customFormat="1" ht="25.5">
      <c r="A190" s="109">
        <v>175</v>
      </c>
      <c r="B190" s="109" t="s">
        <v>374</v>
      </c>
      <c r="C190" s="261" t="s">
        <v>1687</v>
      </c>
      <c r="D190" s="262" t="s">
        <v>94</v>
      </c>
      <c r="E190" s="262">
        <v>12</v>
      </c>
      <c r="F190" s="113"/>
      <c r="G190" s="113"/>
      <c r="H190" s="113"/>
      <c r="I190" s="113"/>
      <c r="J190" s="113"/>
      <c r="K190" s="113"/>
      <c r="L190" s="113"/>
      <c r="M190" s="113"/>
      <c r="N190" s="113"/>
      <c r="O190" s="113"/>
      <c r="P190" s="113"/>
    </row>
    <row r="191" spans="1:16" s="16" customFormat="1" ht="25.5">
      <c r="A191" s="109">
        <v>176</v>
      </c>
      <c r="B191" s="109" t="s">
        <v>374</v>
      </c>
      <c r="C191" s="261" t="s">
        <v>1057</v>
      </c>
      <c r="D191" s="262" t="s">
        <v>94</v>
      </c>
      <c r="E191" s="262">
        <v>2</v>
      </c>
      <c r="F191" s="113"/>
      <c r="G191" s="113"/>
      <c r="H191" s="113"/>
      <c r="I191" s="113"/>
      <c r="J191" s="113"/>
      <c r="K191" s="113"/>
      <c r="L191" s="113"/>
      <c r="M191" s="113"/>
      <c r="N191" s="113"/>
      <c r="O191" s="113"/>
      <c r="P191" s="113"/>
    </row>
    <row r="192" spans="1:16" s="16" customFormat="1">
      <c r="A192" s="109">
        <v>177</v>
      </c>
      <c r="B192" s="109" t="s">
        <v>374</v>
      </c>
      <c r="C192" s="261" t="s">
        <v>1089</v>
      </c>
      <c r="D192" s="262" t="s">
        <v>94</v>
      </c>
      <c r="E192" s="262">
        <v>1</v>
      </c>
      <c r="F192" s="113"/>
      <c r="G192" s="113"/>
      <c r="H192" s="113"/>
      <c r="I192" s="113"/>
      <c r="J192" s="113"/>
      <c r="K192" s="113"/>
      <c r="L192" s="113"/>
      <c r="M192" s="113"/>
      <c r="N192" s="113"/>
      <c r="O192" s="113"/>
      <c r="P192" s="113"/>
    </row>
    <row r="193" spans="1:16" s="16" customFormat="1" ht="25.5">
      <c r="A193" s="109">
        <v>178</v>
      </c>
      <c r="B193" s="109" t="s">
        <v>374</v>
      </c>
      <c r="C193" s="261" t="s">
        <v>992</v>
      </c>
      <c r="D193" s="237" t="s">
        <v>1683</v>
      </c>
      <c r="E193" s="262">
        <v>1</v>
      </c>
      <c r="F193" s="113"/>
      <c r="G193" s="113"/>
      <c r="H193" s="113"/>
      <c r="I193" s="113"/>
      <c r="J193" s="113"/>
      <c r="K193" s="113"/>
      <c r="L193" s="113"/>
      <c r="M193" s="113"/>
      <c r="N193" s="113"/>
      <c r="O193" s="113"/>
      <c r="P193" s="113"/>
    </row>
    <row r="194" spans="1:16" s="30" customFormat="1">
      <c r="A194" s="109">
        <v>179</v>
      </c>
      <c r="B194" s="109" t="s">
        <v>374</v>
      </c>
      <c r="C194" s="261" t="s">
        <v>1140</v>
      </c>
      <c r="D194" s="262" t="s">
        <v>90</v>
      </c>
      <c r="E194" s="262">
        <v>1</v>
      </c>
      <c r="F194" s="113"/>
      <c r="G194" s="113"/>
      <c r="H194" s="113"/>
      <c r="I194" s="113"/>
      <c r="J194" s="113"/>
      <c r="K194" s="113"/>
      <c r="L194" s="113"/>
      <c r="M194" s="113"/>
      <c r="N194" s="113"/>
      <c r="O194" s="113"/>
      <c r="P194" s="113"/>
    </row>
    <row r="195" spans="1:16" s="16" customFormat="1" ht="76.5">
      <c r="A195" s="109">
        <v>180</v>
      </c>
      <c r="B195" s="109" t="s">
        <v>374</v>
      </c>
      <c r="C195" s="172" t="s">
        <v>1138</v>
      </c>
      <c r="D195" s="240" t="s">
        <v>90</v>
      </c>
      <c r="E195" s="211">
        <v>1</v>
      </c>
      <c r="F195" s="113"/>
      <c r="G195" s="113"/>
      <c r="H195" s="113"/>
      <c r="I195" s="113"/>
      <c r="J195" s="113"/>
      <c r="K195" s="113"/>
      <c r="L195" s="113"/>
      <c r="M195" s="113"/>
      <c r="N195" s="113"/>
      <c r="O195" s="113"/>
      <c r="P195" s="113"/>
    </row>
    <row r="196" spans="1:16" s="16" customFormat="1" ht="15.75">
      <c r="A196" s="105"/>
      <c r="B196" s="263"/>
      <c r="C196" s="264" t="s">
        <v>1090</v>
      </c>
      <c r="D196" s="265"/>
      <c r="E196" s="265"/>
      <c r="F196" s="137"/>
      <c r="G196" s="137"/>
      <c r="H196" s="137"/>
      <c r="I196" s="137"/>
      <c r="J196" s="137"/>
      <c r="K196" s="137"/>
      <c r="L196" s="137"/>
      <c r="M196" s="137"/>
      <c r="N196" s="137"/>
      <c r="O196" s="137"/>
      <c r="P196" s="137"/>
    </row>
    <row r="197" spans="1:16" s="16" customFormat="1">
      <c r="A197" s="109">
        <v>181</v>
      </c>
      <c r="B197" s="109" t="s">
        <v>374</v>
      </c>
      <c r="C197" s="261" t="s">
        <v>1087</v>
      </c>
      <c r="D197" s="262" t="s">
        <v>86</v>
      </c>
      <c r="E197" s="262">
        <v>26.5</v>
      </c>
      <c r="F197" s="113"/>
      <c r="G197" s="113"/>
      <c r="H197" s="113"/>
      <c r="I197" s="113"/>
      <c r="J197" s="113"/>
      <c r="K197" s="113"/>
      <c r="L197" s="113"/>
      <c r="M197" s="113"/>
      <c r="N197" s="113"/>
      <c r="O197" s="113"/>
      <c r="P197" s="113"/>
    </row>
    <row r="198" spans="1:16" s="16" customFormat="1">
      <c r="A198" s="109">
        <v>182</v>
      </c>
      <c r="B198" s="109" t="s">
        <v>374</v>
      </c>
      <c r="C198" s="261" t="s">
        <v>1088</v>
      </c>
      <c r="D198" s="262" t="s">
        <v>94</v>
      </c>
      <c r="E198" s="262">
        <v>1</v>
      </c>
      <c r="F198" s="113"/>
      <c r="G198" s="113"/>
      <c r="H198" s="113"/>
      <c r="I198" s="113"/>
      <c r="J198" s="113"/>
      <c r="K198" s="113"/>
      <c r="L198" s="113"/>
      <c r="M198" s="113"/>
      <c r="N198" s="113"/>
      <c r="O198" s="113"/>
      <c r="P198" s="113"/>
    </row>
    <row r="199" spans="1:16" s="16" customFormat="1" ht="25.5">
      <c r="A199" s="109">
        <v>183</v>
      </c>
      <c r="B199" s="109" t="s">
        <v>374</v>
      </c>
      <c r="C199" s="261" t="s">
        <v>1687</v>
      </c>
      <c r="D199" s="262" t="s">
        <v>94</v>
      </c>
      <c r="E199" s="262">
        <v>1</v>
      </c>
      <c r="F199" s="113"/>
      <c r="G199" s="113"/>
      <c r="H199" s="113"/>
      <c r="I199" s="113"/>
      <c r="J199" s="113"/>
      <c r="K199" s="113"/>
      <c r="L199" s="113"/>
      <c r="M199" s="113"/>
      <c r="N199" s="113"/>
      <c r="O199" s="113"/>
      <c r="P199" s="113"/>
    </row>
    <row r="200" spans="1:16" s="16" customFormat="1" ht="25.5">
      <c r="A200" s="109">
        <v>184</v>
      </c>
      <c r="B200" s="109" t="s">
        <v>374</v>
      </c>
      <c r="C200" s="261" t="s">
        <v>1057</v>
      </c>
      <c r="D200" s="262" t="s">
        <v>94</v>
      </c>
      <c r="E200" s="262">
        <v>2</v>
      </c>
      <c r="F200" s="113"/>
      <c r="G200" s="113"/>
      <c r="H200" s="113"/>
      <c r="I200" s="113"/>
      <c r="J200" s="113"/>
      <c r="K200" s="113"/>
      <c r="L200" s="113"/>
      <c r="M200" s="113"/>
      <c r="N200" s="113"/>
      <c r="O200" s="113"/>
      <c r="P200" s="113"/>
    </row>
    <row r="201" spans="1:16" s="16" customFormat="1">
      <c r="A201" s="109">
        <v>185</v>
      </c>
      <c r="B201" s="109" t="s">
        <v>374</v>
      </c>
      <c r="C201" s="261" t="s">
        <v>1089</v>
      </c>
      <c r="D201" s="262" t="s">
        <v>94</v>
      </c>
      <c r="E201" s="262">
        <v>1</v>
      </c>
      <c r="F201" s="113"/>
      <c r="G201" s="113"/>
      <c r="H201" s="113"/>
      <c r="I201" s="113"/>
      <c r="J201" s="113"/>
      <c r="K201" s="113"/>
      <c r="L201" s="113"/>
      <c r="M201" s="113"/>
      <c r="N201" s="113"/>
      <c r="O201" s="113"/>
      <c r="P201" s="113"/>
    </row>
    <row r="202" spans="1:16" s="16" customFormat="1" ht="25.5">
      <c r="A202" s="109">
        <v>186</v>
      </c>
      <c r="B202" s="109" t="s">
        <v>374</v>
      </c>
      <c r="C202" s="261" t="s">
        <v>992</v>
      </c>
      <c r="D202" s="237" t="s">
        <v>1683</v>
      </c>
      <c r="E202" s="262">
        <v>1</v>
      </c>
      <c r="F202" s="113"/>
      <c r="G202" s="113"/>
      <c r="H202" s="113"/>
      <c r="I202" s="113"/>
      <c r="J202" s="113"/>
      <c r="K202" s="113"/>
      <c r="L202" s="113"/>
      <c r="M202" s="113"/>
      <c r="N202" s="113"/>
      <c r="O202" s="113"/>
      <c r="P202" s="113"/>
    </row>
    <row r="203" spans="1:16" s="16" customFormat="1">
      <c r="A203" s="109">
        <v>187</v>
      </c>
      <c r="B203" s="109" t="s">
        <v>374</v>
      </c>
      <c r="C203" s="261" t="s">
        <v>1140</v>
      </c>
      <c r="D203" s="262" t="s">
        <v>90</v>
      </c>
      <c r="E203" s="262">
        <v>1</v>
      </c>
      <c r="F203" s="113"/>
      <c r="G203" s="113"/>
      <c r="H203" s="113"/>
      <c r="I203" s="113"/>
      <c r="J203" s="113"/>
      <c r="K203" s="113"/>
      <c r="L203" s="113"/>
      <c r="M203" s="113"/>
      <c r="N203" s="113"/>
      <c r="O203" s="113"/>
      <c r="P203" s="113"/>
    </row>
    <row r="204" spans="1:16" s="16" customFormat="1" ht="76.5">
      <c r="A204" s="109">
        <v>188</v>
      </c>
      <c r="B204" s="109" t="s">
        <v>374</v>
      </c>
      <c r="C204" s="172" t="s">
        <v>1138</v>
      </c>
      <c r="D204" s="240" t="s">
        <v>90</v>
      </c>
      <c r="E204" s="211">
        <v>1</v>
      </c>
      <c r="F204" s="113"/>
      <c r="G204" s="113"/>
      <c r="H204" s="113"/>
      <c r="I204" s="113"/>
      <c r="J204" s="113"/>
      <c r="K204" s="113"/>
      <c r="L204" s="113"/>
      <c r="M204" s="113"/>
      <c r="N204" s="113"/>
      <c r="O204" s="113"/>
      <c r="P204" s="113"/>
    </row>
    <row r="205" spans="1:16" s="31" customFormat="1">
      <c r="A205" s="105"/>
      <c r="B205" s="102"/>
      <c r="C205" s="264" t="s">
        <v>1091</v>
      </c>
      <c r="D205" s="102"/>
      <c r="E205" s="251"/>
      <c r="F205" s="137"/>
      <c r="G205" s="137"/>
      <c r="H205" s="137"/>
      <c r="I205" s="137"/>
      <c r="J205" s="137"/>
      <c r="K205" s="137"/>
      <c r="L205" s="137"/>
      <c r="M205" s="137"/>
      <c r="N205" s="137"/>
      <c r="O205" s="137"/>
      <c r="P205" s="137"/>
    </row>
    <row r="206" spans="1:16" s="31" customFormat="1">
      <c r="A206" s="109">
        <v>189</v>
      </c>
      <c r="B206" s="109" t="s">
        <v>374</v>
      </c>
      <c r="C206" s="261" t="s">
        <v>999</v>
      </c>
      <c r="D206" s="240" t="s">
        <v>86</v>
      </c>
      <c r="E206" s="211" t="s">
        <v>1092</v>
      </c>
      <c r="F206" s="113"/>
      <c r="G206" s="113"/>
      <c r="H206" s="113"/>
      <c r="I206" s="113"/>
      <c r="J206" s="113"/>
      <c r="K206" s="113"/>
      <c r="L206" s="113"/>
      <c r="M206" s="113"/>
      <c r="N206" s="113"/>
      <c r="O206" s="113"/>
      <c r="P206" s="113"/>
    </row>
    <row r="207" spans="1:16" s="31" customFormat="1">
      <c r="A207" s="109">
        <v>190</v>
      </c>
      <c r="B207" s="109" t="s">
        <v>374</v>
      </c>
      <c r="C207" s="261" t="s">
        <v>1000</v>
      </c>
      <c r="D207" s="240" t="s">
        <v>86</v>
      </c>
      <c r="E207" s="211" t="s">
        <v>1093</v>
      </c>
      <c r="F207" s="113"/>
      <c r="G207" s="113"/>
      <c r="H207" s="113"/>
      <c r="I207" s="113"/>
      <c r="J207" s="113"/>
      <c r="K207" s="113"/>
      <c r="L207" s="113"/>
      <c r="M207" s="113"/>
      <c r="N207" s="113"/>
      <c r="O207" s="113"/>
      <c r="P207" s="113"/>
    </row>
    <row r="208" spans="1:16" s="31" customFormat="1" ht="25.5">
      <c r="A208" s="109">
        <v>191</v>
      </c>
      <c r="B208" s="109" t="s">
        <v>374</v>
      </c>
      <c r="C208" s="261" t="s">
        <v>1688</v>
      </c>
      <c r="D208" s="240" t="s">
        <v>94</v>
      </c>
      <c r="E208" s="211">
        <v>4</v>
      </c>
      <c r="F208" s="113"/>
      <c r="G208" s="113"/>
      <c r="H208" s="113"/>
      <c r="I208" s="113"/>
      <c r="J208" s="113"/>
      <c r="K208" s="113"/>
      <c r="L208" s="113"/>
      <c r="M208" s="113"/>
      <c r="N208" s="113"/>
      <c r="O208" s="113"/>
      <c r="P208" s="113"/>
    </row>
    <row r="209" spans="1:16" s="31" customFormat="1">
      <c r="A209" s="109">
        <v>192</v>
      </c>
      <c r="B209" s="109" t="s">
        <v>374</v>
      </c>
      <c r="C209" s="261" t="s">
        <v>1094</v>
      </c>
      <c r="D209" s="240" t="s">
        <v>94</v>
      </c>
      <c r="E209" s="211">
        <v>2</v>
      </c>
      <c r="F209" s="113"/>
      <c r="G209" s="113"/>
      <c r="H209" s="113"/>
      <c r="I209" s="113"/>
      <c r="J209" s="113"/>
      <c r="K209" s="113"/>
      <c r="L209" s="113"/>
      <c r="M209" s="113"/>
      <c r="N209" s="113"/>
      <c r="O209" s="113"/>
      <c r="P209" s="113"/>
    </row>
    <row r="210" spans="1:16" s="31" customFormat="1">
      <c r="A210" s="109">
        <v>193</v>
      </c>
      <c r="B210" s="109" t="s">
        <v>374</v>
      </c>
      <c r="C210" s="261" t="s">
        <v>1095</v>
      </c>
      <c r="D210" s="240" t="s">
        <v>94</v>
      </c>
      <c r="E210" s="211">
        <v>5</v>
      </c>
      <c r="F210" s="113"/>
      <c r="G210" s="113"/>
      <c r="H210" s="113"/>
      <c r="I210" s="113"/>
      <c r="J210" s="113"/>
      <c r="K210" s="113"/>
      <c r="L210" s="113"/>
      <c r="M210" s="113"/>
      <c r="N210" s="113"/>
      <c r="O210" s="113"/>
      <c r="P210" s="113"/>
    </row>
    <row r="211" spans="1:16" s="31" customFormat="1">
      <c r="A211" s="109">
        <v>194</v>
      </c>
      <c r="B211" s="109" t="s">
        <v>374</v>
      </c>
      <c r="C211" s="261" t="s">
        <v>1096</v>
      </c>
      <c r="D211" s="240" t="s">
        <v>94</v>
      </c>
      <c r="E211" s="211">
        <v>1</v>
      </c>
      <c r="F211" s="113"/>
      <c r="G211" s="113"/>
      <c r="H211" s="113"/>
      <c r="I211" s="113"/>
      <c r="J211" s="113"/>
      <c r="K211" s="113"/>
      <c r="L211" s="113"/>
      <c r="M211" s="113"/>
      <c r="N211" s="113"/>
      <c r="O211" s="113"/>
      <c r="P211" s="113"/>
    </row>
    <row r="212" spans="1:16" s="31" customFormat="1">
      <c r="A212" s="109">
        <v>195</v>
      </c>
      <c r="B212" s="109" t="s">
        <v>374</v>
      </c>
      <c r="C212" s="261" t="s">
        <v>1097</v>
      </c>
      <c r="D212" s="240" t="s">
        <v>94</v>
      </c>
      <c r="E212" s="211">
        <v>4</v>
      </c>
      <c r="F212" s="113"/>
      <c r="G212" s="113"/>
      <c r="H212" s="113"/>
      <c r="I212" s="113"/>
      <c r="J212" s="113"/>
      <c r="K212" s="113"/>
      <c r="L212" s="113"/>
      <c r="M212" s="113"/>
      <c r="N212" s="113"/>
      <c r="O212" s="113"/>
      <c r="P212" s="113"/>
    </row>
    <row r="213" spans="1:16" s="31" customFormat="1" ht="25.5">
      <c r="A213" s="109">
        <v>196</v>
      </c>
      <c r="B213" s="109" t="s">
        <v>374</v>
      </c>
      <c r="C213" s="261" t="s">
        <v>1058</v>
      </c>
      <c r="D213" s="240" t="s">
        <v>94</v>
      </c>
      <c r="E213" s="211">
        <v>5</v>
      </c>
      <c r="F213" s="113"/>
      <c r="G213" s="113"/>
      <c r="H213" s="113"/>
      <c r="I213" s="113"/>
      <c r="J213" s="113"/>
      <c r="K213" s="113"/>
      <c r="L213" s="113"/>
      <c r="M213" s="113"/>
      <c r="N213" s="113"/>
      <c r="O213" s="113"/>
      <c r="P213" s="113"/>
    </row>
    <row r="214" spans="1:16" s="31" customFormat="1">
      <c r="A214" s="109">
        <v>197</v>
      </c>
      <c r="B214" s="109" t="s">
        <v>374</v>
      </c>
      <c r="C214" s="261" t="s">
        <v>1098</v>
      </c>
      <c r="D214" s="240" t="s">
        <v>94</v>
      </c>
      <c r="E214" s="211">
        <v>1</v>
      </c>
      <c r="F214" s="113"/>
      <c r="G214" s="113"/>
      <c r="H214" s="113"/>
      <c r="I214" s="113"/>
      <c r="J214" s="113"/>
      <c r="K214" s="113"/>
      <c r="L214" s="113"/>
      <c r="M214" s="113"/>
      <c r="N214" s="113"/>
      <c r="O214" s="113"/>
      <c r="P214" s="113"/>
    </row>
    <row r="215" spans="1:16" s="31" customFormat="1">
      <c r="A215" s="109">
        <v>198</v>
      </c>
      <c r="B215" s="109" t="s">
        <v>374</v>
      </c>
      <c r="C215" s="261" t="s">
        <v>1099</v>
      </c>
      <c r="D215" s="240" t="s">
        <v>94</v>
      </c>
      <c r="E215" s="211">
        <v>1</v>
      </c>
      <c r="F215" s="113"/>
      <c r="G215" s="113"/>
      <c r="H215" s="113"/>
      <c r="I215" s="113"/>
      <c r="J215" s="113"/>
      <c r="K215" s="113"/>
      <c r="L215" s="113"/>
      <c r="M215" s="113"/>
      <c r="N215" s="113"/>
      <c r="O215" s="113"/>
      <c r="P215" s="113"/>
    </row>
    <row r="216" spans="1:16" s="31" customFormat="1" ht="25.5">
      <c r="A216" s="109">
        <v>199</v>
      </c>
      <c r="B216" s="109" t="s">
        <v>374</v>
      </c>
      <c r="C216" s="261" t="s">
        <v>1100</v>
      </c>
      <c r="D216" s="237" t="s">
        <v>1683</v>
      </c>
      <c r="E216" s="275">
        <v>0.4</v>
      </c>
      <c r="F216" s="113"/>
      <c r="G216" s="113"/>
      <c r="H216" s="113"/>
      <c r="I216" s="113"/>
      <c r="J216" s="113"/>
      <c r="K216" s="113"/>
      <c r="L216" s="113"/>
      <c r="M216" s="113"/>
      <c r="N216" s="113"/>
      <c r="O216" s="113"/>
      <c r="P216" s="113"/>
    </row>
    <row r="217" spans="1:16" s="31" customFormat="1" ht="25.5">
      <c r="A217" s="109">
        <v>200</v>
      </c>
      <c r="B217" s="109" t="s">
        <v>374</v>
      </c>
      <c r="C217" s="261" t="s">
        <v>992</v>
      </c>
      <c r="D217" s="237" t="s">
        <v>1683</v>
      </c>
      <c r="E217" s="211">
        <v>1</v>
      </c>
      <c r="F217" s="113"/>
      <c r="G217" s="113"/>
      <c r="H217" s="113"/>
      <c r="I217" s="113"/>
      <c r="J217" s="113"/>
      <c r="K217" s="113"/>
      <c r="L217" s="113"/>
      <c r="M217" s="113"/>
      <c r="N217" s="113"/>
      <c r="O217" s="113"/>
      <c r="P217" s="113"/>
    </row>
    <row r="218" spans="1:16" s="31" customFormat="1">
      <c r="A218" s="109">
        <v>201</v>
      </c>
      <c r="B218" s="109" t="s">
        <v>374</v>
      </c>
      <c r="C218" s="261" t="s">
        <v>1101</v>
      </c>
      <c r="D218" s="240" t="s">
        <v>90</v>
      </c>
      <c r="E218" s="211">
        <v>1</v>
      </c>
      <c r="F218" s="113"/>
      <c r="G218" s="113"/>
      <c r="H218" s="113"/>
      <c r="I218" s="113"/>
      <c r="J218" s="113"/>
      <c r="K218" s="113"/>
      <c r="L218" s="113"/>
      <c r="M218" s="113"/>
      <c r="N218" s="113"/>
      <c r="O218" s="113"/>
      <c r="P218" s="113"/>
    </row>
    <row r="219" spans="1:16" s="16" customFormat="1">
      <c r="A219" s="109">
        <v>202</v>
      </c>
      <c r="B219" s="109" t="s">
        <v>374</v>
      </c>
      <c r="C219" s="261" t="s">
        <v>1140</v>
      </c>
      <c r="D219" s="262" t="s">
        <v>90</v>
      </c>
      <c r="E219" s="262">
        <v>1</v>
      </c>
      <c r="F219" s="113"/>
      <c r="G219" s="113"/>
      <c r="H219" s="113"/>
      <c r="I219" s="113"/>
      <c r="J219" s="113"/>
      <c r="K219" s="113"/>
      <c r="L219" s="113"/>
      <c r="M219" s="113"/>
      <c r="N219" s="113"/>
      <c r="O219" s="113"/>
      <c r="P219" s="113"/>
    </row>
    <row r="220" spans="1:16" s="16" customFormat="1" ht="76.5">
      <c r="A220" s="109">
        <v>203</v>
      </c>
      <c r="B220" s="109" t="s">
        <v>374</v>
      </c>
      <c r="C220" s="172" t="s">
        <v>1138</v>
      </c>
      <c r="D220" s="240" t="s">
        <v>90</v>
      </c>
      <c r="E220" s="211">
        <v>1</v>
      </c>
      <c r="F220" s="113"/>
      <c r="G220" s="113"/>
      <c r="H220" s="113"/>
      <c r="I220" s="113"/>
      <c r="J220" s="113"/>
      <c r="K220" s="113"/>
      <c r="L220" s="113"/>
      <c r="M220" s="113"/>
      <c r="N220" s="113"/>
      <c r="O220" s="113"/>
      <c r="P220" s="113"/>
    </row>
    <row r="221" spans="1:16" s="31" customFormat="1">
      <c r="A221" s="102"/>
      <c r="B221" s="102"/>
      <c r="C221" s="264" t="s">
        <v>1102</v>
      </c>
      <c r="D221" s="266"/>
      <c r="E221" s="251"/>
      <c r="F221" s="137"/>
      <c r="G221" s="137"/>
      <c r="H221" s="137"/>
      <c r="I221" s="137"/>
      <c r="J221" s="137"/>
      <c r="K221" s="137"/>
      <c r="L221" s="137"/>
      <c r="M221" s="137"/>
      <c r="N221" s="137"/>
      <c r="O221" s="137"/>
      <c r="P221" s="137"/>
    </row>
    <row r="222" spans="1:16" s="31" customFormat="1">
      <c r="A222" s="109">
        <v>204</v>
      </c>
      <c r="B222" s="109" t="s">
        <v>374</v>
      </c>
      <c r="C222" s="261" t="s">
        <v>999</v>
      </c>
      <c r="D222" s="240" t="s">
        <v>86</v>
      </c>
      <c r="E222" s="211" t="s">
        <v>1103</v>
      </c>
      <c r="F222" s="113"/>
      <c r="G222" s="113"/>
      <c r="H222" s="113"/>
      <c r="I222" s="113"/>
      <c r="J222" s="113"/>
      <c r="K222" s="113"/>
      <c r="L222" s="113"/>
      <c r="M222" s="113"/>
      <c r="N222" s="113"/>
      <c r="O222" s="113"/>
      <c r="P222" s="113"/>
    </row>
    <row r="223" spans="1:16" s="31" customFormat="1">
      <c r="A223" s="109">
        <v>205</v>
      </c>
      <c r="B223" s="109" t="s">
        <v>374</v>
      </c>
      <c r="C223" s="261" t="s">
        <v>1000</v>
      </c>
      <c r="D223" s="109" t="s">
        <v>86</v>
      </c>
      <c r="E223" s="211" t="s">
        <v>1093</v>
      </c>
      <c r="F223" s="113"/>
      <c r="G223" s="113"/>
      <c r="H223" s="113"/>
      <c r="I223" s="113"/>
      <c r="J223" s="113"/>
      <c r="K223" s="113"/>
      <c r="L223" s="113"/>
      <c r="M223" s="113"/>
      <c r="N223" s="113"/>
      <c r="O223" s="113"/>
      <c r="P223" s="113"/>
    </row>
    <row r="224" spans="1:16" s="31" customFormat="1" ht="25.5">
      <c r="A224" s="109">
        <v>206</v>
      </c>
      <c r="B224" s="109" t="s">
        <v>374</v>
      </c>
      <c r="C224" s="261" t="s">
        <v>1688</v>
      </c>
      <c r="D224" s="109" t="s">
        <v>94</v>
      </c>
      <c r="E224" s="211">
        <v>5</v>
      </c>
      <c r="F224" s="113"/>
      <c r="G224" s="113"/>
      <c r="H224" s="113"/>
      <c r="I224" s="113"/>
      <c r="J224" s="113"/>
      <c r="K224" s="113"/>
      <c r="L224" s="113"/>
      <c r="M224" s="113"/>
      <c r="N224" s="113"/>
      <c r="O224" s="113"/>
      <c r="P224" s="113"/>
    </row>
    <row r="225" spans="1:16" s="31" customFormat="1">
      <c r="A225" s="109">
        <v>207</v>
      </c>
      <c r="B225" s="109" t="s">
        <v>374</v>
      </c>
      <c r="C225" s="261" t="s">
        <v>1094</v>
      </c>
      <c r="D225" s="109" t="s">
        <v>94</v>
      </c>
      <c r="E225" s="211">
        <v>3</v>
      </c>
      <c r="F225" s="113"/>
      <c r="G225" s="113"/>
      <c r="H225" s="113"/>
      <c r="I225" s="113"/>
      <c r="J225" s="113"/>
      <c r="K225" s="113"/>
      <c r="L225" s="113"/>
      <c r="M225" s="113"/>
      <c r="N225" s="113"/>
      <c r="O225" s="113"/>
      <c r="P225" s="113"/>
    </row>
    <row r="226" spans="1:16" s="31" customFormat="1">
      <c r="A226" s="109">
        <v>208</v>
      </c>
      <c r="B226" s="109" t="s">
        <v>374</v>
      </c>
      <c r="C226" s="261" t="s">
        <v>1095</v>
      </c>
      <c r="D226" s="109" t="s">
        <v>94</v>
      </c>
      <c r="E226" s="211">
        <v>4</v>
      </c>
      <c r="F226" s="113"/>
      <c r="G226" s="113"/>
      <c r="H226" s="113"/>
      <c r="I226" s="113"/>
      <c r="J226" s="113"/>
      <c r="K226" s="113"/>
      <c r="L226" s="113"/>
      <c r="M226" s="113"/>
      <c r="N226" s="113"/>
      <c r="O226" s="113"/>
      <c r="P226" s="113"/>
    </row>
    <row r="227" spans="1:16" s="31" customFormat="1">
      <c r="A227" s="109">
        <v>209</v>
      </c>
      <c r="B227" s="109" t="s">
        <v>374</v>
      </c>
      <c r="C227" s="261" t="s">
        <v>1096</v>
      </c>
      <c r="D227" s="109" t="s">
        <v>94</v>
      </c>
      <c r="E227" s="211">
        <v>1</v>
      </c>
      <c r="F227" s="113"/>
      <c r="G227" s="113"/>
      <c r="H227" s="113"/>
      <c r="I227" s="113"/>
      <c r="J227" s="113"/>
      <c r="K227" s="113"/>
      <c r="L227" s="113"/>
      <c r="M227" s="113"/>
      <c r="N227" s="113"/>
      <c r="O227" s="113"/>
      <c r="P227" s="113"/>
    </row>
    <row r="228" spans="1:16" s="31" customFormat="1">
      <c r="A228" s="109">
        <v>210</v>
      </c>
      <c r="B228" s="109" t="s">
        <v>374</v>
      </c>
      <c r="C228" s="261" t="s">
        <v>1097</v>
      </c>
      <c r="D228" s="109" t="s">
        <v>94</v>
      </c>
      <c r="E228" s="211">
        <v>5</v>
      </c>
      <c r="F228" s="113"/>
      <c r="G228" s="113"/>
      <c r="H228" s="113"/>
      <c r="I228" s="113"/>
      <c r="J228" s="113"/>
      <c r="K228" s="113"/>
      <c r="L228" s="113"/>
      <c r="M228" s="113"/>
      <c r="N228" s="113"/>
      <c r="O228" s="113"/>
      <c r="P228" s="113"/>
    </row>
    <row r="229" spans="1:16" s="31" customFormat="1" ht="25.5">
      <c r="A229" s="109">
        <v>211</v>
      </c>
      <c r="B229" s="109" t="s">
        <v>374</v>
      </c>
      <c r="C229" s="261" t="s">
        <v>1058</v>
      </c>
      <c r="D229" s="109" t="s">
        <v>94</v>
      </c>
      <c r="E229" s="211">
        <v>7</v>
      </c>
      <c r="F229" s="113"/>
      <c r="G229" s="113"/>
      <c r="H229" s="113"/>
      <c r="I229" s="113"/>
      <c r="J229" s="113"/>
      <c r="K229" s="113"/>
      <c r="L229" s="113"/>
      <c r="M229" s="113"/>
      <c r="N229" s="113"/>
      <c r="O229" s="113"/>
      <c r="P229" s="113"/>
    </row>
    <row r="230" spans="1:16" s="31" customFormat="1">
      <c r="A230" s="109">
        <v>212</v>
      </c>
      <c r="B230" s="109" t="s">
        <v>374</v>
      </c>
      <c r="C230" s="261" t="s">
        <v>1098</v>
      </c>
      <c r="D230" s="109" t="s">
        <v>94</v>
      </c>
      <c r="E230" s="211">
        <v>1</v>
      </c>
      <c r="F230" s="113"/>
      <c r="G230" s="113"/>
      <c r="H230" s="113"/>
      <c r="I230" s="113"/>
      <c r="J230" s="113"/>
      <c r="K230" s="113"/>
      <c r="L230" s="113"/>
      <c r="M230" s="113"/>
      <c r="N230" s="113"/>
      <c r="O230" s="113"/>
      <c r="P230" s="113"/>
    </row>
    <row r="231" spans="1:16" s="31" customFormat="1">
      <c r="A231" s="109">
        <v>213</v>
      </c>
      <c r="B231" s="109" t="s">
        <v>374</v>
      </c>
      <c r="C231" s="261" t="s">
        <v>1099</v>
      </c>
      <c r="D231" s="109" t="s">
        <v>94</v>
      </c>
      <c r="E231" s="211">
        <v>1</v>
      </c>
      <c r="F231" s="113"/>
      <c r="G231" s="113"/>
      <c r="H231" s="113"/>
      <c r="I231" s="113"/>
      <c r="J231" s="113"/>
      <c r="K231" s="113"/>
      <c r="L231" s="113"/>
      <c r="M231" s="113"/>
      <c r="N231" s="113"/>
      <c r="O231" s="113"/>
      <c r="P231" s="113"/>
    </row>
    <row r="232" spans="1:16" s="31" customFormat="1" ht="25.5">
      <c r="A232" s="109">
        <v>214</v>
      </c>
      <c r="B232" s="109" t="s">
        <v>374</v>
      </c>
      <c r="C232" s="261" t="s">
        <v>1100</v>
      </c>
      <c r="D232" s="237" t="s">
        <v>1683</v>
      </c>
      <c r="E232" s="275">
        <v>0.4</v>
      </c>
      <c r="F232" s="113"/>
      <c r="G232" s="113"/>
      <c r="H232" s="113"/>
      <c r="I232" s="113"/>
      <c r="J232" s="113"/>
      <c r="K232" s="113"/>
      <c r="L232" s="113"/>
      <c r="M232" s="113"/>
      <c r="N232" s="113"/>
      <c r="O232" s="113"/>
      <c r="P232" s="113"/>
    </row>
    <row r="233" spans="1:16" s="31" customFormat="1" ht="25.5">
      <c r="A233" s="109">
        <v>215</v>
      </c>
      <c r="B233" s="109" t="s">
        <v>374</v>
      </c>
      <c r="C233" s="261" t="s">
        <v>992</v>
      </c>
      <c r="D233" s="237" t="s">
        <v>1683</v>
      </c>
      <c r="E233" s="211">
        <v>1</v>
      </c>
      <c r="F233" s="113"/>
      <c r="G233" s="113"/>
      <c r="H233" s="113"/>
      <c r="I233" s="113"/>
      <c r="J233" s="113"/>
      <c r="K233" s="113"/>
      <c r="L233" s="113"/>
      <c r="M233" s="113"/>
      <c r="N233" s="113"/>
      <c r="O233" s="113"/>
      <c r="P233" s="113"/>
    </row>
    <row r="234" spans="1:16" s="31" customFormat="1">
      <c r="A234" s="109">
        <v>216</v>
      </c>
      <c r="B234" s="109" t="s">
        <v>374</v>
      </c>
      <c r="C234" s="261" t="s">
        <v>1101</v>
      </c>
      <c r="D234" s="240" t="s">
        <v>90</v>
      </c>
      <c r="E234" s="211">
        <v>1</v>
      </c>
      <c r="F234" s="113"/>
      <c r="G234" s="113"/>
      <c r="H234" s="113"/>
      <c r="I234" s="113"/>
      <c r="J234" s="113"/>
      <c r="K234" s="113"/>
      <c r="L234" s="113"/>
      <c r="M234" s="113"/>
      <c r="N234" s="113"/>
      <c r="O234" s="113"/>
      <c r="P234" s="113"/>
    </row>
    <row r="235" spans="1:16" s="16" customFormat="1">
      <c r="A235" s="109">
        <v>217</v>
      </c>
      <c r="B235" s="109" t="s">
        <v>374</v>
      </c>
      <c r="C235" s="261" t="s">
        <v>1140</v>
      </c>
      <c r="D235" s="262" t="s">
        <v>90</v>
      </c>
      <c r="E235" s="262">
        <v>1</v>
      </c>
      <c r="F235" s="113"/>
      <c r="G235" s="113"/>
      <c r="H235" s="113"/>
      <c r="I235" s="113"/>
      <c r="J235" s="113"/>
      <c r="K235" s="113"/>
      <c r="L235" s="113"/>
      <c r="M235" s="113"/>
      <c r="N235" s="113"/>
      <c r="O235" s="113"/>
      <c r="P235" s="113"/>
    </row>
    <row r="236" spans="1:16" s="16" customFormat="1" ht="76.5">
      <c r="A236" s="109">
        <v>218</v>
      </c>
      <c r="B236" s="109" t="s">
        <v>374</v>
      </c>
      <c r="C236" s="172" t="s">
        <v>1138</v>
      </c>
      <c r="D236" s="240" t="s">
        <v>90</v>
      </c>
      <c r="E236" s="211">
        <v>1</v>
      </c>
      <c r="F236" s="113"/>
      <c r="G236" s="113"/>
      <c r="H236" s="113"/>
      <c r="I236" s="113"/>
      <c r="J236" s="113"/>
      <c r="K236" s="113"/>
      <c r="L236" s="113"/>
      <c r="M236" s="113"/>
      <c r="N236" s="113"/>
      <c r="O236" s="113"/>
      <c r="P236" s="113"/>
    </row>
    <row r="237" spans="1:16" s="31" customFormat="1">
      <c r="A237" s="102"/>
      <c r="B237" s="102"/>
      <c r="C237" s="264" t="s">
        <v>1104</v>
      </c>
      <c r="D237" s="102"/>
      <c r="E237" s="251"/>
      <c r="F237" s="137"/>
      <c r="G237" s="137"/>
      <c r="H237" s="137"/>
      <c r="I237" s="137"/>
      <c r="J237" s="137"/>
      <c r="K237" s="137"/>
      <c r="L237" s="137"/>
      <c r="M237" s="137"/>
      <c r="N237" s="137"/>
      <c r="O237" s="137"/>
      <c r="P237" s="137"/>
    </row>
    <row r="238" spans="1:16" s="31" customFormat="1">
      <c r="A238" s="109">
        <v>219</v>
      </c>
      <c r="B238" s="109" t="s">
        <v>374</v>
      </c>
      <c r="C238" s="261" t="s">
        <v>999</v>
      </c>
      <c r="D238" s="109" t="s">
        <v>86</v>
      </c>
      <c r="E238" s="211" t="s">
        <v>1105</v>
      </c>
      <c r="F238" s="113"/>
      <c r="G238" s="113"/>
      <c r="H238" s="113"/>
      <c r="I238" s="113"/>
      <c r="J238" s="113"/>
      <c r="K238" s="113"/>
      <c r="L238" s="113"/>
      <c r="M238" s="113"/>
      <c r="N238" s="113"/>
      <c r="O238" s="113"/>
      <c r="P238" s="113"/>
    </row>
    <row r="239" spans="1:16" s="31" customFormat="1">
      <c r="A239" s="109">
        <v>220</v>
      </c>
      <c r="B239" s="109" t="s">
        <v>374</v>
      </c>
      <c r="C239" s="261" t="s">
        <v>1000</v>
      </c>
      <c r="D239" s="109" t="s">
        <v>86</v>
      </c>
      <c r="E239" s="211" t="s">
        <v>1093</v>
      </c>
      <c r="F239" s="113"/>
      <c r="G239" s="113"/>
      <c r="H239" s="113"/>
      <c r="I239" s="113"/>
      <c r="J239" s="113"/>
      <c r="K239" s="113"/>
      <c r="L239" s="113"/>
      <c r="M239" s="113"/>
      <c r="N239" s="113"/>
      <c r="O239" s="113"/>
      <c r="P239" s="113"/>
    </row>
    <row r="240" spans="1:16" s="31" customFormat="1" ht="25.5">
      <c r="A240" s="109">
        <v>221</v>
      </c>
      <c r="B240" s="109" t="s">
        <v>374</v>
      </c>
      <c r="C240" s="261" t="s">
        <v>1688</v>
      </c>
      <c r="D240" s="240" t="s">
        <v>94</v>
      </c>
      <c r="E240" s="211">
        <v>4</v>
      </c>
      <c r="F240" s="113"/>
      <c r="G240" s="113"/>
      <c r="H240" s="113"/>
      <c r="I240" s="113"/>
      <c r="J240" s="113"/>
      <c r="K240" s="113"/>
      <c r="L240" s="113"/>
      <c r="M240" s="113"/>
      <c r="N240" s="113"/>
      <c r="O240" s="113"/>
      <c r="P240" s="113"/>
    </row>
    <row r="241" spans="1:16" s="31" customFormat="1">
      <c r="A241" s="109">
        <v>222</v>
      </c>
      <c r="B241" s="109" t="s">
        <v>374</v>
      </c>
      <c r="C241" s="261" t="s">
        <v>1094</v>
      </c>
      <c r="D241" s="240" t="s">
        <v>94</v>
      </c>
      <c r="E241" s="211">
        <v>2</v>
      </c>
      <c r="F241" s="113"/>
      <c r="G241" s="113"/>
      <c r="H241" s="113"/>
      <c r="I241" s="113"/>
      <c r="J241" s="113"/>
      <c r="K241" s="113"/>
      <c r="L241" s="113"/>
      <c r="M241" s="113"/>
      <c r="N241" s="113"/>
      <c r="O241" s="113"/>
      <c r="P241" s="113"/>
    </row>
    <row r="242" spans="1:16" s="31" customFormat="1">
      <c r="A242" s="109">
        <v>223</v>
      </c>
      <c r="B242" s="109" t="s">
        <v>374</v>
      </c>
      <c r="C242" s="261" t="s">
        <v>1095</v>
      </c>
      <c r="D242" s="240" t="s">
        <v>94</v>
      </c>
      <c r="E242" s="211">
        <v>5</v>
      </c>
      <c r="F242" s="113"/>
      <c r="G242" s="113"/>
      <c r="H242" s="113"/>
      <c r="I242" s="113"/>
      <c r="J242" s="113"/>
      <c r="K242" s="113"/>
      <c r="L242" s="113"/>
      <c r="M242" s="113"/>
      <c r="N242" s="113"/>
      <c r="O242" s="113"/>
      <c r="P242" s="113"/>
    </row>
    <row r="243" spans="1:16" s="31" customFormat="1">
      <c r="A243" s="109">
        <v>224</v>
      </c>
      <c r="B243" s="109" t="s">
        <v>374</v>
      </c>
      <c r="C243" s="261" t="s">
        <v>1096</v>
      </c>
      <c r="D243" s="240" t="s">
        <v>94</v>
      </c>
      <c r="E243" s="211">
        <v>1</v>
      </c>
      <c r="F243" s="113"/>
      <c r="G243" s="113"/>
      <c r="H243" s="113"/>
      <c r="I243" s="113"/>
      <c r="J243" s="113"/>
      <c r="K243" s="113"/>
      <c r="L243" s="113"/>
      <c r="M243" s="113"/>
      <c r="N243" s="113"/>
      <c r="O243" s="113"/>
      <c r="P243" s="113"/>
    </row>
    <row r="244" spans="1:16" s="31" customFormat="1">
      <c r="A244" s="109">
        <v>225</v>
      </c>
      <c r="B244" s="109" t="s">
        <v>374</v>
      </c>
      <c r="C244" s="261" t="s">
        <v>1097</v>
      </c>
      <c r="D244" s="240" t="s">
        <v>94</v>
      </c>
      <c r="E244" s="211">
        <v>4</v>
      </c>
      <c r="F244" s="113"/>
      <c r="G244" s="113"/>
      <c r="H244" s="113"/>
      <c r="I244" s="113"/>
      <c r="J244" s="113"/>
      <c r="K244" s="113"/>
      <c r="L244" s="113"/>
      <c r="M244" s="113"/>
      <c r="N244" s="113"/>
      <c r="O244" s="113"/>
      <c r="P244" s="113"/>
    </row>
    <row r="245" spans="1:16" s="31" customFormat="1" ht="25.5">
      <c r="A245" s="109">
        <v>226</v>
      </c>
      <c r="B245" s="109" t="s">
        <v>374</v>
      </c>
      <c r="C245" s="261" t="s">
        <v>1058</v>
      </c>
      <c r="D245" s="240" t="s">
        <v>94</v>
      </c>
      <c r="E245" s="211">
        <v>6</v>
      </c>
      <c r="F245" s="113"/>
      <c r="G245" s="113"/>
      <c r="H245" s="113"/>
      <c r="I245" s="113"/>
      <c r="J245" s="113"/>
      <c r="K245" s="113"/>
      <c r="L245" s="113"/>
      <c r="M245" s="113"/>
      <c r="N245" s="113"/>
      <c r="O245" s="113"/>
      <c r="P245" s="113"/>
    </row>
    <row r="246" spans="1:16" s="31" customFormat="1">
      <c r="A246" s="109">
        <v>227</v>
      </c>
      <c r="B246" s="109" t="s">
        <v>374</v>
      </c>
      <c r="C246" s="261" t="s">
        <v>1098</v>
      </c>
      <c r="D246" s="240" t="s">
        <v>94</v>
      </c>
      <c r="E246" s="211">
        <v>1</v>
      </c>
      <c r="F246" s="113"/>
      <c r="G246" s="113"/>
      <c r="H246" s="113"/>
      <c r="I246" s="113"/>
      <c r="J246" s="113"/>
      <c r="K246" s="113"/>
      <c r="L246" s="113"/>
      <c r="M246" s="113"/>
      <c r="N246" s="113"/>
      <c r="O246" s="113"/>
      <c r="P246" s="113"/>
    </row>
    <row r="247" spans="1:16" s="31" customFormat="1">
      <c r="A247" s="109">
        <v>228</v>
      </c>
      <c r="B247" s="109" t="s">
        <v>374</v>
      </c>
      <c r="C247" s="261" t="s">
        <v>1099</v>
      </c>
      <c r="D247" s="240" t="s">
        <v>94</v>
      </c>
      <c r="E247" s="211">
        <v>1</v>
      </c>
      <c r="F247" s="113"/>
      <c r="G247" s="113"/>
      <c r="H247" s="113"/>
      <c r="I247" s="113"/>
      <c r="J247" s="113"/>
      <c r="K247" s="113"/>
      <c r="L247" s="113"/>
      <c r="M247" s="113"/>
      <c r="N247" s="113"/>
      <c r="O247" s="113"/>
      <c r="P247" s="113"/>
    </row>
    <row r="248" spans="1:16" s="31" customFormat="1" ht="25.5">
      <c r="A248" s="109">
        <v>229</v>
      </c>
      <c r="B248" s="109" t="s">
        <v>374</v>
      </c>
      <c r="C248" s="261" t="s">
        <v>1100</v>
      </c>
      <c r="D248" s="237" t="s">
        <v>1683</v>
      </c>
      <c r="E248" s="275">
        <v>0.4</v>
      </c>
      <c r="F248" s="113"/>
      <c r="G248" s="113"/>
      <c r="H248" s="113"/>
      <c r="I248" s="113"/>
      <c r="J248" s="113"/>
      <c r="K248" s="113"/>
      <c r="L248" s="113"/>
      <c r="M248" s="113"/>
      <c r="N248" s="113"/>
      <c r="O248" s="113"/>
      <c r="P248" s="113"/>
    </row>
    <row r="249" spans="1:16" s="31" customFormat="1" ht="25.5">
      <c r="A249" s="109">
        <v>230</v>
      </c>
      <c r="B249" s="109" t="s">
        <v>374</v>
      </c>
      <c r="C249" s="261" t="s">
        <v>992</v>
      </c>
      <c r="D249" s="237" t="s">
        <v>1683</v>
      </c>
      <c r="E249" s="211">
        <v>1</v>
      </c>
      <c r="F249" s="113"/>
      <c r="G249" s="113"/>
      <c r="H249" s="113"/>
      <c r="I249" s="113"/>
      <c r="J249" s="113"/>
      <c r="K249" s="113"/>
      <c r="L249" s="113"/>
      <c r="M249" s="113"/>
      <c r="N249" s="113"/>
      <c r="O249" s="113"/>
      <c r="P249" s="113"/>
    </row>
    <row r="250" spans="1:16" s="31" customFormat="1">
      <c r="A250" s="109">
        <v>231</v>
      </c>
      <c r="B250" s="109" t="s">
        <v>374</v>
      </c>
      <c r="C250" s="261" t="s">
        <v>1101</v>
      </c>
      <c r="D250" s="109" t="s">
        <v>90</v>
      </c>
      <c r="E250" s="211">
        <v>1</v>
      </c>
      <c r="F250" s="113"/>
      <c r="G250" s="113"/>
      <c r="H250" s="113"/>
      <c r="I250" s="113"/>
      <c r="J250" s="113"/>
      <c r="K250" s="113"/>
      <c r="L250" s="113"/>
      <c r="M250" s="113"/>
      <c r="N250" s="113"/>
      <c r="O250" s="113"/>
      <c r="P250" s="113"/>
    </row>
    <row r="251" spans="1:16" s="16" customFormat="1">
      <c r="A251" s="109">
        <v>232</v>
      </c>
      <c r="B251" s="109" t="s">
        <v>374</v>
      </c>
      <c r="C251" s="261" t="s">
        <v>1140</v>
      </c>
      <c r="D251" s="262" t="s">
        <v>90</v>
      </c>
      <c r="E251" s="262">
        <v>1</v>
      </c>
      <c r="F251" s="113"/>
      <c r="G251" s="113"/>
      <c r="H251" s="113"/>
      <c r="I251" s="113"/>
      <c r="J251" s="113"/>
      <c r="K251" s="113"/>
      <c r="L251" s="113"/>
      <c r="M251" s="113"/>
      <c r="N251" s="113"/>
      <c r="O251" s="113"/>
      <c r="P251" s="113"/>
    </row>
    <row r="252" spans="1:16" s="16" customFormat="1" ht="76.5">
      <c r="A252" s="109">
        <v>233</v>
      </c>
      <c r="B252" s="109" t="s">
        <v>374</v>
      </c>
      <c r="C252" s="172" t="s">
        <v>1138</v>
      </c>
      <c r="D252" s="240" t="s">
        <v>90</v>
      </c>
      <c r="E252" s="211">
        <v>1</v>
      </c>
      <c r="F252" s="113"/>
      <c r="G252" s="113"/>
      <c r="H252" s="113"/>
      <c r="I252" s="113"/>
      <c r="J252" s="113"/>
      <c r="K252" s="113"/>
      <c r="L252" s="113"/>
      <c r="M252" s="113"/>
      <c r="N252" s="113"/>
      <c r="O252" s="113"/>
      <c r="P252" s="113"/>
    </row>
    <row r="253" spans="1:16" s="31" customFormat="1">
      <c r="A253" s="105"/>
      <c r="B253" s="102"/>
      <c r="C253" s="264" t="s">
        <v>1106</v>
      </c>
      <c r="D253" s="102"/>
      <c r="E253" s="251"/>
      <c r="F253" s="137"/>
      <c r="G253" s="137"/>
      <c r="H253" s="137"/>
      <c r="I253" s="137"/>
      <c r="J253" s="137"/>
      <c r="K253" s="137"/>
      <c r="L253" s="137"/>
      <c r="M253" s="137"/>
      <c r="N253" s="137"/>
      <c r="O253" s="137"/>
      <c r="P253" s="137"/>
    </row>
    <row r="254" spans="1:16" s="31" customFormat="1">
      <c r="A254" s="109">
        <v>234</v>
      </c>
      <c r="B254" s="109" t="s">
        <v>374</v>
      </c>
      <c r="C254" s="261" t="s">
        <v>1087</v>
      </c>
      <c r="D254" s="240" t="s">
        <v>86</v>
      </c>
      <c r="E254" s="211">
        <v>30.3</v>
      </c>
      <c r="F254" s="113"/>
      <c r="G254" s="113"/>
      <c r="H254" s="113"/>
      <c r="I254" s="113"/>
      <c r="J254" s="113"/>
      <c r="K254" s="113"/>
      <c r="L254" s="113"/>
      <c r="M254" s="113"/>
      <c r="N254" s="113"/>
      <c r="O254" s="113"/>
      <c r="P254" s="113"/>
    </row>
    <row r="255" spans="1:16" s="31" customFormat="1">
      <c r="A255" s="109">
        <v>235</v>
      </c>
      <c r="B255" s="109" t="s">
        <v>374</v>
      </c>
      <c r="C255" s="261" t="s">
        <v>1107</v>
      </c>
      <c r="D255" s="240" t="s">
        <v>94</v>
      </c>
      <c r="E255" s="211">
        <v>1</v>
      </c>
      <c r="F255" s="113"/>
      <c r="G255" s="113"/>
      <c r="H255" s="113"/>
      <c r="I255" s="113"/>
      <c r="J255" s="113"/>
      <c r="K255" s="113"/>
      <c r="L255" s="113"/>
      <c r="M255" s="113"/>
      <c r="N255" s="113"/>
      <c r="O255" s="113"/>
      <c r="P255" s="113"/>
    </row>
    <row r="256" spans="1:16" s="31" customFormat="1" ht="25.5">
      <c r="A256" s="109">
        <v>236</v>
      </c>
      <c r="B256" s="109" t="s">
        <v>374</v>
      </c>
      <c r="C256" s="261" t="s">
        <v>1057</v>
      </c>
      <c r="D256" s="240" t="s">
        <v>94</v>
      </c>
      <c r="E256" s="211">
        <v>2</v>
      </c>
      <c r="F256" s="113"/>
      <c r="G256" s="113"/>
      <c r="H256" s="113"/>
      <c r="I256" s="113"/>
      <c r="J256" s="113"/>
      <c r="K256" s="113"/>
      <c r="L256" s="113"/>
      <c r="M256" s="113"/>
      <c r="N256" s="113"/>
      <c r="O256" s="113"/>
      <c r="P256" s="113"/>
    </row>
    <row r="257" spans="1:16" s="31" customFormat="1">
      <c r="A257" s="109">
        <v>237</v>
      </c>
      <c r="B257" s="109" t="s">
        <v>374</v>
      </c>
      <c r="C257" s="261" t="s">
        <v>1089</v>
      </c>
      <c r="D257" s="240" t="s">
        <v>94</v>
      </c>
      <c r="E257" s="211">
        <v>1</v>
      </c>
      <c r="F257" s="113"/>
      <c r="G257" s="113"/>
      <c r="H257" s="113"/>
      <c r="I257" s="113"/>
      <c r="J257" s="113"/>
      <c r="K257" s="113"/>
      <c r="L257" s="113"/>
      <c r="M257" s="113"/>
      <c r="N257" s="113"/>
      <c r="O257" s="113"/>
      <c r="P257" s="113"/>
    </row>
    <row r="258" spans="1:16" s="31" customFormat="1" ht="25.5">
      <c r="A258" s="109">
        <v>238</v>
      </c>
      <c r="B258" s="109" t="s">
        <v>374</v>
      </c>
      <c r="C258" s="261" t="s">
        <v>1108</v>
      </c>
      <c r="D258" s="240" t="s">
        <v>94</v>
      </c>
      <c r="E258" s="211">
        <v>1</v>
      </c>
      <c r="F258" s="113"/>
      <c r="G258" s="113"/>
      <c r="H258" s="113"/>
      <c r="I258" s="113"/>
      <c r="J258" s="113"/>
      <c r="K258" s="113"/>
      <c r="L258" s="113"/>
      <c r="M258" s="113"/>
      <c r="N258" s="113"/>
      <c r="O258" s="113"/>
      <c r="P258" s="113"/>
    </row>
    <row r="259" spans="1:16" s="31" customFormat="1" ht="25.5">
      <c r="A259" s="109">
        <v>239</v>
      </c>
      <c r="B259" s="109" t="s">
        <v>374</v>
      </c>
      <c r="C259" s="261" t="s">
        <v>1109</v>
      </c>
      <c r="D259" s="240" t="s">
        <v>94</v>
      </c>
      <c r="E259" s="211">
        <v>1</v>
      </c>
      <c r="F259" s="113"/>
      <c r="G259" s="113"/>
      <c r="H259" s="113"/>
      <c r="I259" s="113"/>
      <c r="J259" s="113"/>
      <c r="K259" s="113"/>
      <c r="L259" s="113"/>
      <c r="M259" s="113"/>
      <c r="N259" s="113"/>
      <c r="O259" s="113"/>
      <c r="P259" s="113"/>
    </row>
    <row r="260" spans="1:16" s="31" customFormat="1" ht="25.5">
      <c r="A260" s="109">
        <v>240</v>
      </c>
      <c r="B260" s="109" t="s">
        <v>374</v>
      </c>
      <c r="C260" s="261" t="s">
        <v>992</v>
      </c>
      <c r="D260" s="237" t="s">
        <v>1683</v>
      </c>
      <c r="E260" s="211">
        <v>1</v>
      </c>
      <c r="F260" s="113"/>
      <c r="G260" s="113"/>
      <c r="H260" s="113"/>
      <c r="I260" s="113"/>
      <c r="J260" s="113"/>
      <c r="K260" s="113"/>
      <c r="L260" s="113"/>
      <c r="M260" s="113"/>
      <c r="N260" s="113"/>
      <c r="O260" s="113"/>
      <c r="P260" s="113"/>
    </row>
    <row r="261" spans="1:16" s="16" customFormat="1">
      <c r="A261" s="109">
        <v>241</v>
      </c>
      <c r="B261" s="109" t="s">
        <v>374</v>
      </c>
      <c r="C261" s="261" t="s">
        <v>1140</v>
      </c>
      <c r="D261" s="262" t="s">
        <v>90</v>
      </c>
      <c r="E261" s="262">
        <v>1</v>
      </c>
      <c r="F261" s="113"/>
      <c r="G261" s="113"/>
      <c r="H261" s="113"/>
      <c r="I261" s="113"/>
      <c r="J261" s="113"/>
      <c r="K261" s="113"/>
      <c r="L261" s="113"/>
      <c r="M261" s="113"/>
      <c r="N261" s="113"/>
      <c r="O261" s="113"/>
      <c r="P261" s="113"/>
    </row>
    <row r="262" spans="1:16" s="16" customFormat="1" ht="76.5">
      <c r="A262" s="109">
        <v>242</v>
      </c>
      <c r="B262" s="109" t="s">
        <v>374</v>
      </c>
      <c r="C262" s="172" t="s">
        <v>1138</v>
      </c>
      <c r="D262" s="240" t="s">
        <v>90</v>
      </c>
      <c r="E262" s="211">
        <v>1</v>
      </c>
      <c r="F262" s="113"/>
      <c r="G262" s="113"/>
      <c r="H262" s="113"/>
      <c r="I262" s="113"/>
      <c r="J262" s="113"/>
      <c r="K262" s="113"/>
      <c r="L262" s="113"/>
      <c r="M262" s="113"/>
      <c r="N262" s="113"/>
      <c r="O262" s="113"/>
      <c r="P262" s="113"/>
    </row>
    <row r="263" spans="1:16" s="31" customFormat="1">
      <c r="A263" s="105"/>
      <c r="B263" s="102"/>
      <c r="C263" s="264" t="s">
        <v>1110</v>
      </c>
      <c r="D263" s="266"/>
      <c r="E263" s="251"/>
      <c r="F263" s="137"/>
      <c r="G263" s="137"/>
      <c r="H263" s="137"/>
      <c r="I263" s="137"/>
      <c r="J263" s="137"/>
      <c r="K263" s="137"/>
      <c r="L263" s="137"/>
      <c r="M263" s="137"/>
      <c r="N263" s="137"/>
      <c r="O263" s="137"/>
      <c r="P263" s="137"/>
    </row>
    <row r="264" spans="1:16" s="31" customFormat="1">
      <c r="A264" s="109">
        <v>243</v>
      </c>
      <c r="B264" s="109" t="s">
        <v>374</v>
      </c>
      <c r="C264" s="261" t="s">
        <v>1111</v>
      </c>
      <c r="D264" s="240" t="s">
        <v>86</v>
      </c>
      <c r="E264" s="211">
        <v>15.4</v>
      </c>
      <c r="F264" s="113"/>
      <c r="G264" s="113"/>
      <c r="H264" s="113"/>
      <c r="I264" s="113"/>
      <c r="J264" s="113"/>
      <c r="K264" s="113"/>
      <c r="L264" s="113"/>
      <c r="M264" s="113"/>
      <c r="N264" s="113"/>
      <c r="O264" s="113"/>
      <c r="P264" s="113"/>
    </row>
    <row r="265" spans="1:16" s="31" customFormat="1" ht="25.5">
      <c r="A265" s="109">
        <v>244</v>
      </c>
      <c r="B265" s="109" t="s">
        <v>374</v>
      </c>
      <c r="C265" s="261" t="s">
        <v>1112</v>
      </c>
      <c r="D265" s="240" t="s">
        <v>94</v>
      </c>
      <c r="E265" s="211">
        <v>1</v>
      </c>
      <c r="F265" s="113"/>
      <c r="G265" s="113"/>
      <c r="H265" s="113"/>
      <c r="I265" s="113"/>
      <c r="J265" s="113"/>
      <c r="K265" s="113"/>
      <c r="L265" s="113"/>
      <c r="M265" s="113"/>
      <c r="N265" s="113"/>
      <c r="O265" s="113"/>
      <c r="P265" s="113"/>
    </row>
    <row r="266" spans="1:16" s="31" customFormat="1">
      <c r="A266" s="109">
        <v>245</v>
      </c>
      <c r="B266" s="109" t="s">
        <v>374</v>
      </c>
      <c r="C266" s="261" t="s">
        <v>1113</v>
      </c>
      <c r="D266" s="240" t="s">
        <v>94</v>
      </c>
      <c r="E266" s="211">
        <v>1</v>
      </c>
      <c r="F266" s="113"/>
      <c r="G266" s="113"/>
      <c r="H266" s="113"/>
      <c r="I266" s="113"/>
      <c r="J266" s="113"/>
      <c r="K266" s="113"/>
      <c r="L266" s="113"/>
      <c r="M266" s="113"/>
      <c r="N266" s="113"/>
      <c r="O266" s="113"/>
      <c r="P266" s="113"/>
    </row>
    <row r="267" spans="1:16" s="31" customFormat="1">
      <c r="A267" s="109">
        <v>246</v>
      </c>
      <c r="B267" s="109" t="s">
        <v>374</v>
      </c>
      <c r="C267" s="261" t="s">
        <v>1114</v>
      </c>
      <c r="D267" s="240" t="s">
        <v>90</v>
      </c>
      <c r="E267" s="211">
        <v>1</v>
      </c>
      <c r="F267" s="113"/>
      <c r="G267" s="113"/>
      <c r="H267" s="113"/>
      <c r="I267" s="113"/>
      <c r="J267" s="113"/>
      <c r="K267" s="113"/>
      <c r="L267" s="113"/>
      <c r="M267" s="113"/>
      <c r="N267" s="113"/>
      <c r="O267" s="113"/>
      <c r="P267" s="113"/>
    </row>
    <row r="268" spans="1:16" s="31" customFormat="1">
      <c r="A268" s="109">
        <v>247</v>
      </c>
      <c r="B268" s="109" t="s">
        <v>374</v>
      </c>
      <c r="C268" s="261" t="s">
        <v>1115</v>
      </c>
      <c r="D268" s="240" t="s">
        <v>727</v>
      </c>
      <c r="E268" s="211">
        <v>1.5</v>
      </c>
      <c r="F268" s="113"/>
      <c r="G268" s="113"/>
      <c r="H268" s="113"/>
      <c r="I268" s="113"/>
      <c r="J268" s="113"/>
      <c r="K268" s="113"/>
      <c r="L268" s="113"/>
      <c r="M268" s="113"/>
      <c r="N268" s="113"/>
      <c r="O268" s="113"/>
      <c r="P268" s="113"/>
    </row>
    <row r="269" spans="1:16" s="16" customFormat="1">
      <c r="A269" s="109">
        <v>248</v>
      </c>
      <c r="B269" s="109" t="s">
        <v>374</v>
      </c>
      <c r="C269" s="261" t="s">
        <v>1146</v>
      </c>
      <c r="D269" s="262" t="s">
        <v>90</v>
      </c>
      <c r="E269" s="262">
        <v>1</v>
      </c>
      <c r="F269" s="113"/>
      <c r="G269" s="113"/>
      <c r="H269" s="113"/>
      <c r="I269" s="113"/>
      <c r="J269" s="113"/>
      <c r="K269" s="113"/>
      <c r="L269" s="113"/>
      <c r="M269" s="113"/>
      <c r="N269" s="113"/>
      <c r="O269" s="113"/>
      <c r="P269" s="113"/>
    </row>
    <row r="270" spans="1:16" s="16" customFormat="1" ht="76.5">
      <c r="A270" s="109">
        <v>249</v>
      </c>
      <c r="B270" s="109" t="s">
        <v>374</v>
      </c>
      <c r="C270" s="172" t="s">
        <v>1138</v>
      </c>
      <c r="D270" s="240" t="s">
        <v>90</v>
      </c>
      <c r="E270" s="211">
        <v>1</v>
      </c>
      <c r="F270" s="113"/>
      <c r="G270" s="113"/>
      <c r="H270" s="113"/>
      <c r="I270" s="113"/>
      <c r="J270" s="113"/>
      <c r="K270" s="113"/>
      <c r="L270" s="113"/>
      <c r="M270" s="113"/>
      <c r="N270" s="113"/>
      <c r="O270" s="113"/>
      <c r="P270" s="113"/>
    </row>
    <row r="271" spans="1:16" s="31" customFormat="1">
      <c r="A271" s="105"/>
      <c r="B271" s="102"/>
      <c r="C271" s="264" t="s">
        <v>1116</v>
      </c>
      <c r="D271" s="266"/>
      <c r="E271" s="251"/>
      <c r="F271" s="137"/>
      <c r="G271" s="137"/>
      <c r="H271" s="137"/>
      <c r="I271" s="137"/>
      <c r="J271" s="137"/>
      <c r="K271" s="137"/>
      <c r="L271" s="137"/>
      <c r="M271" s="137"/>
      <c r="N271" s="137"/>
      <c r="O271" s="137"/>
      <c r="P271" s="137"/>
    </row>
    <row r="272" spans="1:16" s="31" customFormat="1">
      <c r="A272" s="109">
        <v>250</v>
      </c>
      <c r="B272" s="109" t="s">
        <v>374</v>
      </c>
      <c r="C272" s="261" t="s">
        <v>1111</v>
      </c>
      <c r="D272" s="240"/>
      <c r="E272" s="211">
        <v>10.5</v>
      </c>
      <c r="F272" s="113"/>
      <c r="G272" s="113"/>
      <c r="H272" s="113"/>
      <c r="I272" s="113"/>
      <c r="J272" s="113"/>
      <c r="K272" s="113"/>
      <c r="L272" s="113"/>
      <c r="M272" s="113"/>
      <c r="N272" s="113"/>
      <c r="O272" s="113"/>
      <c r="P272" s="113"/>
    </row>
    <row r="273" spans="1:16" s="31" customFormat="1" ht="25.5">
      <c r="A273" s="109">
        <v>251</v>
      </c>
      <c r="B273" s="109" t="s">
        <v>374</v>
      </c>
      <c r="C273" s="261" t="s">
        <v>1112</v>
      </c>
      <c r="D273" s="240" t="s">
        <v>94</v>
      </c>
      <c r="E273" s="211">
        <v>1</v>
      </c>
      <c r="F273" s="113"/>
      <c r="G273" s="113"/>
      <c r="H273" s="113"/>
      <c r="I273" s="113"/>
      <c r="J273" s="113"/>
      <c r="K273" s="113"/>
      <c r="L273" s="113"/>
      <c r="M273" s="113"/>
      <c r="N273" s="113"/>
      <c r="O273" s="113"/>
      <c r="P273" s="113"/>
    </row>
    <row r="274" spans="1:16" s="31" customFormat="1">
      <c r="A274" s="109">
        <v>252</v>
      </c>
      <c r="B274" s="109" t="s">
        <v>374</v>
      </c>
      <c r="C274" s="261" t="s">
        <v>1113</v>
      </c>
      <c r="D274" s="240" t="s">
        <v>94</v>
      </c>
      <c r="E274" s="211">
        <v>1</v>
      </c>
      <c r="F274" s="113"/>
      <c r="G274" s="113"/>
      <c r="H274" s="113"/>
      <c r="I274" s="113"/>
      <c r="J274" s="113"/>
      <c r="K274" s="113"/>
      <c r="L274" s="113"/>
      <c r="M274" s="113"/>
      <c r="N274" s="113"/>
      <c r="O274" s="113"/>
      <c r="P274" s="113"/>
    </row>
    <row r="275" spans="1:16" s="31" customFormat="1">
      <c r="A275" s="109">
        <v>253</v>
      </c>
      <c r="B275" s="109" t="s">
        <v>374</v>
      </c>
      <c r="C275" s="261" t="s">
        <v>1114</v>
      </c>
      <c r="D275" s="240" t="s">
        <v>90</v>
      </c>
      <c r="E275" s="211">
        <v>1</v>
      </c>
      <c r="F275" s="113"/>
      <c r="G275" s="113"/>
      <c r="H275" s="113"/>
      <c r="I275" s="113"/>
      <c r="J275" s="113"/>
      <c r="K275" s="113"/>
      <c r="L275" s="113"/>
      <c r="M275" s="113"/>
      <c r="N275" s="113"/>
      <c r="O275" s="113"/>
      <c r="P275" s="113"/>
    </row>
    <row r="276" spans="1:16" s="31" customFormat="1">
      <c r="A276" s="109">
        <v>254</v>
      </c>
      <c r="B276" s="109" t="s">
        <v>374</v>
      </c>
      <c r="C276" s="261" t="s">
        <v>1115</v>
      </c>
      <c r="D276" s="240" t="s">
        <v>727</v>
      </c>
      <c r="E276" s="211">
        <v>1.5</v>
      </c>
      <c r="F276" s="113"/>
      <c r="G276" s="113"/>
      <c r="H276" s="113"/>
      <c r="I276" s="113"/>
      <c r="J276" s="113"/>
      <c r="K276" s="113"/>
      <c r="L276" s="113"/>
      <c r="M276" s="113"/>
      <c r="N276" s="113"/>
      <c r="O276" s="113"/>
      <c r="P276" s="113"/>
    </row>
    <row r="277" spans="1:16" s="16" customFormat="1">
      <c r="A277" s="109">
        <v>255</v>
      </c>
      <c r="B277" s="109" t="s">
        <v>374</v>
      </c>
      <c r="C277" s="261" t="s">
        <v>1146</v>
      </c>
      <c r="D277" s="262" t="s">
        <v>90</v>
      </c>
      <c r="E277" s="262">
        <v>1</v>
      </c>
      <c r="F277" s="113"/>
      <c r="G277" s="113"/>
      <c r="H277" s="113"/>
      <c r="I277" s="113"/>
      <c r="J277" s="113"/>
      <c r="K277" s="113"/>
      <c r="L277" s="113"/>
      <c r="M277" s="113"/>
      <c r="N277" s="113"/>
      <c r="O277" s="113"/>
      <c r="P277" s="113"/>
    </row>
    <row r="278" spans="1:16" s="16" customFormat="1" ht="76.5">
      <c r="A278" s="109">
        <v>256</v>
      </c>
      <c r="B278" s="109" t="s">
        <v>374</v>
      </c>
      <c r="C278" s="172" t="s">
        <v>1138</v>
      </c>
      <c r="D278" s="240" t="s">
        <v>90</v>
      </c>
      <c r="E278" s="211">
        <v>1</v>
      </c>
      <c r="F278" s="113"/>
      <c r="G278" s="113"/>
      <c r="H278" s="113"/>
      <c r="I278" s="113"/>
      <c r="J278" s="113"/>
      <c r="K278" s="113"/>
      <c r="L278" s="113"/>
      <c r="M278" s="113"/>
      <c r="N278" s="113"/>
      <c r="O278" s="113"/>
      <c r="P278" s="113"/>
    </row>
    <row r="279" spans="1:16" s="31" customFormat="1">
      <c r="A279" s="105"/>
      <c r="B279" s="102"/>
      <c r="C279" s="264" t="s">
        <v>1147</v>
      </c>
      <c r="D279" s="266"/>
      <c r="E279" s="251"/>
      <c r="F279" s="137"/>
      <c r="G279" s="137"/>
      <c r="H279" s="137"/>
      <c r="I279" s="137"/>
      <c r="J279" s="137"/>
      <c r="K279" s="137"/>
      <c r="L279" s="137"/>
      <c r="M279" s="137"/>
      <c r="N279" s="137"/>
      <c r="O279" s="137"/>
      <c r="P279" s="137"/>
    </row>
    <row r="280" spans="1:16" s="31" customFormat="1">
      <c r="A280" s="109">
        <v>257</v>
      </c>
      <c r="B280" s="109" t="s">
        <v>374</v>
      </c>
      <c r="C280" s="261" t="s">
        <v>1111</v>
      </c>
      <c r="D280" s="240"/>
      <c r="E280" s="211">
        <v>14</v>
      </c>
      <c r="F280" s="113"/>
      <c r="G280" s="113"/>
      <c r="H280" s="113"/>
      <c r="I280" s="113"/>
      <c r="J280" s="113"/>
      <c r="K280" s="113"/>
      <c r="L280" s="113"/>
      <c r="M280" s="113"/>
      <c r="N280" s="113"/>
      <c r="O280" s="113"/>
      <c r="P280" s="113"/>
    </row>
    <row r="281" spans="1:16" s="31" customFormat="1" ht="25.5">
      <c r="A281" s="109">
        <v>258</v>
      </c>
      <c r="B281" s="109" t="s">
        <v>374</v>
      </c>
      <c r="C281" s="261" t="s">
        <v>1112</v>
      </c>
      <c r="D281" s="240" t="s">
        <v>94</v>
      </c>
      <c r="E281" s="211">
        <v>1</v>
      </c>
      <c r="F281" s="113"/>
      <c r="G281" s="113"/>
      <c r="H281" s="113"/>
      <c r="I281" s="113"/>
      <c r="J281" s="113"/>
      <c r="K281" s="113"/>
      <c r="L281" s="113"/>
      <c r="M281" s="113"/>
      <c r="N281" s="113"/>
      <c r="O281" s="113"/>
      <c r="P281" s="113"/>
    </row>
    <row r="282" spans="1:16" s="31" customFormat="1">
      <c r="A282" s="109">
        <v>259</v>
      </c>
      <c r="B282" s="109" t="s">
        <v>374</v>
      </c>
      <c r="C282" s="261" t="s">
        <v>1113</v>
      </c>
      <c r="D282" s="240" t="s">
        <v>94</v>
      </c>
      <c r="E282" s="211">
        <v>1</v>
      </c>
      <c r="F282" s="113"/>
      <c r="G282" s="113"/>
      <c r="H282" s="113"/>
      <c r="I282" s="113"/>
      <c r="J282" s="113"/>
      <c r="K282" s="113"/>
      <c r="L282" s="113"/>
      <c r="M282" s="113"/>
      <c r="N282" s="113"/>
      <c r="O282" s="113"/>
      <c r="P282" s="113"/>
    </row>
    <row r="283" spans="1:16" s="31" customFormat="1">
      <c r="A283" s="109">
        <v>260</v>
      </c>
      <c r="B283" s="109" t="s">
        <v>374</v>
      </c>
      <c r="C283" s="261" t="s">
        <v>1114</v>
      </c>
      <c r="D283" s="240" t="s">
        <v>90</v>
      </c>
      <c r="E283" s="211">
        <v>1</v>
      </c>
      <c r="F283" s="113"/>
      <c r="G283" s="113"/>
      <c r="H283" s="113"/>
      <c r="I283" s="113"/>
      <c r="J283" s="113"/>
      <c r="K283" s="113"/>
      <c r="L283" s="113"/>
      <c r="M283" s="113"/>
      <c r="N283" s="113"/>
      <c r="O283" s="113"/>
      <c r="P283" s="113"/>
    </row>
    <row r="284" spans="1:16" s="31" customFormat="1">
      <c r="A284" s="109">
        <v>261</v>
      </c>
      <c r="B284" s="109" t="s">
        <v>374</v>
      </c>
      <c r="C284" s="261" t="s">
        <v>1115</v>
      </c>
      <c r="D284" s="240" t="s">
        <v>727</v>
      </c>
      <c r="E284" s="211">
        <v>1.5</v>
      </c>
      <c r="F284" s="113"/>
      <c r="G284" s="113"/>
      <c r="H284" s="113"/>
      <c r="I284" s="113"/>
      <c r="J284" s="113"/>
      <c r="K284" s="113"/>
      <c r="L284" s="113"/>
      <c r="M284" s="113"/>
      <c r="N284" s="113"/>
      <c r="O284" s="113"/>
      <c r="P284" s="113"/>
    </row>
    <row r="285" spans="1:16" s="16" customFormat="1">
      <c r="A285" s="109">
        <v>262</v>
      </c>
      <c r="B285" s="109" t="s">
        <v>374</v>
      </c>
      <c r="C285" s="261" t="s">
        <v>1146</v>
      </c>
      <c r="D285" s="262" t="s">
        <v>90</v>
      </c>
      <c r="E285" s="262">
        <v>1</v>
      </c>
      <c r="F285" s="113"/>
      <c r="G285" s="113"/>
      <c r="H285" s="113"/>
      <c r="I285" s="113"/>
      <c r="J285" s="113"/>
      <c r="K285" s="113"/>
      <c r="L285" s="113"/>
      <c r="M285" s="113"/>
      <c r="N285" s="113"/>
      <c r="O285" s="113"/>
      <c r="P285" s="113"/>
    </row>
    <row r="286" spans="1:16" s="16" customFormat="1" ht="76.5">
      <c r="A286" s="109">
        <v>263</v>
      </c>
      <c r="B286" s="109" t="s">
        <v>374</v>
      </c>
      <c r="C286" s="172" t="s">
        <v>1138</v>
      </c>
      <c r="D286" s="240" t="s">
        <v>90</v>
      </c>
      <c r="E286" s="211">
        <v>1</v>
      </c>
      <c r="F286" s="113"/>
      <c r="G286" s="113"/>
      <c r="H286" s="113"/>
      <c r="I286" s="113"/>
      <c r="J286" s="113"/>
      <c r="K286" s="113"/>
      <c r="L286" s="113"/>
      <c r="M286" s="113"/>
      <c r="N286" s="113"/>
      <c r="O286" s="113"/>
      <c r="P286" s="113"/>
    </row>
    <row r="287" spans="1:16" s="31" customFormat="1">
      <c r="A287" s="105"/>
      <c r="B287" s="102"/>
      <c r="C287" s="264" t="s">
        <v>1117</v>
      </c>
      <c r="D287" s="266"/>
      <c r="E287" s="251"/>
      <c r="F287" s="137"/>
      <c r="G287" s="137"/>
      <c r="H287" s="137"/>
      <c r="I287" s="137"/>
      <c r="J287" s="137"/>
      <c r="K287" s="137"/>
      <c r="L287" s="137"/>
      <c r="M287" s="137"/>
      <c r="N287" s="137"/>
      <c r="O287" s="137"/>
      <c r="P287" s="137"/>
    </row>
    <row r="288" spans="1:16" s="31" customFormat="1">
      <c r="A288" s="109">
        <v>264</v>
      </c>
      <c r="B288" s="109" t="s">
        <v>374</v>
      </c>
      <c r="C288" s="261" t="s">
        <v>1118</v>
      </c>
      <c r="D288" s="240" t="s">
        <v>86</v>
      </c>
      <c r="E288" s="211">
        <v>2</v>
      </c>
      <c r="F288" s="113"/>
      <c r="G288" s="113"/>
      <c r="H288" s="113"/>
      <c r="I288" s="113"/>
      <c r="J288" s="113"/>
      <c r="K288" s="113"/>
      <c r="L288" s="113"/>
      <c r="M288" s="113"/>
      <c r="N288" s="113"/>
      <c r="O288" s="113"/>
      <c r="P288" s="113"/>
    </row>
    <row r="289" spans="1:16" s="31" customFormat="1">
      <c r="A289" s="109">
        <v>265</v>
      </c>
      <c r="B289" s="109" t="s">
        <v>374</v>
      </c>
      <c r="C289" s="261" t="s">
        <v>1119</v>
      </c>
      <c r="D289" s="240" t="s">
        <v>86</v>
      </c>
      <c r="E289" s="211">
        <v>2</v>
      </c>
      <c r="F289" s="113"/>
      <c r="G289" s="113"/>
      <c r="H289" s="113"/>
      <c r="I289" s="113"/>
      <c r="J289" s="113"/>
      <c r="K289" s="113"/>
      <c r="L289" s="113"/>
      <c r="M289" s="113"/>
      <c r="N289" s="113"/>
      <c r="O289" s="113"/>
      <c r="P289" s="113"/>
    </row>
    <row r="290" spans="1:16" s="31" customFormat="1">
      <c r="A290" s="109">
        <v>266</v>
      </c>
      <c r="B290" s="109" t="s">
        <v>374</v>
      </c>
      <c r="C290" s="261" t="s">
        <v>1120</v>
      </c>
      <c r="D290" s="109" t="s">
        <v>94</v>
      </c>
      <c r="E290" s="211">
        <v>1</v>
      </c>
      <c r="F290" s="113"/>
      <c r="G290" s="113"/>
      <c r="H290" s="113"/>
      <c r="I290" s="113"/>
      <c r="J290" s="113"/>
      <c r="K290" s="113"/>
      <c r="L290" s="113"/>
      <c r="M290" s="113"/>
      <c r="N290" s="113"/>
      <c r="O290" s="113"/>
      <c r="P290" s="113"/>
    </row>
    <row r="291" spans="1:16" s="31" customFormat="1">
      <c r="A291" s="109">
        <v>267</v>
      </c>
      <c r="B291" s="109" t="s">
        <v>374</v>
      </c>
      <c r="C291" s="261" t="s">
        <v>1121</v>
      </c>
      <c r="D291" s="109" t="s">
        <v>94</v>
      </c>
      <c r="E291" s="211">
        <v>1</v>
      </c>
      <c r="F291" s="113"/>
      <c r="G291" s="113"/>
      <c r="H291" s="113"/>
      <c r="I291" s="113"/>
      <c r="J291" s="113"/>
      <c r="K291" s="113"/>
      <c r="L291" s="113"/>
      <c r="M291" s="113"/>
      <c r="N291" s="113"/>
      <c r="O291" s="113"/>
      <c r="P291" s="113"/>
    </row>
    <row r="292" spans="1:16" s="31" customFormat="1" ht="38.25">
      <c r="A292" s="109">
        <v>268</v>
      </c>
      <c r="B292" s="109" t="s">
        <v>374</v>
      </c>
      <c r="C292" s="261" t="s">
        <v>1122</v>
      </c>
      <c r="D292" s="109" t="s">
        <v>94</v>
      </c>
      <c r="E292" s="211">
        <v>1</v>
      </c>
      <c r="F292" s="113"/>
      <c r="G292" s="113"/>
      <c r="H292" s="113"/>
      <c r="I292" s="113"/>
      <c r="J292" s="113"/>
      <c r="K292" s="113"/>
      <c r="L292" s="113"/>
      <c r="M292" s="113"/>
      <c r="N292" s="113"/>
      <c r="O292" s="113"/>
      <c r="P292" s="113"/>
    </row>
    <row r="293" spans="1:16" s="31" customFormat="1" ht="25.5">
      <c r="A293" s="109">
        <v>269</v>
      </c>
      <c r="B293" s="109" t="s">
        <v>374</v>
      </c>
      <c r="C293" s="261" t="s">
        <v>1123</v>
      </c>
      <c r="D293" s="109" t="s">
        <v>94</v>
      </c>
      <c r="E293" s="211">
        <v>1</v>
      </c>
      <c r="F293" s="113"/>
      <c r="G293" s="113"/>
      <c r="H293" s="113"/>
      <c r="I293" s="113"/>
      <c r="J293" s="113"/>
      <c r="K293" s="113"/>
      <c r="L293" s="113"/>
      <c r="M293" s="113"/>
      <c r="N293" s="113"/>
      <c r="O293" s="113"/>
      <c r="P293" s="113"/>
    </row>
    <row r="294" spans="1:16" s="31" customFormat="1" ht="25.5">
      <c r="A294" s="109">
        <v>270</v>
      </c>
      <c r="B294" s="109" t="s">
        <v>374</v>
      </c>
      <c r="C294" s="261" t="s">
        <v>1124</v>
      </c>
      <c r="D294" s="109" t="s">
        <v>94</v>
      </c>
      <c r="E294" s="211">
        <v>1</v>
      </c>
      <c r="F294" s="113"/>
      <c r="G294" s="113"/>
      <c r="H294" s="113"/>
      <c r="I294" s="113"/>
      <c r="J294" s="113"/>
      <c r="K294" s="113"/>
      <c r="L294" s="113"/>
      <c r="M294" s="113"/>
      <c r="N294" s="113"/>
      <c r="O294" s="113"/>
      <c r="P294" s="113"/>
    </row>
    <row r="295" spans="1:16" s="31" customFormat="1" ht="25.5">
      <c r="A295" s="109">
        <v>271</v>
      </c>
      <c r="B295" s="109" t="s">
        <v>374</v>
      </c>
      <c r="C295" s="261" t="s">
        <v>992</v>
      </c>
      <c r="D295" s="237" t="s">
        <v>1683</v>
      </c>
      <c r="E295" s="211">
        <v>8</v>
      </c>
      <c r="F295" s="113"/>
      <c r="G295" s="113"/>
      <c r="H295" s="113"/>
      <c r="I295" s="113"/>
      <c r="J295" s="113"/>
      <c r="K295" s="113"/>
      <c r="L295" s="113"/>
      <c r="M295" s="113"/>
      <c r="N295" s="113"/>
      <c r="O295" s="113"/>
      <c r="P295" s="113"/>
    </row>
    <row r="296" spans="1:16" s="31" customFormat="1">
      <c r="A296" s="109">
        <v>272</v>
      </c>
      <c r="B296" s="109" t="s">
        <v>374</v>
      </c>
      <c r="C296" s="261" t="s">
        <v>1114</v>
      </c>
      <c r="D296" s="109" t="s">
        <v>90</v>
      </c>
      <c r="E296" s="211">
        <v>1</v>
      </c>
      <c r="F296" s="113"/>
      <c r="G296" s="113"/>
      <c r="H296" s="113"/>
      <c r="I296" s="113"/>
      <c r="J296" s="113"/>
      <c r="K296" s="113"/>
      <c r="L296" s="113"/>
      <c r="M296" s="113"/>
      <c r="N296" s="113"/>
      <c r="O296" s="113"/>
      <c r="P296" s="113"/>
    </row>
    <row r="297" spans="1:16" s="31" customFormat="1">
      <c r="A297" s="109">
        <v>273</v>
      </c>
      <c r="B297" s="109" t="s">
        <v>374</v>
      </c>
      <c r="C297" s="261" t="s">
        <v>1125</v>
      </c>
      <c r="D297" s="240" t="s">
        <v>94</v>
      </c>
      <c r="E297" s="211">
        <v>1</v>
      </c>
      <c r="F297" s="113"/>
      <c r="G297" s="113"/>
      <c r="H297" s="113"/>
      <c r="I297" s="113"/>
      <c r="J297" s="113"/>
      <c r="K297" s="113"/>
      <c r="L297" s="113"/>
      <c r="M297" s="113"/>
      <c r="N297" s="113"/>
      <c r="O297" s="113"/>
      <c r="P297" s="113"/>
    </row>
    <row r="298" spans="1:16" s="16" customFormat="1">
      <c r="A298" s="109">
        <v>274</v>
      </c>
      <c r="B298" s="109" t="s">
        <v>374</v>
      </c>
      <c r="C298" s="261" t="s">
        <v>1140</v>
      </c>
      <c r="D298" s="262" t="s">
        <v>90</v>
      </c>
      <c r="E298" s="262">
        <v>1</v>
      </c>
      <c r="F298" s="113"/>
      <c r="G298" s="113"/>
      <c r="H298" s="113"/>
      <c r="I298" s="113"/>
      <c r="J298" s="113"/>
      <c r="K298" s="113"/>
      <c r="L298" s="113"/>
      <c r="M298" s="113"/>
      <c r="N298" s="113"/>
      <c r="O298" s="113"/>
      <c r="P298" s="113"/>
    </row>
    <row r="299" spans="1:16" s="16" customFormat="1" ht="76.5">
      <c r="A299" s="109">
        <v>275</v>
      </c>
      <c r="B299" s="109" t="s">
        <v>374</v>
      </c>
      <c r="C299" s="172" t="s">
        <v>1138</v>
      </c>
      <c r="D299" s="240" t="s">
        <v>90</v>
      </c>
      <c r="E299" s="211">
        <v>1</v>
      </c>
      <c r="F299" s="113"/>
      <c r="G299" s="113"/>
      <c r="H299" s="113"/>
      <c r="I299" s="113"/>
      <c r="J299" s="113"/>
      <c r="K299" s="113"/>
      <c r="L299" s="113"/>
      <c r="M299" s="113"/>
      <c r="N299" s="113"/>
      <c r="O299" s="113"/>
      <c r="P299" s="113"/>
    </row>
    <row r="300" spans="1:16" s="31" customFormat="1">
      <c r="A300" s="105"/>
      <c r="B300" s="102"/>
      <c r="C300" s="264" t="s">
        <v>1126</v>
      </c>
      <c r="D300" s="102"/>
      <c r="E300" s="251"/>
      <c r="F300" s="137"/>
      <c r="G300" s="137"/>
      <c r="H300" s="137"/>
      <c r="I300" s="137"/>
      <c r="J300" s="137"/>
      <c r="K300" s="137"/>
      <c r="L300" s="137"/>
      <c r="M300" s="137"/>
      <c r="N300" s="137"/>
      <c r="O300" s="137"/>
      <c r="P300" s="137"/>
    </row>
    <row r="301" spans="1:16" s="31" customFormat="1">
      <c r="A301" s="109">
        <v>276</v>
      </c>
      <c r="B301" s="109" t="s">
        <v>374</v>
      </c>
      <c r="C301" s="261" t="s">
        <v>1127</v>
      </c>
      <c r="D301" s="109" t="s">
        <v>86</v>
      </c>
      <c r="E301" s="211">
        <v>2</v>
      </c>
      <c r="F301" s="113"/>
      <c r="G301" s="113"/>
      <c r="H301" s="113"/>
      <c r="I301" s="113"/>
      <c r="J301" s="113"/>
      <c r="K301" s="113"/>
      <c r="L301" s="113"/>
      <c r="M301" s="113"/>
      <c r="N301" s="113"/>
      <c r="O301" s="113"/>
      <c r="P301" s="113"/>
    </row>
    <row r="302" spans="1:16" s="31" customFormat="1">
      <c r="A302" s="109">
        <v>277</v>
      </c>
      <c r="B302" s="109" t="s">
        <v>374</v>
      </c>
      <c r="C302" s="261" t="s">
        <v>1128</v>
      </c>
      <c r="D302" s="109" t="s">
        <v>86</v>
      </c>
      <c r="E302" s="211">
        <v>2</v>
      </c>
      <c r="F302" s="113"/>
      <c r="G302" s="113"/>
      <c r="H302" s="113"/>
      <c r="I302" s="113"/>
      <c r="J302" s="113"/>
      <c r="K302" s="113"/>
      <c r="L302" s="113"/>
      <c r="M302" s="113"/>
      <c r="N302" s="113"/>
      <c r="O302" s="113"/>
      <c r="P302" s="113"/>
    </row>
    <row r="303" spans="1:16" s="31" customFormat="1">
      <c r="A303" s="109">
        <v>278</v>
      </c>
      <c r="B303" s="109" t="s">
        <v>374</v>
      </c>
      <c r="C303" s="261" t="s">
        <v>1129</v>
      </c>
      <c r="D303" s="240" t="s">
        <v>94</v>
      </c>
      <c r="E303" s="211">
        <v>1</v>
      </c>
      <c r="F303" s="113"/>
      <c r="G303" s="113"/>
      <c r="H303" s="113"/>
      <c r="I303" s="113"/>
      <c r="J303" s="113"/>
      <c r="K303" s="113"/>
      <c r="L303" s="113"/>
      <c r="M303" s="113"/>
      <c r="N303" s="113"/>
      <c r="O303" s="113"/>
      <c r="P303" s="113"/>
    </row>
    <row r="304" spans="1:16" s="31" customFormat="1">
      <c r="A304" s="109">
        <v>279</v>
      </c>
      <c r="B304" s="109" t="s">
        <v>374</v>
      </c>
      <c r="C304" s="261" t="s">
        <v>1130</v>
      </c>
      <c r="D304" s="240" t="s">
        <v>94</v>
      </c>
      <c r="E304" s="211">
        <v>1</v>
      </c>
      <c r="F304" s="113"/>
      <c r="G304" s="113"/>
      <c r="H304" s="113"/>
      <c r="I304" s="113"/>
      <c r="J304" s="113"/>
      <c r="K304" s="113"/>
      <c r="L304" s="113"/>
      <c r="M304" s="113"/>
      <c r="N304" s="113"/>
      <c r="O304" s="113"/>
      <c r="P304" s="113"/>
    </row>
    <row r="305" spans="1:17" s="31" customFormat="1" ht="38.25">
      <c r="A305" s="109">
        <v>280</v>
      </c>
      <c r="B305" s="109" t="s">
        <v>374</v>
      </c>
      <c r="C305" s="261" t="s">
        <v>1131</v>
      </c>
      <c r="D305" s="240" t="s">
        <v>94</v>
      </c>
      <c r="E305" s="211">
        <v>1</v>
      </c>
      <c r="F305" s="113"/>
      <c r="G305" s="113"/>
      <c r="H305" s="113"/>
      <c r="I305" s="113"/>
      <c r="J305" s="113"/>
      <c r="K305" s="113"/>
      <c r="L305" s="113"/>
      <c r="M305" s="113"/>
      <c r="N305" s="113"/>
      <c r="O305" s="113"/>
      <c r="P305" s="113"/>
    </row>
    <row r="306" spans="1:17" s="31" customFormat="1" ht="25.5">
      <c r="A306" s="109">
        <v>281</v>
      </c>
      <c r="B306" s="109" t="s">
        <v>374</v>
      </c>
      <c r="C306" s="261" t="s">
        <v>1148</v>
      </c>
      <c r="D306" s="240" t="s">
        <v>94</v>
      </c>
      <c r="E306" s="211">
        <v>1</v>
      </c>
      <c r="F306" s="113"/>
      <c r="G306" s="113"/>
      <c r="H306" s="113"/>
      <c r="I306" s="113"/>
      <c r="J306" s="113"/>
      <c r="K306" s="113"/>
      <c r="L306" s="113"/>
      <c r="M306" s="113"/>
      <c r="N306" s="113"/>
      <c r="O306" s="113"/>
      <c r="P306" s="113"/>
    </row>
    <row r="307" spans="1:17" s="31" customFormat="1" ht="25.5">
      <c r="A307" s="109">
        <v>282</v>
      </c>
      <c r="B307" s="109" t="s">
        <v>374</v>
      </c>
      <c r="C307" s="261" t="s">
        <v>1132</v>
      </c>
      <c r="D307" s="240" t="s">
        <v>94</v>
      </c>
      <c r="E307" s="211">
        <v>1</v>
      </c>
      <c r="F307" s="113"/>
      <c r="G307" s="113"/>
      <c r="H307" s="113"/>
      <c r="I307" s="113"/>
      <c r="J307" s="113"/>
      <c r="K307" s="113"/>
      <c r="L307" s="113"/>
      <c r="M307" s="113"/>
      <c r="N307" s="113"/>
      <c r="O307" s="113"/>
      <c r="P307" s="113"/>
    </row>
    <row r="308" spans="1:17" s="31" customFormat="1" ht="25.5">
      <c r="A308" s="109">
        <v>283</v>
      </c>
      <c r="B308" s="109" t="s">
        <v>374</v>
      </c>
      <c r="C308" s="261" t="s">
        <v>992</v>
      </c>
      <c r="D308" s="237" t="s">
        <v>1683</v>
      </c>
      <c r="E308" s="211">
        <v>8</v>
      </c>
      <c r="F308" s="113"/>
      <c r="G308" s="113"/>
      <c r="H308" s="113"/>
      <c r="I308" s="113"/>
      <c r="J308" s="113"/>
      <c r="K308" s="113"/>
      <c r="L308" s="113"/>
      <c r="M308" s="113"/>
      <c r="N308" s="113"/>
      <c r="O308" s="113"/>
      <c r="P308" s="113"/>
    </row>
    <row r="309" spans="1:17" s="31" customFormat="1">
      <c r="A309" s="109">
        <v>284</v>
      </c>
      <c r="B309" s="109" t="s">
        <v>374</v>
      </c>
      <c r="C309" s="261" t="s">
        <v>1114</v>
      </c>
      <c r="D309" s="240" t="s">
        <v>90</v>
      </c>
      <c r="E309" s="211">
        <v>1</v>
      </c>
      <c r="F309" s="113"/>
      <c r="G309" s="113"/>
      <c r="H309" s="113"/>
      <c r="I309" s="113"/>
      <c r="J309" s="113"/>
      <c r="K309" s="113"/>
      <c r="L309" s="113"/>
      <c r="M309" s="113"/>
      <c r="N309" s="113"/>
      <c r="O309" s="113"/>
      <c r="P309" s="113"/>
    </row>
    <row r="310" spans="1:17" s="31" customFormat="1">
      <c r="A310" s="109">
        <v>285</v>
      </c>
      <c r="B310" s="109" t="s">
        <v>374</v>
      </c>
      <c r="C310" s="261" t="s">
        <v>1133</v>
      </c>
      <c r="D310" s="240" t="s">
        <v>90</v>
      </c>
      <c r="E310" s="211">
        <v>1</v>
      </c>
      <c r="F310" s="113"/>
      <c r="G310" s="113"/>
      <c r="H310" s="113"/>
      <c r="I310" s="113"/>
      <c r="J310" s="113"/>
      <c r="K310" s="113"/>
      <c r="L310" s="113"/>
      <c r="M310" s="113"/>
      <c r="N310" s="113"/>
      <c r="O310" s="113"/>
      <c r="P310" s="113"/>
    </row>
    <row r="311" spans="1:17" s="16" customFormat="1">
      <c r="A311" s="109">
        <v>286</v>
      </c>
      <c r="B311" s="109" t="s">
        <v>374</v>
      </c>
      <c r="C311" s="261" t="s">
        <v>1140</v>
      </c>
      <c r="D311" s="262" t="s">
        <v>90</v>
      </c>
      <c r="E311" s="262">
        <v>1</v>
      </c>
      <c r="F311" s="113"/>
      <c r="G311" s="113"/>
      <c r="H311" s="113"/>
      <c r="I311" s="113"/>
      <c r="J311" s="113"/>
      <c r="K311" s="113"/>
      <c r="L311" s="113"/>
      <c r="M311" s="113"/>
      <c r="N311" s="113"/>
      <c r="O311" s="113"/>
      <c r="P311" s="113"/>
    </row>
    <row r="312" spans="1:17" s="16" customFormat="1" ht="76.5">
      <c r="A312" s="109">
        <v>287</v>
      </c>
      <c r="B312" s="109" t="s">
        <v>374</v>
      </c>
      <c r="C312" s="172" t="s">
        <v>1138</v>
      </c>
      <c r="D312" s="240" t="s">
        <v>90</v>
      </c>
      <c r="E312" s="211">
        <v>1</v>
      </c>
      <c r="F312" s="113"/>
      <c r="G312" s="113"/>
      <c r="H312" s="113"/>
      <c r="I312" s="113"/>
      <c r="J312" s="113"/>
      <c r="K312" s="113"/>
      <c r="L312" s="113"/>
      <c r="M312" s="113"/>
      <c r="N312" s="113"/>
      <c r="O312" s="113"/>
      <c r="P312" s="113"/>
    </row>
    <row r="313" spans="1:17" s="16" customFormat="1">
      <c r="A313" s="269"/>
      <c r="B313" s="269"/>
      <c r="C313" s="270" t="s">
        <v>1628</v>
      </c>
      <c r="D313" s="271"/>
      <c r="E313" s="276"/>
      <c r="F313" s="272"/>
      <c r="G313" s="273"/>
      <c r="H313" s="273"/>
      <c r="I313" s="273"/>
      <c r="J313" s="272"/>
      <c r="K313" s="273"/>
      <c r="L313" s="272"/>
      <c r="M313" s="273"/>
      <c r="N313" s="272"/>
      <c r="O313" s="273"/>
      <c r="P313" s="273"/>
    </row>
    <row r="314" spans="1:17" s="16" customFormat="1" ht="38.25">
      <c r="A314" s="213">
        <v>288</v>
      </c>
      <c r="B314" s="213"/>
      <c r="C314" s="267" t="s">
        <v>1689</v>
      </c>
      <c r="D314" s="268" t="s">
        <v>90</v>
      </c>
      <c r="E314" s="277">
        <v>1</v>
      </c>
      <c r="F314" s="242"/>
      <c r="G314" s="243"/>
      <c r="H314" s="243"/>
      <c r="I314" s="243"/>
      <c r="J314" s="242"/>
      <c r="K314" s="243"/>
      <c r="L314" s="242"/>
      <c r="M314" s="243"/>
      <c r="N314" s="242"/>
      <c r="O314" s="243"/>
      <c r="P314" s="243"/>
    </row>
    <row r="315" spans="1:17" s="8" customFormat="1">
      <c r="A315" s="121"/>
      <c r="B315" s="121"/>
      <c r="C315" s="122"/>
      <c r="D315" s="123"/>
      <c r="E315" s="121"/>
      <c r="F315" s="125"/>
      <c r="G315" s="126"/>
      <c r="H315" s="127"/>
      <c r="I315" s="127"/>
      <c r="J315" s="128"/>
      <c r="K315" s="127"/>
      <c r="L315" s="128"/>
      <c r="M315" s="127"/>
      <c r="N315" s="128"/>
      <c r="O315" s="127"/>
      <c r="P315" s="129"/>
    </row>
    <row r="316" spans="1:17">
      <c r="A316" s="42"/>
      <c r="B316" s="42"/>
      <c r="C316" s="48"/>
      <c r="D316" s="44"/>
      <c r="E316" s="42"/>
      <c r="F316" s="42"/>
      <c r="G316" s="63"/>
      <c r="H316" s="64"/>
      <c r="I316" s="64"/>
      <c r="J316" s="64"/>
      <c r="K316" s="130" t="s">
        <v>1623</v>
      </c>
      <c r="L316" s="131">
        <f>SUM(L12:L315)</f>
        <v>0</v>
      </c>
      <c r="M316" s="131">
        <f>SUM(M12:M315)</f>
        <v>0</v>
      </c>
      <c r="N316" s="131">
        <f>SUM(N12:N315)</f>
        <v>0</v>
      </c>
      <c r="O316" s="131">
        <f>SUM(O12:O315)</f>
        <v>0</v>
      </c>
      <c r="P316" s="132">
        <f>SUM(P12:P315)</f>
        <v>0</v>
      </c>
    </row>
    <row r="317" spans="1:17">
      <c r="A317" s="42"/>
      <c r="B317" s="42"/>
      <c r="C317" s="48"/>
      <c r="D317" s="44"/>
      <c r="E317" s="42"/>
      <c r="F317" s="42"/>
      <c r="G317" s="63"/>
      <c r="H317" s="64"/>
      <c r="I317" s="64"/>
      <c r="J317" s="64"/>
      <c r="K317" s="130"/>
      <c r="L317" s="133"/>
      <c r="M317" s="133"/>
      <c r="N317" s="133"/>
      <c r="O317" s="133"/>
      <c r="P317" s="134"/>
    </row>
    <row r="318" spans="1:17">
      <c r="A318" s="42"/>
      <c r="B318" s="42"/>
      <c r="C318" s="71" t="s">
        <v>20</v>
      </c>
      <c r="D318" s="44"/>
      <c r="E318" s="42"/>
      <c r="F318" s="58"/>
      <c r="G318" s="63"/>
      <c r="H318" s="64"/>
      <c r="I318" s="64"/>
      <c r="J318" s="64"/>
      <c r="K318" s="64"/>
      <c r="L318" s="64"/>
      <c r="M318" s="64"/>
      <c r="N318" s="64"/>
      <c r="O318" s="64"/>
      <c r="P318" s="90"/>
    </row>
    <row r="319" spans="1:17" s="4" customFormat="1">
      <c r="A319" s="42"/>
      <c r="B319" s="42"/>
      <c r="C319" s="48"/>
      <c r="D319" s="44"/>
      <c r="E319" s="42"/>
      <c r="F319" s="58"/>
      <c r="G319" s="63"/>
      <c r="H319" s="64"/>
      <c r="I319" s="64"/>
      <c r="J319" s="64"/>
      <c r="K319" s="64"/>
      <c r="L319" s="64"/>
      <c r="M319" s="64"/>
      <c r="N319" s="64"/>
      <c r="O319" s="64"/>
      <c r="P319" s="90"/>
      <c r="Q319" s="6"/>
    </row>
    <row r="320" spans="1:17">
      <c r="A320" s="42"/>
      <c r="B320" s="42"/>
      <c r="C320" s="48"/>
      <c r="D320" s="44"/>
      <c r="E320" s="42"/>
      <c r="F320" s="42"/>
      <c r="G320" s="63"/>
      <c r="H320" s="64"/>
      <c r="I320" s="64"/>
      <c r="J320" s="64"/>
      <c r="K320" s="64"/>
      <c r="L320" s="64"/>
      <c r="M320" s="64"/>
      <c r="N320" s="64"/>
      <c r="O320" s="64"/>
      <c r="P320" s="90"/>
    </row>
    <row r="321" spans="1:16">
      <c r="A321" s="42"/>
      <c r="B321" s="42"/>
      <c r="C321" s="48"/>
      <c r="D321" s="44"/>
      <c r="E321" s="42"/>
      <c r="F321" s="42"/>
      <c r="G321" s="63"/>
      <c r="H321" s="64"/>
      <c r="I321" s="64"/>
      <c r="J321" s="64"/>
      <c r="K321" s="64"/>
      <c r="L321" s="64"/>
      <c r="M321" s="64"/>
      <c r="N321" s="64"/>
      <c r="O321" s="64"/>
      <c r="P321" s="90"/>
    </row>
    <row r="322" spans="1:16">
      <c r="A322" s="42"/>
      <c r="B322" s="42"/>
      <c r="C322" s="71"/>
      <c r="D322" s="44"/>
      <c r="E322" s="42"/>
      <c r="F322" s="42"/>
      <c r="G322" s="63"/>
      <c r="H322" s="64"/>
      <c r="I322" s="64"/>
      <c r="J322" s="64"/>
      <c r="K322" s="64"/>
      <c r="L322" s="64"/>
      <c r="M322" s="64"/>
      <c r="N322" s="64"/>
      <c r="O322" s="64"/>
      <c r="P322" s="90"/>
    </row>
    <row r="323" spans="1:16">
      <c r="A323" s="42"/>
      <c r="B323" s="42"/>
      <c r="C323" s="71" t="s">
        <v>1611</v>
      </c>
      <c r="D323" s="44"/>
      <c r="E323" s="42"/>
      <c r="F323" s="42"/>
      <c r="G323" s="63"/>
      <c r="H323" s="64"/>
      <c r="I323" s="64"/>
      <c r="J323" s="64"/>
      <c r="K323" s="64"/>
      <c r="L323" s="64"/>
      <c r="M323" s="64"/>
      <c r="N323" s="64"/>
      <c r="O323" s="64"/>
      <c r="P323" s="90"/>
    </row>
    <row r="324" spans="1:16">
      <c r="A324" s="42"/>
      <c r="B324" s="42"/>
      <c r="C324" s="48"/>
      <c r="D324" s="44"/>
      <c r="E324" s="42"/>
      <c r="F324" s="42"/>
      <c r="G324" s="63"/>
      <c r="H324" s="64"/>
      <c r="I324" s="64"/>
      <c r="J324" s="64"/>
      <c r="K324" s="64"/>
      <c r="L324" s="64"/>
      <c r="M324" s="64"/>
      <c r="N324" s="64"/>
      <c r="O324" s="64"/>
      <c r="P324" s="90"/>
    </row>
    <row r="325" spans="1:16">
      <c r="A325" s="42"/>
      <c r="B325" s="42"/>
      <c r="C325" s="48"/>
      <c r="D325" s="44"/>
      <c r="E325" s="42"/>
      <c r="F325" s="42"/>
      <c r="G325" s="63"/>
      <c r="H325" s="64"/>
      <c r="I325" s="64"/>
      <c r="J325" s="64"/>
      <c r="K325" s="64"/>
      <c r="L325" s="64"/>
      <c r="M325" s="64"/>
      <c r="N325" s="64"/>
      <c r="O325" s="64"/>
      <c r="P325" s="90"/>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2-6
&amp;"Arial,Bold"&amp;UVENTILĀCIJA.</oddHeader>
    <oddFooter>&amp;C&amp;8&amp;P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7"/>
  <sheetViews>
    <sheetView topLeftCell="A165" zoomScale="200" zoomScaleNormal="200" zoomScalePageLayoutView="200" workbookViewId="0">
      <selection activeCell="E176" sqref="E176"/>
    </sheetView>
  </sheetViews>
  <sheetFormatPr defaultColWidth="9.140625" defaultRowHeight="12.75"/>
  <cols>
    <col min="1" max="1" width="5.42578125" style="3" customWidth="1"/>
    <col min="2" max="2" width="7.28515625" style="3" customWidth="1"/>
    <col min="3" max="3" width="29.42578125" style="1" customWidth="1"/>
    <col min="4" max="4" width="6" style="2" customWidth="1"/>
    <col min="5" max="5" width="7.28515625" style="3" customWidth="1"/>
    <col min="6" max="6" width="6.28515625" style="3" customWidth="1"/>
    <col min="7" max="7" width="6.42578125" style="4" customWidth="1"/>
    <col min="8" max="8" width="7.710937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7" ht="15">
      <c r="A1" s="84" t="s">
        <v>1</v>
      </c>
      <c r="B1" s="84"/>
      <c r="C1" s="85"/>
      <c r="D1" s="62" t="s">
        <v>43</v>
      </c>
      <c r="E1" s="86"/>
      <c r="F1" s="86"/>
      <c r="G1" s="87"/>
      <c r="H1" s="88"/>
      <c r="I1" s="88"/>
      <c r="J1" s="88"/>
      <c r="K1" s="88"/>
      <c r="L1" s="88"/>
      <c r="M1" s="88"/>
      <c r="N1" s="88"/>
      <c r="O1" s="88"/>
      <c r="P1" s="89"/>
    </row>
    <row r="2" spans="1:17" ht="15">
      <c r="A2" s="84" t="s">
        <v>2</v>
      </c>
      <c r="B2" s="84"/>
      <c r="C2" s="85"/>
      <c r="D2" s="46" t="s">
        <v>48</v>
      </c>
      <c r="E2" s="86"/>
      <c r="F2" s="86"/>
      <c r="G2" s="87"/>
      <c r="H2" s="88"/>
      <c r="I2" s="88"/>
      <c r="J2" s="88"/>
      <c r="K2" s="88"/>
      <c r="L2" s="88"/>
      <c r="M2" s="88"/>
      <c r="N2" s="88"/>
      <c r="O2" s="88"/>
      <c r="P2" s="89"/>
    </row>
    <row r="3" spans="1:17" ht="15">
      <c r="A3" s="84"/>
      <c r="B3" s="84"/>
      <c r="C3" s="85"/>
      <c r="D3" s="46" t="s">
        <v>1772</v>
      </c>
      <c r="E3" s="86"/>
      <c r="F3" s="86"/>
      <c r="G3" s="87"/>
      <c r="H3" s="88"/>
      <c r="I3" s="88"/>
      <c r="J3" s="88"/>
      <c r="K3" s="88"/>
      <c r="L3" s="88"/>
      <c r="M3" s="88"/>
      <c r="N3" s="88"/>
      <c r="O3" s="88"/>
      <c r="P3" s="89"/>
    </row>
    <row r="4" spans="1:17" ht="15">
      <c r="A4" s="84"/>
      <c r="B4" s="84"/>
      <c r="C4" s="85"/>
      <c r="D4" s="46" t="s">
        <v>181</v>
      </c>
      <c r="E4" s="86"/>
      <c r="F4" s="86"/>
      <c r="G4" s="87"/>
      <c r="H4" s="88"/>
      <c r="I4" s="88"/>
      <c r="J4" s="88"/>
      <c r="K4" s="88"/>
      <c r="L4" s="88"/>
      <c r="M4" s="88"/>
      <c r="N4" s="88"/>
      <c r="O4" s="88"/>
      <c r="P4" s="89"/>
    </row>
    <row r="5" spans="1:17" ht="14.25" customHeight="1">
      <c r="A5" s="84" t="s">
        <v>3</v>
      </c>
      <c r="B5" s="84"/>
      <c r="C5" s="85"/>
      <c r="D5" s="46" t="s">
        <v>49</v>
      </c>
      <c r="E5" s="86"/>
      <c r="F5" s="86"/>
      <c r="G5" s="87"/>
      <c r="H5" s="88"/>
      <c r="I5" s="88"/>
      <c r="J5" s="88"/>
      <c r="K5" s="88"/>
      <c r="L5" s="88"/>
      <c r="M5" s="88"/>
      <c r="N5" s="88"/>
      <c r="O5" s="88"/>
      <c r="P5" s="89"/>
    </row>
    <row r="6" spans="1:17" ht="15">
      <c r="A6" s="84" t="s">
        <v>4</v>
      </c>
      <c r="B6" s="84"/>
      <c r="C6" s="85"/>
      <c r="D6" s="91"/>
      <c r="E6" s="86"/>
      <c r="F6" s="86"/>
      <c r="G6" s="87"/>
      <c r="H6" s="88"/>
      <c r="I6" s="88"/>
      <c r="J6" s="88"/>
      <c r="K6" s="88"/>
      <c r="L6" s="88"/>
      <c r="M6" s="88"/>
      <c r="N6" s="88"/>
      <c r="O6" s="88"/>
      <c r="P6" s="89"/>
    </row>
    <row r="7" spans="1:17" ht="15">
      <c r="A7" s="84" t="s">
        <v>1681</v>
      </c>
      <c r="B7" s="84"/>
      <c r="C7" s="85"/>
      <c r="D7" s="92"/>
      <c r="E7" s="86"/>
      <c r="F7" s="86"/>
      <c r="G7" s="87"/>
      <c r="H7" s="88"/>
      <c r="I7" s="88"/>
      <c r="J7" s="88"/>
      <c r="K7" s="88"/>
      <c r="L7" s="88"/>
      <c r="M7" s="88"/>
      <c r="N7" s="88"/>
      <c r="O7" s="93" t="s">
        <v>1624</v>
      </c>
      <c r="P7" s="94">
        <f>P179</f>
        <v>0</v>
      </c>
    </row>
    <row r="8" spans="1:17" ht="15">
      <c r="A8" s="45" t="s">
        <v>1613</v>
      </c>
      <c r="B8" s="45"/>
      <c r="C8" s="85"/>
      <c r="D8" s="92"/>
      <c r="E8" s="86"/>
      <c r="F8" s="86"/>
      <c r="G8" s="87"/>
      <c r="H8" s="88"/>
      <c r="I8" s="88"/>
      <c r="J8" s="88"/>
      <c r="K8" s="88"/>
      <c r="L8" s="88"/>
      <c r="M8" s="88"/>
      <c r="N8" s="88"/>
      <c r="O8" s="88"/>
      <c r="P8" s="89"/>
    </row>
    <row r="9" spans="1:17" ht="20.25" customHeight="1">
      <c r="A9" s="1328" t="s">
        <v>5</v>
      </c>
      <c r="B9" s="1328" t="s">
        <v>68</v>
      </c>
      <c r="C9" s="1343" t="s">
        <v>37</v>
      </c>
      <c r="D9" s="1341" t="s">
        <v>6</v>
      </c>
      <c r="E9" s="1328" t="s">
        <v>7</v>
      </c>
      <c r="F9" s="1338" t="s">
        <v>8</v>
      </c>
      <c r="G9" s="1338"/>
      <c r="H9" s="1338"/>
      <c r="I9" s="1338"/>
      <c r="J9" s="1338"/>
      <c r="K9" s="1340"/>
      <c r="L9" s="1339" t="s">
        <v>11</v>
      </c>
      <c r="M9" s="1338"/>
      <c r="N9" s="1338"/>
      <c r="O9" s="1338"/>
      <c r="P9" s="1340"/>
      <c r="Q9" s="7"/>
    </row>
    <row r="10" spans="1:17" ht="91.5" customHeight="1">
      <c r="A10" s="1329"/>
      <c r="B10" s="1329"/>
      <c r="C10" s="1344"/>
      <c r="D10" s="1342"/>
      <c r="E10" s="1329"/>
      <c r="F10" s="96" t="s">
        <v>9</v>
      </c>
      <c r="G10" s="96" t="s">
        <v>23</v>
      </c>
      <c r="H10" s="97" t="s">
        <v>24</v>
      </c>
      <c r="I10" s="97" t="s">
        <v>36</v>
      </c>
      <c r="J10" s="97" t="s">
        <v>25</v>
      </c>
      <c r="K10" s="97" t="s">
        <v>26</v>
      </c>
      <c r="L10" s="97" t="s">
        <v>10</v>
      </c>
      <c r="M10" s="97" t="s">
        <v>24</v>
      </c>
      <c r="N10" s="97" t="s">
        <v>36</v>
      </c>
      <c r="O10" s="97" t="s">
        <v>25</v>
      </c>
      <c r="P10" s="97" t="s">
        <v>27</v>
      </c>
    </row>
    <row r="11" spans="1:17">
      <c r="A11" s="98"/>
      <c r="B11" s="98"/>
      <c r="C11" s="99"/>
      <c r="D11" s="57"/>
      <c r="E11" s="49"/>
      <c r="F11" s="52"/>
      <c r="G11" s="76"/>
      <c r="H11" s="78"/>
      <c r="I11" s="78"/>
      <c r="J11" s="100"/>
      <c r="K11" s="78"/>
      <c r="L11" s="100"/>
      <c r="M11" s="78"/>
      <c r="N11" s="100"/>
      <c r="O11" s="78"/>
      <c r="P11" s="101"/>
    </row>
    <row r="12" spans="1:17" s="34" customFormat="1" ht="25.5">
      <c r="A12" s="105"/>
      <c r="B12" s="102"/>
      <c r="C12" s="103" t="s">
        <v>501</v>
      </c>
      <c r="D12" s="104"/>
      <c r="E12" s="105"/>
      <c r="F12" s="105"/>
      <c r="G12" s="106"/>
      <c r="H12" s="107"/>
      <c r="I12" s="107"/>
      <c r="J12" s="107"/>
      <c r="K12" s="107"/>
      <c r="L12" s="107"/>
      <c r="M12" s="107"/>
      <c r="N12" s="107"/>
      <c r="O12" s="107"/>
      <c r="P12" s="106"/>
    </row>
    <row r="13" spans="1:17" s="34" customFormat="1" ht="25.5">
      <c r="A13" s="173">
        <v>1</v>
      </c>
      <c r="B13" s="109" t="s">
        <v>500</v>
      </c>
      <c r="C13" s="278" t="s">
        <v>503</v>
      </c>
      <c r="D13" s="279" t="s">
        <v>86</v>
      </c>
      <c r="E13" s="290">
        <v>391</v>
      </c>
      <c r="F13" s="113"/>
      <c r="G13" s="113"/>
      <c r="H13" s="113"/>
      <c r="I13" s="113"/>
      <c r="J13" s="113"/>
      <c r="K13" s="113"/>
      <c r="L13" s="113"/>
      <c r="M13" s="113"/>
      <c r="N13" s="113"/>
      <c r="O13" s="113"/>
      <c r="P13" s="113"/>
    </row>
    <row r="14" spans="1:17" s="34" customFormat="1" ht="25.5">
      <c r="A14" s="173">
        <v>2</v>
      </c>
      <c r="B14" s="109" t="s">
        <v>500</v>
      </c>
      <c r="C14" s="278" t="s">
        <v>504</v>
      </c>
      <c r="D14" s="279" t="s">
        <v>86</v>
      </c>
      <c r="E14" s="290">
        <v>86</v>
      </c>
      <c r="F14" s="113"/>
      <c r="G14" s="113"/>
      <c r="H14" s="113"/>
      <c r="I14" s="113"/>
      <c r="J14" s="113"/>
      <c r="K14" s="113"/>
      <c r="L14" s="113"/>
      <c r="M14" s="113"/>
      <c r="N14" s="113"/>
      <c r="O14" s="113"/>
      <c r="P14" s="113"/>
    </row>
    <row r="15" spans="1:17" s="34" customFormat="1" ht="25.5">
      <c r="A15" s="173">
        <v>3</v>
      </c>
      <c r="B15" s="109" t="s">
        <v>500</v>
      </c>
      <c r="C15" s="278" t="s">
        <v>505</v>
      </c>
      <c r="D15" s="279" t="s">
        <v>86</v>
      </c>
      <c r="E15" s="290">
        <v>42</v>
      </c>
      <c r="F15" s="113"/>
      <c r="G15" s="113"/>
      <c r="H15" s="113"/>
      <c r="I15" s="113"/>
      <c r="J15" s="113"/>
      <c r="K15" s="113"/>
      <c r="L15" s="113"/>
      <c r="M15" s="113"/>
      <c r="N15" s="113"/>
      <c r="O15" s="113"/>
      <c r="P15" s="113"/>
    </row>
    <row r="16" spans="1:17" s="34" customFormat="1" ht="25.5">
      <c r="A16" s="173">
        <v>4</v>
      </c>
      <c r="B16" s="109" t="s">
        <v>500</v>
      </c>
      <c r="C16" s="278" t="s">
        <v>506</v>
      </c>
      <c r="D16" s="279" t="s">
        <v>86</v>
      </c>
      <c r="E16" s="290">
        <v>38</v>
      </c>
      <c r="F16" s="113"/>
      <c r="G16" s="113"/>
      <c r="H16" s="113"/>
      <c r="I16" s="113"/>
      <c r="J16" s="113"/>
      <c r="K16" s="113"/>
      <c r="L16" s="113"/>
      <c r="M16" s="113"/>
      <c r="N16" s="113"/>
      <c r="O16" s="113"/>
      <c r="P16" s="113"/>
    </row>
    <row r="17" spans="1:16" s="34" customFormat="1" ht="25.5">
      <c r="A17" s="173">
        <v>5</v>
      </c>
      <c r="B17" s="109" t="s">
        <v>500</v>
      </c>
      <c r="C17" s="278" t="s">
        <v>507</v>
      </c>
      <c r="D17" s="279" t="s">
        <v>86</v>
      </c>
      <c r="E17" s="290">
        <v>128</v>
      </c>
      <c r="F17" s="113"/>
      <c r="G17" s="113"/>
      <c r="H17" s="113"/>
      <c r="I17" s="113"/>
      <c r="J17" s="113"/>
      <c r="K17" s="113"/>
      <c r="L17" s="113"/>
      <c r="M17" s="113"/>
      <c r="N17" s="113"/>
      <c r="O17" s="113"/>
      <c r="P17" s="113"/>
    </row>
    <row r="18" spans="1:16" s="34" customFormat="1" ht="25.5">
      <c r="A18" s="173">
        <v>6</v>
      </c>
      <c r="B18" s="109" t="s">
        <v>500</v>
      </c>
      <c r="C18" s="278" t="s">
        <v>508</v>
      </c>
      <c r="D18" s="279" t="s">
        <v>86</v>
      </c>
      <c r="E18" s="290">
        <v>53</v>
      </c>
      <c r="F18" s="113"/>
      <c r="G18" s="113"/>
      <c r="H18" s="113"/>
      <c r="I18" s="113"/>
      <c r="J18" s="113"/>
      <c r="K18" s="113"/>
      <c r="L18" s="113"/>
      <c r="M18" s="113"/>
      <c r="N18" s="113"/>
      <c r="O18" s="113"/>
      <c r="P18" s="113"/>
    </row>
    <row r="19" spans="1:16" s="34" customFormat="1" ht="25.5">
      <c r="A19" s="173">
        <v>7</v>
      </c>
      <c r="B19" s="109" t="s">
        <v>500</v>
      </c>
      <c r="C19" s="278" t="s">
        <v>509</v>
      </c>
      <c r="D19" s="279" t="s">
        <v>86</v>
      </c>
      <c r="E19" s="290">
        <v>38</v>
      </c>
      <c r="F19" s="113"/>
      <c r="G19" s="113"/>
      <c r="H19" s="113"/>
      <c r="I19" s="113"/>
      <c r="J19" s="113"/>
      <c r="K19" s="113"/>
      <c r="L19" s="113"/>
      <c r="M19" s="113"/>
      <c r="N19" s="113"/>
      <c r="O19" s="113"/>
      <c r="P19" s="113"/>
    </row>
    <row r="20" spans="1:16" s="34" customFormat="1" ht="25.5">
      <c r="A20" s="173">
        <v>8</v>
      </c>
      <c r="B20" s="109" t="s">
        <v>500</v>
      </c>
      <c r="C20" s="278" t="s">
        <v>510</v>
      </c>
      <c r="D20" s="279" t="s">
        <v>86</v>
      </c>
      <c r="E20" s="290">
        <v>9</v>
      </c>
      <c r="F20" s="113"/>
      <c r="G20" s="113"/>
      <c r="H20" s="113"/>
      <c r="I20" s="113"/>
      <c r="J20" s="113"/>
      <c r="K20" s="113"/>
      <c r="L20" s="113"/>
      <c r="M20" s="113"/>
      <c r="N20" s="113"/>
      <c r="O20" s="113"/>
      <c r="P20" s="113"/>
    </row>
    <row r="21" spans="1:16" s="34" customFormat="1" ht="25.5">
      <c r="A21" s="173">
        <v>9</v>
      </c>
      <c r="B21" s="109" t="s">
        <v>500</v>
      </c>
      <c r="C21" s="278" t="s">
        <v>1310</v>
      </c>
      <c r="D21" s="279" t="s">
        <v>86</v>
      </c>
      <c r="E21" s="290">
        <v>57</v>
      </c>
      <c r="F21" s="113"/>
      <c r="G21" s="113"/>
      <c r="H21" s="113"/>
      <c r="I21" s="113"/>
      <c r="J21" s="113"/>
      <c r="K21" s="113"/>
      <c r="L21" s="113"/>
      <c r="M21" s="113"/>
      <c r="N21" s="113"/>
      <c r="O21" s="113"/>
      <c r="P21" s="113"/>
    </row>
    <row r="22" spans="1:16" s="34" customFormat="1">
      <c r="A22" s="173">
        <v>10</v>
      </c>
      <c r="B22" s="109" t="s">
        <v>500</v>
      </c>
      <c r="C22" s="278" t="s">
        <v>511</v>
      </c>
      <c r="D22" s="279" t="s">
        <v>90</v>
      </c>
      <c r="E22" s="290">
        <v>1</v>
      </c>
      <c r="F22" s="113"/>
      <c r="G22" s="113"/>
      <c r="H22" s="113"/>
      <c r="I22" s="113"/>
      <c r="J22" s="113"/>
      <c r="K22" s="113"/>
      <c r="L22" s="113"/>
      <c r="M22" s="113"/>
      <c r="N22" s="113"/>
      <c r="O22" s="113"/>
      <c r="P22" s="113"/>
    </row>
    <row r="23" spans="1:16" s="34" customFormat="1" ht="25.5">
      <c r="A23" s="173">
        <v>11</v>
      </c>
      <c r="B23" s="109" t="s">
        <v>500</v>
      </c>
      <c r="C23" s="278" t="s">
        <v>1311</v>
      </c>
      <c r="D23" s="279" t="s">
        <v>86</v>
      </c>
      <c r="E23" s="290">
        <v>9</v>
      </c>
      <c r="F23" s="113"/>
      <c r="G23" s="113"/>
      <c r="H23" s="113"/>
      <c r="I23" s="113"/>
      <c r="J23" s="113"/>
      <c r="K23" s="113"/>
      <c r="L23" s="113"/>
      <c r="M23" s="113"/>
      <c r="N23" s="113"/>
      <c r="O23" s="113"/>
      <c r="P23" s="113"/>
    </row>
    <row r="24" spans="1:16" s="34" customFormat="1" ht="25.5">
      <c r="A24" s="173">
        <v>12</v>
      </c>
      <c r="B24" s="109" t="s">
        <v>500</v>
      </c>
      <c r="C24" s="278" t="s">
        <v>512</v>
      </c>
      <c r="D24" s="279" t="s">
        <v>90</v>
      </c>
      <c r="E24" s="290">
        <v>1</v>
      </c>
      <c r="F24" s="113"/>
      <c r="G24" s="113"/>
      <c r="H24" s="113"/>
      <c r="I24" s="113"/>
      <c r="J24" s="113"/>
      <c r="K24" s="113"/>
      <c r="L24" s="113"/>
      <c r="M24" s="113"/>
      <c r="N24" s="113"/>
      <c r="O24" s="113"/>
      <c r="P24" s="113"/>
    </row>
    <row r="25" spans="1:16" s="34" customFormat="1" ht="25.5">
      <c r="A25" s="173">
        <v>13</v>
      </c>
      <c r="B25" s="109" t="s">
        <v>500</v>
      </c>
      <c r="C25" s="278" t="s">
        <v>2009</v>
      </c>
      <c r="D25" s="279" t="s">
        <v>86</v>
      </c>
      <c r="E25" s="290">
        <v>57</v>
      </c>
      <c r="F25" s="113"/>
      <c r="G25" s="113"/>
      <c r="H25" s="113"/>
      <c r="I25" s="113"/>
      <c r="J25" s="113"/>
      <c r="K25" s="113"/>
      <c r="L25" s="113"/>
      <c r="M25" s="113"/>
      <c r="N25" s="113"/>
      <c r="O25" s="113"/>
      <c r="P25" s="113"/>
    </row>
    <row r="26" spans="1:16" s="34" customFormat="1" ht="25.5">
      <c r="A26" s="173">
        <v>14</v>
      </c>
      <c r="B26" s="109" t="s">
        <v>500</v>
      </c>
      <c r="C26" s="278" t="s">
        <v>513</v>
      </c>
      <c r="D26" s="279" t="s">
        <v>90</v>
      </c>
      <c r="E26" s="290">
        <v>1</v>
      </c>
      <c r="F26" s="113"/>
      <c r="G26" s="113"/>
      <c r="H26" s="113"/>
      <c r="I26" s="113"/>
      <c r="J26" s="113"/>
      <c r="K26" s="113"/>
      <c r="L26" s="113"/>
      <c r="M26" s="113"/>
      <c r="N26" s="113"/>
      <c r="O26" s="113"/>
      <c r="P26" s="113"/>
    </row>
    <row r="27" spans="1:16" s="34" customFormat="1" ht="25.5">
      <c r="A27" s="173">
        <v>15</v>
      </c>
      <c r="B27" s="109" t="s">
        <v>500</v>
      </c>
      <c r="C27" s="278" t="s">
        <v>514</v>
      </c>
      <c r="D27" s="279" t="s">
        <v>86</v>
      </c>
      <c r="E27" s="290">
        <v>299</v>
      </c>
      <c r="F27" s="113"/>
      <c r="G27" s="113"/>
      <c r="H27" s="113"/>
      <c r="I27" s="113"/>
      <c r="J27" s="113"/>
      <c r="K27" s="113"/>
      <c r="L27" s="113"/>
      <c r="M27" s="113"/>
      <c r="N27" s="113"/>
      <c r="O27" s="113"/>
      <c r="P27" s="113"/>
    </row>
    <row r="28" spans="1:16" s="34" customFormat="1" ht="25.5">
      <c r="A28" s="173">
        <v>16</v>
      </c>
      <c r="B28" s="109" t="s">
        <v>500</v>
      </c>
      <c r="C28" s="278" t="s">
        <v>515</v>
      </c>
      <c r="D28" s="279" t="s">
        <v>86</v>
      </c>
      <c r="E28" s="290">
        <v>86</v>
      </c>
      <c r="F28" s="113"/>
      <c r="G28" s="113"/>
      <c r="H28" s="113"/>
      <c r="I28" s="113"/>
      <c r="J28" s="113"/>
      <c r="K28" s="113"/>
      <c r="L28" s="113"/>
      <c r="M28" s="113"/>
      <c r="N28" s="113"/>
      <c r="O28" s="113"/>
      <c r="P28" s="113"/>
    </row>
    <row r="29" spans="1:16" s="34" customFormat="1" ht="25.5">
      <c r="A29" s="173">
        <v>17</v>
      </c>
      <c r="B29" s="109" t="s">
        <v>500</v>
      </c>
      <c r="C29" s="278" t="s">
        <v>516</v>
      </c>
      <c r="D29" s="279" t="s">
        <v>86</v>
      </c>
      <c r="E29" s="280">
        <v>42</v>
      </c>
      <c r="F29" s="113"/>
      <c r="G29" s="113"/>
      <c r="H29" s="113"/>
      <c r="I29" s="113"/>
      <c r="J29" s="113"/>
      <c r="K29" s="113"/>
      <c r="L29" s="113"/>
      <c r="M29" s="113"/>
      <c r="N29" s="113"/>
      <c r="O29" s="113"/>
      <c r="P29" s="113"/>
    </row>
    <row r="30" spans="1:16" s="34" customFormat="1" ht="25.5">
      <c r="A30" s="173">
        <v>18</v>
      </c>
      <c r="B30" s="109" t="s">
        <v>500</v>
      </c>
      <c r="C30" s="278" t="s">
        <v>517</v>
      </c>
      <c r="D30" s="279" t="s">
        <v>86</v>
      </c>
      <c r="E30" s="280">
        <v>38</v>
      </c>
      <c r="F30" s="113"/>
      <c r="G30" s="113"/>
      <c r="H30" s="113"/>
      <c r="I30" s="113"/>
      <c r="J30" s="113"/>
      <c r="K30" s="113"/>
      <c r="L30" s="113"/>
      <c r="M30" s="113"/>
      <c r="N30" s="113"/>
      <c r="O30" s="113"/>
      <c r="P30" s="113"/>
    </row>
    <row r="31" spans="1:16" s="34" customFormat="1" ht="25.5">
      <c r="A31" s="173">
        <v>19</v>
      </c>
      <c r="B31" s="109" t="s">
        <v>500</v>
      </c>
      <c r="C31" s="278" t="s">
        <v>518</v>
      </c>
      <c r="D31" s="279" t="s">
        <v>86</v>
      </c>
      <c r="E31" s="280">
        <v>128</v>
      </c>
      <c r="F31" s="113"/>
      <c r="G31" s="113"/>
      <c r="H31" s="113"/>
      <c r="I31" s="113"/>
      <c r="J31" s="113"/>
      <c r="K31" s="113"/>
      <c r="L31" s="113"/>
      <c r="M31" s="113"/>
      <c r="N31" s="113"/>
      <c r="O31" s="113"/>
      <c r="P31" s="113"/>
    </row>
    <row r="32" spans="1:16" s="34" customFormat="1" ht="25.5">
      <c r="A32" s="173">
        <v>20</v>
      </c>
      <c r="B32" s="109" t="s">
        <v>500</v>
      </c>
      <c r="C32" s="278" t="s">
        <v>519</v>
      </c>
      <c r="D32" s="279" t="s">
        <v>86</v>
      </c>
      <c r="E32" s="280">
        <v>53</v>
      </c>
      <c r="F32" s="113"/>
      <c r="G32" s="113"/>
      <c r="H32" s="113"/>
      <c r="I32" s="113"/>
      <c r="J32" s="113"/>
      <c r="K32" s="113"/>
      <c r="L32" s="113"/>
      <c r="M32" s="113"/>
      <c r="N32" s="113"/>
      <c r="O32" s="113"/>
      <c r="P32" s="113"/>
    </row>
    <row r="33" spans="1:16" s="34" customFormat="1" ht="25.5">
      <c r="A33" s="173">
        <v>21</v>
      </c>
      <c r="B33" s="109" t="s">
        <v>500</v>
      </c>
      <c r="C33" s="278" t="s">
        <v>520</v>
      </c>
      <c r="D33" s="279" t="s">
        <v>86</v>
      </c>
      <c r="E33" s="280">
        <v>38</v>
      </c>
      <c r="F33" s="113"/>
      <c r="G33" s="113"/>
      <c r="H33" s="113"/>
      <c r="I33" s="113"/>
      <c r="J33" s="113"/>
      <c r="K33" s="113"/>
      <c r="L33" s="113"/>
      <c r="M33" s="113"/>
      <c r="N33" s="113"/>
      <c r="O33" s="113"/>
      <c r="P33" s="113"/>
    </row>
    <row r="34" spans="1:16" s="34" customFormat="1" ht="25.5">
      <c r="A34" s="173">
        <v>22</v>
      </c>
      <c r="B34" s="109" t="s">
        <v>500</v>
      </c>
      <c r="C34" s="278" t="s">
        <v>521</v>
      </c>
      <c r="D34" s="279" t="s">
        <v>86</v>
      </c>
      <c r="E34" s="280">
        <v>9</v>
      </c>
      <c r="F34" s="113"/>
      <c r="G34" s="113"/>
      <c r="H34" s="113"/>
      <c r="I34" s="113"/>
      <c r="J34" s="113"/>
      <c r="K34" s="113"/>
      <c r="L34" s="113"/>
      <c r="M34" s="113"/>
      <c r="N34" s="113"/>
      <c r="O34" s="113"/>
      <c r="P34" s="113"/>
    </row>
    <row r="35" spans="1:16" s="34" customFormat="1" ht="25.5">
      <c r="A35" s="173">
        <v>23</v>
      </c>
      <c r="B35" s="109" t="s">
        <v>500</v>
      </c>
      <c r="C35" s="278" t="s">
        <v>522</v>
      </c>
      <c r="D35" s="279" t="s">
        <v>86</v>
      </c>
      <c r="E35" s="280">
        <v>57</v>
      </c>
      <c r="F35" s="113"/>
      <c r="G35" s="113"/>
      <c r="H35" s="113"/>
      <c r="I35" s="113"/>
      <c r="J35" s="113"/>
      <c r="K35" s="113"/>
      <c r="L35" s="113"/>
      <c r="M35" s="113"/>
      <c r="N35" s="113"/>
      <c r="O35" s="113"/>
      <c r="P35" s="113"/>
    </row>
    <row r="36" spans="1:16" s="34" customFormat="1">
      <c r="A36" s="173">
        <v>24</v>
      </c>
      <c r="B36" s="109" t="s">
        <v>500</v>
      </c>
      <c r="C36" s="278" t="s">
        <v>525</v>
      </c>
      <c r="D36" s="280" t="s">
        <v>94</v>
      </c>
      <c r="E36" s="280">
        <v>72</v>
      </c>
      <c r="F36" s="113"/>
      <c r="G36" s="113"/>
      <c r="H36" s="113"/>
      <c r="I36" s="113"/>
      <c r="J36" s="113"/>
      <c r="K36" s="113"/>
      <c r="L36" s="113"/>
      <c r="M36" s="113"/>
      <c r="N36" s="113"/>
      <c r="O36" s="113"/>
      <c r="P36" s="113"/>
    </row>
    <row r="37" spans="1:16" s="34" customFormat="1">
      <c r="A37" s="173">
        <v>25</v>
      </c>
      <c r="B37" s="109" t="s">
        <v>500</v>
      </c>
      <c r="C37" s="278" t="s">
        <v>526</v>
      </c>
      <c r="D37" s="280" t="s">
        <v>94</v>
      </c>
      <c r="E37" s="280">
        <v>6</v>
      </c>
      <c r="F37" s="113"/>
      <c r="G37" s="113"/>
      <c r="H37" s="113"/>
      <c r="I37" s="113"/>
      <c r="J37" s="113"/>
      <c r="K37" s="113"/>
      <c r="L37" s="113"/>
      <c r="M37" s="113"/>
      <c r="N37" s="113"/>
      <c r="O37" s="113"/>
      <c r="P37" s="113"/>
    </row>
    <row r="38" spans="1:16" s="34" customFormat="1">
      <c r="A38" s="173">
        <v>26</v>
      </c>
      <c r="B38" s="109" t="s">
        <v>500</v>
      </c>
      <c r="C38" s="278" t="s">
        <v>527</v>
      </c>
      <c r="D38" s="280" t="s">
        <v>94</v>
      </c>
      <c r="E38" s="280">
        <v>5</v>
      </c>
      <c r="F38" s="113"/>
      <c r="G38" s="113"/>
      <c r="H38" s="113"/>
      <c r="I38" s="113"/>
      <c r="J38" s="113"/>
      <c r="K38" s="113"/>
      <c r="L38" s="113"/>
      <c r="M38" s="113"/>
      <c r="N38" s="113"/>
      <c r="O38" s="113"/>
      <c r="P38" s="113"/>
    </row>
    <row r="39" spans="1:16" s="34" customFormat="1">
      <c r="A39" s="173">
        <v>27</v>
      </c>
      <c r="B39" s="109" t="s">
        <v>500</v>
      </c>
      <c r="C39" s="278" t="s">
        <v>528</v>
      </c>
      <c r="D39" s="280" t="s">
        <v>94</v>
      </c>
      <c r="E39" s="280">
        <v>7</v>
      </c>
      <c r="F39" s="113"/>
      <c r="G39" s="113"/>
      <c r="H39" s="113"/>
      <c r="I39" s="113"/>
      <c r="J39" s="113"/>
      <c r="K39" s="113"/>
      <c r="L39" s="113"/>
      <c r="M39" s="113"/>
      <c r="N39" s="113"/>
      <c r="O39" s="113"/>
      <c r="P39" s="113"/>
    </row>
    <row r="40" spans="1:16" s="34" customFormat="1">
      <c r="A40" s="173">
        <v>28</v>
      </c>
      <c r="B40" s="109" t="s">
        <v>500</v>
      </c>
      <c r="C40" s="278" t="s">
        <v>529</v>
      </c>
      <c r="D40" s="280" t="s">
        <v>94</v>
      </c>
      <c r="E40" s="280">
        <v>7</v>
      </c>
      <c r="F40" s="113"/>
      <c r="G40" s="113"/>
      <c r="H40" s="113"/>
      <c r="I40" s="113"/>
      <c r="J40" s="113"/>
      <c r="K40" s="113"/>
      <c r="L40" s="113"/>
      <c r="M40" s="113"/>
      <c r="N40" s="113"/>
      <c r="O40" s="113"/>
      <c r="P40" s="113"/>
    </row>
    <row r="41" spans="1:16" s="34" customFormat="1">
      <c r="A41" s="173">
        <v>29</v>
      </c>
      <c r="B41" s="109" t="s">
        <v>500</v>
      </c>
      <c r="C41" s="278" t="s">
        <v>530</v>
      </c>
      <c r="D41" s="280" t="s">
        <v>94</v>
      </c>
      <c r="E41" s="280">
        <v>8</v>
      </c>
      <c r="F41" s="113"/>
      <c r="G41" s="113"/>
      <c r="H41" s="113"/>
      <c r="I41" s="113"/>
      <c r="J41" s="113"/>
      <c r="K41" s="113"/>
      <c r="L41" s="113"/>
      <c r="M41" s="113"/>
      <c r="N41" s="113"/>
      <c r="O41" s="113"/>
      <c r="P41" s="113"/>
    </row>
    <row r="42" spans="1:16" s="34" customFormat="1">
      <c r="A42" s="173">
        <v>30</v>
      </c>
      <c r="B42" s="109" t="s">
        <v>500</v>
      </c>
      <c r="C42" s="278" t="s">
        <v>531</v>
      </c>
      <c r="D42" s="280" t="s">
        <v>94</v>
      </c>
      <c r="E42" s="280">
        <v>2</v>
      </c>
      <c r="F42" s="113"/>
      <c r="G42" s="113"/>
      <c r="H42" s="113"/>
      <c r="I42" s="113"/>
      <c r="J42" s="113"/>
      <c r="K42" s="113"/>
      <c r="L42" s="113"/>
      <c r="M42" s="113"/>
      <c r="N42" s="113"/>
      <c r="O42" s="113"/>
      <c r="P42" s="113"/>
    </row>
    <row r="43" spans="1:16" s="34" customFormat="1">
      <c r="A43" s="173">
        <v>31</v>
      </c>
      <c r="B43" s="109" t="s">
        <v>500</v>
      </c>
      <c r="C43" s="278" t="s">
        <v>532</v>
      </c>
      <c r="D43" s="280" t="s">
        <v>94</v>
      </c>
      <c r="E43" s="280">
        <v>4</v>
      </c>
      <c r="F43" s="113"/>
      <c r="G43" s="113"/>
      <c r="H43" s="113"/>
      <c r="I43" s="113"/>
      <c r="J43" s="113"/>
      <c r="K43" s="113"/>
      <c r="L43" s="113"/>
      <c r="M43" s="113"/>
      <c r="N43" s="113"/>
      <c r="O43" s="113"/>
      <c r="P43" s="113"/>
    </row>
    <row r="44" spans="1:16" s="34" customFormat="1" ht="38.25">
      <c r="A44" s="173">
        <v>32</v>
      </c>
      <c r="B44" s="109" t="s">
        <v>500</v>
      </c>
      <c r="C44" s="278" t="s">
        <v>533</v>
      </c>
      <c r="D44" s="280" t="s">
        <v>90</v>
      </c>
      <c r="E44" s="280">
        <v>4</v>
      </c>
      <c r="F44" s="113"/>
      <c r="G44" s="113"/>
      <c r="H44" s="113"/>
      <c r="I44" s="113"/>
      <c r="J44" s="113"/>
      <c r="K44" s="113"/>
      <c r="L44" s="113"/>
      <c r="M44" s="113"/>
      <c r="N44" s="113"/>
      <c r="O44" s="113"/>
      <c r="P44" s="113"/>
    </row>
    <row r="45" spans="1:16" s="34" customFormat="1">
      <c r="A45" s="173">
        <v>33</v>
      </c>
      <c r="B45" s="109" t="s">
        <v>500</v>
      </c>
      <c r="C45" s="278" t="s">
        <v>534</v>
      </c>
      <c r="D45" s="280" t="s">
        <v>94</v>
      </c>
      <c r="E45" s="280">
        <v>3</v>
      </c>
      <c r="F45" s="113"/>
      <c r="G45" s="113"/>
      <c r="H45" s="113"/>
      <c r="I45" s="113"/>
      <c r="J45" s="113"/>
      <c r="K45" s="113"/>
      <c r="L45" s="113"/>
      <c r="M45" s="113"/>
      <c r="N45" s="113"/>
      <c r="O45" s="113"/>
      <c r="P45" s="113"/>
    </row>
    <row r="46" spans="1:16" s="34" customFormat="1" ht="25.5">
      <c r="A46" s="173">
        <v>34</v>
      </c>
      <c r="B46" s="109" t="s">
        <v>500</v>
      </c>
      <c r="C46" s="278" t="s">
        <v>523</v>
      </c>
      <c r="D46" s="280" t="s">
        <v>86</v>
      </c>
      <c r="E46" s="291">
        <v>679</v>
      </c>
      <c r="F46" s="113"/>
      <c r="G46" s="113"/>
      <c r="H46" s="113"/>
      <c r="I46" s="113"/>
      <c r="J46" s="113"/>
      <c r="K46" s="113"/>
      <c r="L46" s="113"/>
      <c r="M46" s="113"/>
      <c r="N46" s="113"/>
      <c r="O46" s="113"/>
      <c r="P46" s="113"/>
    </row>
    <row r="47" spans="1:16" s="34" customFormat="1" ht="38.25">
      <c r="A47" s="173">
        <v>35</v>
      </c>
      <c r="B47" s="109" t="s">
        <v>500</v>
      </c>
      <c r="C47" s="281" t="s">
        <v>524</v>
      </c>
      <c r="D47" s="280" t="s">
        <v>90</v>
      </c>
      <c r="E47" s="291">
        <v>1</v>
      </c>
      <c r="F47" s="113"/>
      <c r="G47" s="113"/>
      <c r="H47" s="113"/>
      <c r="I47" s="113"/>
      <c r="J47" s="113"/>
      <c r="K47" s="113"/>
      <c r="L47" s="113"/>
      <c r="M47" s="113"/>
      <c r="N47" s="113"/>
      <c r="O47" s="113"/>
      <c r="P47" s="113"/>
    </row>
    <row r="48" spans="1:16" s="37" customFormat="1" ht="25.5">
      <c r="A48" s="105"/>
      <c r="B48" s="102"/>
      <c r="C48" s="103" t="s">
        <v>502</v>
      </c>
      <c r="D48" s="295"/>
      <c r="E48" s="296"/>
      <c r="F48" s="137"/>
      <c r="G48" s="137"/>
      <c r="H48" s="137"/>
      <c r="I48" s="137"/>
      <c r="J48" s="137"/>
      <c r="K48" s="137"/>
      <c r="L48" s="137"/>
      <c r="M48" s="137"/>
      <c r="N48" s="137"/>
      <c r="O48" s="137"/>
      <c r="P48" s="137"/>
    </row>
    <row r="49" spans="1:16" s="16" customFormat="1" ht="25.5">
      <c r="A49" s="109">
        <v>36</v>
      </c>
      <c r="B49" s="109" t="s">
        <v>500</v>
      </c>
      <c r="C49" s="282" t="s">
        <v>535</v>
      </c>
      <c r="D49" s="283" t="s">
        <v>86</v>
      </c>
      <c r="E49" s="292">
        <v>285</v>
      </c>
      <c r="F49" s="113"/>
      <c r="G49" s="113"/>
      <c r="H49" s="113"/>
      <c r="I49" s="113"/>
      <c r="J49" s="113"/>
      <c r="K49" s="113"/>
      <c r="L49" s="113"/>
      <c r="M49" s="113"/>
      <c r="N49" s="113"/>
      <c r="O49" s="113"/>
      <c r="P49" s="113"/>
    </row>
    <row r="50" spans="1:16" s="16" customFormat="1" ht="25.5">
      <c r="A50" s="109">
        <v>37</v>
      </c>
      <c r="B50" s="109" t="s">
        <v>500</v>
      </c>
      <c r="C50" s="278" t="s">
        <v>504</v>
      </c>
      <c r="D50" s="283" t="s">
        <v>86</v>
      </c>
      <c r="E50" s="292">
        <v>36</v>
      </c>
      <c r="F50" s="113"/>
      <c r="G50" s="113"/>
      <c r="H50" s="113"/>
      <c r="I50" s="113"/>
      <c r="J50" s="113"/>
      <c r="K50" s="113"/>
      <c r="L50" s="113"/>
      <c r="M50" s="113"/>
      <c r="N50" s="113"/>
      <c r="O50" s="113"/>
      <c r="P50" s="113"/>
    </row>
    <row r="51" spans="1:16" s="16" customFormat="1" ht="25.5">
      <c r="A51" s="109">
        <v>38</v>
      </c>
      <c r="B51" s="109" t="s">
        <v>500</v>
      </c>
      <c r="C51" s="278" t="s">
        <v>505</v>
      </c>
      <c r="D51" s="283" t="s">
        <v>86</v>
      </c>
      <c r="E51" s="292">
        <v>3</v>
      </c>
      <c r="F51" s="113"/>
      <c r="G51" s="113"/>
      <c r="H51" s="113"/>
      <c r="I51" s="113"/>
      <c r="J51" s="113"/>
      <c r="K51" s="113"/>
      <c r="L51" s="113"/>
      <c r="M51" s="113"/>
      <c r="N51" s="113"/>
      <c r="O51" s="113"/>
      <c r="P51" s="113"/>
    </row>
    <row r="52" spans="1:16" s="16" customFormat="1" ht="25.5">
      <c r="A52" s="109">
        <v>39</v>
      </c>
      <c r="B52" s="109" t="s">
        <v>500</v>
      </c>
      <c r="C52" s="278" t="s">
        <v>506</v>
      </c>
      <c r="D52" s="283" t="s">
        <v>86</v>
      </c>
      <c r="E52" s="292">
        <v>2</v>
      </c>
      <c r="F52" s="113"/>
      <c r="G52" s="113"/>
      <c r="H52" s="113"/>
      <c r="I52" s="113"/>
      <c r="J52" s="113"/>
      <c r="K52" s="113"/>
      <c r="L52" s="113"/>
      <c r="M52" s="113"/>
      <c r="N52" s="113"/>
      <c r="O52" s="113"/>
      <c r="P52" s="113"/>
    </row>
    <row r="53" spans="1:16" s="16" customFormat="1" ht="25.5">
      <c r="A53" s="109">
        <v>40</v>
      </c>
      <c r="B53" s="109" t="s">
        <v>500</v>
      </c>
      <c r="C53" s="282" t="s">
        <v>536</v>
      </c>
      <c r="D53" s="283" t="s">
        <v>86</v>
      </c>
      <c r="E53" s="292">
        <v>19</v>
      </c>
      <c r="F53" s="113"/>
      <c r="G53" s="113"/>
      <c r="H53" s="113"/>
      <c r="I53" s="113"/>
      <c r="J53" s="113"/>
      <c r="K53" s="113"/>
      <c r="L53" s="113"/>
      <c r="M53" s="113"/>
      <c r="N53" s="113"/>
      <c r="O53" s="113"/>
      <c r="P53" s="113"/>
    </row>
    <row r="54" spans="1:16" s="16" customFormat="1" ht="25.5">
      <c r="A54" s="109">
        <v>41</v>
      </c>
      <c r="B54" s="109" t="s">
        <v>500</v>
      </c>
      <c r="C54" s="282" t="s">
        <v>537</v>
      </c>
      <c r="D54" s="283" t="s">
        <v>86</v>
      </c>
      <c r="E54" s="292">
        <v>10</v>
      </c>
      <c r="F54" s="113"/>
      <c r="G54" s="113"/>
      <c r="H54" s="113"/>
      <c r="I54" s="113"/>
      <c r="J54" s="113"/>
      <c r="K54" s="113"/>
      <c r="L54" s="113"/>
      <c r="M54" s="113"/>
      <c r="N54" s="113"/>
      <c r="O54" s="113"/>
      <c r="P54" s="113"/>
    </row>
    <row r="55" spans="1:16" s="16" customFormat="1" ht="25.5">
      <c r="A55" s="109">
        <v>42</v>
      </c>
      <c r="B55" s="109" t="s">
        <v>500</v>
      </c>
      <c r="C55" s="278" t="s">
        <v>509</v>
      </c>
      <c r="D55" s="283" t="s">
        <v>86</v>
      </c>
      <c r="E55" s="292">
        <v>42</v>
      </c>
      <c r="F55" s="113"/>
      <c r="G55" s="113"/>
      <c r="H55" s="113"/>
      <c r="I55" s="113"/>
      <c r="J55" s="113"/>
      <c r="K55" s="113"/>
      <c r="L55" s="113"/>
      <c r="M55" s="113"/>
      <c r="N55" s="113"/>
      <c r="O55" s="113"/>
      <c r="P55" s="113"/>
    </row>
    <row r="56" spans="1:16" s="1069" customFormat="1">
      <c r="A56" s="1169"/>
      <c r="B56" s="1169"/>
      <c r="C56" s="278"/>
      <c r="D56" s="283"/>
      <c r="E56" s="292"/>
      <c r="F56" s="859"/>
      <c r="G56" s="859"/>
      <c r="H56" s="859"/>
      <c r="I56" s="859"/>
      <c r="J56" s="859"/>
      <c r="K56" s="859"/>
      <c r="L56" s="859"/>
      <c r="M56" s="859"/>
      <c r="N56" s="859"/>
      <c r="O56" s="859"/>
      <c r="P56" s="859"/>
    </row>
    <row r="57" spans="1:16" s="16" customFormat="1" ht="25.5">
      <c r="A57" s="109">
        <v>43</v>
      </c>
      <c r="B57" s="109" t="s">
        <v>500</v>
      </c>
      <c r="C57" s="278" t="s">
        <v>510</v>
      </c>
      <c r="D57" s="283" t="s">
        <v>86</v>
      </c>
      <c r="E57" s="292">
        <v>357</v>
      </c>
      <c r="F57" s="113"/>
      <c r="G57" s="113"/>
      <c r="H57" s="113"/>
      <c r="I57" s="113"/>
      <c r="J57" s="113"/>
      <c r="K57" s="113"/>
      <c r="L57" s="113"/>
      <c r="M57" s="113"/>
      <c r="N57" s="113"/>
      <c r="O57" s="113"/>
      <c r="P57" s="113"/>
    </row>
    <row r="58" spans="1:16" s="16" customFormat="1">
      <c r="A58" s="109">
        <v>44</v>
      </c>
      <c r="B58" s="109" t="s">
        <v>500</v>
      </c>
      <c r="C58" s="282" t="s">
        <v>511</v>
      </c>
      <c r="D58" s="283" t="s">
        <v>90</v>
      </c>
      <c r="E58" s="292">
        <v>1</v>
      </c>
      <c r="F58" s="113"/>
      <c r="G58" s="113"/>
      <c r="H58" s="113"/>
      <c r="I58" s="113"/>
      <c r="J58" s="113"/>
      <c r="K58" s="113"/>
      <c r="L58" s="113"/>
      <c r="M58" s="113"/>
      <c r="N58" s="113"/>
      <c r="O58" s="113"/>
      <c r="P58" s="113"/>
    </row>
    <row r="59" spans="1:16" s="16" customFormat="1" ht="25.5">
      <c r="A59" s="109">
        <v>45</v>
      </c>
      <c r="B59" s="109" t="s">
        <v>500</v>
      </c>
      <c r="C59" s="284" t="s">
        <v>538</v>
      </c>
      <c r="D59" s="283" t="s">
        <v>86</v>
      </c>
      <c r="E59" s="287">
        <v>220</v>
      </c>
      <c r="F59" s="113"/>
      <c r="G59" s="113"/>
      <c r="H59" s="113"/>
      <c r="I59" s="113"/>
      <c r="J59" s="113"/>
      <c r="K59" s="113"/>
      <c r="L59" s="113"/>
      <c r="M59" s="113"/>
      <c r="N59" s="113"/>
      <c r="O59" s="113"/>
      <c r="P59" s="113"/>
    </row>
    <row r="60" spans="1:16" s="31" customFormat="1" ht="25.5">
      <c r="A60" s="109">
        <v>46</v>
      </c>
      <c r="B60" s="109" t="s">
        <v>500</v>
      </c>
      <c r="C60" s="284" t="s">
        <v>539</v>
      </c>
      <c r="D60" s="283" t="s">
        <v>86</v>
      </c>
      <c r="E60" s="287">
        <v>36</v>
      </c>
      <c r="F60" s="113"/>
      <c r="G60" s="113"/>
      <c r="H60" s="113"/>
      <c r="I60" s="113"/>
      <c r="J60" s="113"/>
      <c r="K60" s="113"/>
      <c r="L60" s="113"/>
      <c r="M60" s="113"/>
      <c r="N60" s="113"/>
      <c r="O60" s="113"/>
      <c r="P60" s="113"/>
    </row>
    <row r="61" spans="1:16" s="16" customFormat="1" ht="25.5">
      <c r="A61" s="109">
        <v>47</v>
      </c>
      <c r="B61" s="109" t="s">
        <v>500</v>
      </c>
      <c r="C61" s="284" t="s">
        <v>540</v>
      </c>
      <c r="D61" s="283" t="s">
        <v>86</v>
      </c>
      <c r="E61" s="287">
        <v>3</v>
      </c>
      <c r="F61" s="113"/>
      <c r="G61" s="113"/>
      <c r="H61" s="113"/>
      <c r="I61" s="113"/>
      <c r="J61" s="113"/>
      <c r="K61" s="113"/>
      <c r="L61" s="113"/>
      <c r="M61" s="113"/>
      <c r="N61" s="113"/>
      <c r="O61" s="113"/>
      <c r="P61" s="113"/>
    </row>
    <row r="62" spans="1:16" s="16" customFormat="1" ht="25.5">
      <c r="A62" s="109">
        <v>48</v>
      </c>
      <c r="B62" s="109" t="s">
        <v>500</v>
      </c>
      <c r="C62" s="284" t="s">
        <v>541</v>
      </c>
      <c r="D62" s="283" t="s">
        <v>86</v>
      </c>
      <c r="E62" s="287">
        <v>2</v>
      </c>
      <c r="F62" s="113"/>
      <c r="G62" s="113"/>
      <c r="H62" s="113"/>
      <c r="I62" s="113"/>
      <c r="J62" s="113"/>
      <c r="K62" s="113"/>
      <c r="L62" s="113"/>
      <c r="M62" s="113"/>
      <c r="N62" s="113"/>
      <c r="O62" s="113"/>
      <c r="P62" s="113"/>
    </row>
    <row r="63" spans="1:16" s="16" customFormat="1" ht="25.5">
      <c r="A63" s="109">
        <v>49</v>
      </c>
      <c r="B63" s="109" t="s">
        <v>500</v>
      </c>
      <c r="C63" s="284" t="s">
        <v>542</v>
      </c>
      <c r="D63" s="283" t="s">
        <v>86</v>
      </c>
      <c r="E63" s="287">
        <v>19</v>
      </c>
      <c r="F63" s="113"/>
      <c r="G63" s="113"/>
      <c r="H63" s="113"/>
      <c r="I63" s="113"/>
      <c r="J63" s="113"/>
      <c r="K63" s="113"/>
      <c r="L63" s="113"/>
      <c r="M63" s="113"/>
      <c r="N63" s="113"/>
      <c r="O63" s="113"/>
      <c r="P63" s="113"/>
    </row>
    <row r="64" spans="1:16" s="34" customFormat="1" ht="25.5">
      <c r="A64" s="109">
        <v>50</v>
      </c>
      <c r="B64" s="109" t="s">
        <v>500</v>
      </c>
      <c r="C64" s="284" t="s">
        <v>543</v>
      </c>
      <c r="D64" s="283" t="s">
        <v>86</v>
      </c>
      <c r="E64" s="287">
        <v>10</v>
      </c>
      <c r="F64" s="113"/>
      <c r="G64" s="113"/>
      <c r="H64" s="113"/>
      <c r="I64" s="113"/>
      <c r="J64" s="113"/>
      <c r="K64" s="113"/>
      <c r="L64" s="113"/>
      <c r="M64" s="113"/>
      <c r="N64" s="113"/>
      <c r="O64" s="113"/>
      <c r="P64" s="113"/>
    </row>
    <row r="65" spans="1:16" s="16" customFormat="1" ht="25.5">
      <c r="A65" s="109">
        <v>51</v>
      </c>
      <c r="B65" s="109" t="s">
        <v>500</v>
      </c>
      <c r="C65" s="284" t="s">
        <v>544</v>
      </c>
      <c r="D65" s="283" t="s">
        <v>86</v>
      </c>
      <c r="E65" s="287">
        <v>42</v>
      </c>
      <c r="F65" s="113"/>
      <c r="G65" s="113"/>
      <c r="H65" s="113"/>
      <c r="I65" s="113"/>
      <c r="J65" s="113"/>
      <c r="K65" s="113"/>
      <c r="L65" s="113"/>
      <c r="M65" s="113"/>
      <c r="N65" s="113"/>
      <c r="O65" s="113"/>
      <c r="P65" s="113"/>
    </row>
    <row r="66" spans="1:16" s="16" customFormat="1" ht="25.5">
      <c r="A66" s="109">
        <v>52</v>
      </c>
      <c r="B66" s="109" t="s">
        <v>500</v>
      </c>
      <c r="C66" s="284" t="s">
        <v>545</v>
      </c>
      <c r="D66" s="283" t="s">
        <v>86</v>
      </c>
      <c r="E66" s="287">
        <v>357</v>
      </c>
      <c r="F66" s="113"/>
      <c r="G66" s="113"/>
      <c r="H66" s="113"/>
      <c r="I66" s="113"/>
      <c r="J66" s="113"/>
      <c r="K66" s="113"/>
      <c r="L66" s="113"/>
      <c r="M66" s="113"/>
      <c r="N66" s="113"/>
      <c r="O66" s="113"/>
      <c r="P66" s="113"/>
    </row>
    <row r="67" spans="1:16" s="16" customFormat="1">
      <c r="A67" s="109">
        <v>53</v>
      </c>
      <c r="B67" s="109" t="s">
        <v>500</v>
      </c>
      <c r="C67" s="278" t="s">
        <v>525</v>
      </c>
      <c r="D67" s="283" t="s">
        <v>94</v>
      </c>
      <c r="E67" s="287">
        <v>58</v>
      </c>
      <c r="F67" s="113"/>
      <c r="G67" s="113"/>
      <c r="H67" s="113"/>
      <c r="I67" s="113"/>
      <c r="J67" s="113"/>
      <c r="K67" s="113"/>
      <c r="L67" s="113"/>
      <c r="M67" s="113"/>
      <c r="N67" s="113"/>
      <c r="O67" s="113"/>
      <c r="P67" s="113"/>
    </row>
    <row r="68" spans="1:16" s="16" customFormat="1">
      <c r="A68" s="109">
        <v>54</v>
      </c>
      <c r="B68" s="109" t="s">
        <v>500</v>
      </c>
      <c r="C68" s="278" t="s">
        <v>528</v>
      </c>
      <c r="D68" s="283" t="s">
        <v>94</v>
      </c>
      <c r="E68" s="287">
        <v>5</v>
      </c>
      <c r="F68" s="113"/>
      <c r="G68" s="113"/>
      <c r="H68" s="113"/>
      <c r="I68" s="113"/>
      <c r="J68" s="113"/>
      <c r="K68" s="113"/>
      <c r="L68" s="113"/>
      <c r="M68" s="113"/>
      <c r="N68" s="113"/>
      <c r="O68" s="113"/>
      <c r="P68" s="113"/>
    </row>
    <row r="69" spans="1:16" s="16" customFormat="1">
      <c r="A69" s="109">
        <v>55</v>
      </c>
      <c r="B69" s="109" t="s">
        <v>500</v>
      </c>
      <c r="C69" s="278" t="s">
        <v>529</v>
      </c>
      <c r="D69" s="283" t="s">
        <v>94</v>
      </c>
      <c r="E69" s="287">
        <v>1</v>
      </c>
      <c r="F69" s="113"/>
      <c r="G69" s="113"/>
      <c r="H69" s="113"/>
      <c r="I69" s="113"/>
      <c r="J69" s="113"/>
      <c r="K69" s="113"/>
      <c r="L69" s="113"/>
      <c r="M69" s="113"/>
      <c r="N69" s="113"/>
      <c r="O69" s="113"/>
      <c r="P69" s="113"/>
    </row>
    <row r="70" spans="1:16" s="16" customFormat="1">
      <c r="A70" s="109">
        <v>56</v>
      </c>
      <c r="B70" s="109" t="s">
        <v>500</v>
      </c>
      <c r="C70" s="278" t="s">
        <v>530</v>
      </c>
      <c r="D70" s="283" t="s">
        <v>94</v>
      </c>
      <c r="E70" s="287">
        <v>3</v>
      </c>
      <c r="F70" s="113"/>
      <c r="G70" s="113"/>
      <c r="H70" s="113"/>
      <c r="I70" s="113"/>
      <c r="J70" s="113"/>
      <c r="K70" s="113"/>
      <c r="L70" s="113"/>
      <c r="M70" s="113"/>
      <c r="N70" s="113"/>
      <c r="O70" s="113"/>
      <c r="P70" s="113"/>
    </row>
    <row r="71" spans="1:16" s="16" customFormat="1">
      <c r="A71" s="109">
        <v>57</v>
      </c>
      <c r="B71" s="109" t="s">
        <v>500</v>
      </c>
      <c r="C71" s="278" t="s">
        <v>531</v>
      </c>
      <c r="D71" s="283" t="s">
        <v>94</v>
      </c>
      <c r="E71" s="287">
        <v>22</v>
      </c>
      <c r="F71" s="113"/>
      <c r="G71" s="113"/>
      <c r="H71" s="113"/>
      <c r="I71" s="113"/>
      <c r="J71" s="113"/>
      <c r="K71" s="113"/>
      <c r="L71" s="113"/>
      <c r="M71" s="113"/>
      <c r="N71" s="113"/>
      <c r="O71" s="113"/>
      <c r="P71" s="113"/>
    </row>
    <row r="72" spans="1:16" s="16" customFormat="1" ht="25.5">
      <c r="A72" s="109">
        <v>58</v>
      </c>
      <c r="B72" s="109" t="s">
        <v>500</v>
      </c>
      <c r="C72" s="286" t="s">
        <v>523</v>
      </c>
      <c r="D72" s="287" t="s">
        <v>86</v>
      </c>
      <c r="E72" s="293">
        <v>615</v>
      </c>
      <c r="F72" s="113"/>
      <c r="G72" s="113"/>
      <c r="H72" s="113"/>
      <c r="I72" s="113"/>
      <c r="J72" s="113"/>
      <c r="K72" s="113"/>
      <c r="L72" s="113"/>
      <c r="M72" s="113"/>
      <c r="N72" s="113"/>
      <c r="O72" s="113"/>
      <c r="P72" s="113"/>
    </row>
    <row r="73" spans="1:16" s="16" customFormat="1" ht="38.25">
      <c r="A73" s="109">
        <v>59</v>
      </c>
      <c r="B73" s="109" t="s">
        <v>500</v>
      </c>
      <c r="C73" s="281" t="s">
        <v>524</v>
      </c>
      <c r="D73" s="287" t="s">
        <v>90</v>
      </c>
      <c r="E73" s="287">
        <v>1</v>
      </c>
      <c r="F73" s="113"/>
      <c r="G73" s="113"/>
      <c r="H73" s="113"/>
      <c r="I73" s="113"/>
      <c r="J73" s="113"/>
      <c r="K73" s="113"/>
      <c r="L73" s="113"/>
      <c r="M73" s="113"/>
      <c r="N73" s="113"/>
      <c r="O73" s="113"/>
      <c r="P73" s="113"/>
    </row>
    <row r="74" spans="1:16" s="38" customFormat="1" ht="25.5">
      <c r="A74" s="105"/>
      <c r="B74" s="105"/>
      <c r="C74" s="297" t="s">
        <v>546</v>
      </c>
      <c r="D74" s="197"/>
      <c r="E74" s="197"/>
      <c r="F74" s="137"/>
      <c r="G74" s="137"/>
      <c r="H74" s="137"/>
      <c r="I74" s="137"/>
      <c r="J74" s="137"/>
      <c r="K74" s="137"/>
      <c r="L74" s="137"/>
      <c r="M74" s="137"/>
      <c r="N74" s="137"/>
      <c r="O74" s="137"/>
      <c r="P74" s="137"/>
    </row>
    <row r="75" spans="1:16" s="16" customFormat="1" ht="25.5">
      <c r="A75" s="109">
        <v>60</v>
      </c>
      <c r="B75" s="109" t="s">
        <v>500</v>
      </c>
      <c r="C75" s="288" t="s">
        <v>562</v>
      </c>
      <c r="D75" s="287" t="s">
        <v>86</v>
      </c>
      <c r="E75" s="287">
        <v>5</v>
      </c>
      <c r="F75" s="113"/>
      <c r="G75" s="113"/>
      <c r="H75" s="113"/>
      <c r="I75" s="113"/>
      <c r="J75" s="113"/>
      <c r="K75" s="113"/>
      <c r="L75" s="113"/>
      <c r="M75" s="113"/>
      <c r="N75" s="113"/>
      <c r="O75" s="113"/>
      <c r="P75" s="113"/>
    </row>
    <row r="76" spans="1:16" s="16" customFormat="1">
      <c r="A76" s="109">
        <v>61</v>
      </c>
      <c r="B76" s="109" t="s">
        <v>500</v>
      </c>
      <c r="C76" s="281" t="s">
        <v>563</v>
      </c>
      <c r="D76" s="287" t="s">
        <v>86</v>
      </c>
      <c r="E76" s="287">
        <v>5</v>
      </c>
      <c r="F76" s="113"/>
      <c r="G76" s="113"/>
      <c r="H76" s="113"/>
      <c r="I76" s="113"/>
      <c r="J76" s="113"/>
      <c r="K76" s="113"/>
      <c r="L76" s="113"/>
      <c r="M76" s="113"/>
      <c r="N76" s="113"/>
      <c r="O76" s="113"/>
      <c r="P76" s="113"/>
    </row>
    <row r="77" spans="1:16" s="16" customFormat="1">
      <c r="A77" s="109">
        <v>62</v>
      </c>
      <c r="B77" s="109" t="s">
        <v>500</v>
      </c>
      <c r="C77" s="281" t="s">
        <v>1313</v>
      </c>
      <c r="D77" s="287" t="s">
        <v>86</v>
      </c>
      <c r="E77" s="287">
        <v>1.5</v>
      </c>
      <c r="F77" s="113"/>
      <c r="G77" s="113"/>
      <c r="H77" s="113"/>
      <c r="I77" s="113"/>
      <c r="J77" s="113"/>
      <c r="K77" s="113"/>
      <c r="L77" s="113"/>
      <c r="M77" s="113"/>
      <c r="N77" s="113"/>
      <c r="O77" s="113"/>
      <c r="P77" s="113"/>
    </row>
    <row r="78" spans="1:16" s="16" customFormat="1">
      <c r="A78" s="109">
        <v>63</v>
      </c>
      <c r="B78" s="109" t="s">
        <v>500</v>
      </c>
      <c r="C78" s="281" t="s">
        <v>1312</v>
      </c>
      <c r="D78" s="287" t="s">
        <v>86</v>
      </c>
      <c r="E78" s="287">
        <v>0.5</v>
      </c>
      <c r="F78" s="113"/>
      <c r="G78" s="113"/>
      <c r="H78" s="113"/>
      <c r="I78" s="113"/>
      <c r="J78" s="113"/>
      <c r="K78" s="113"/>
      <c r="L78" s="113"/>
      <c r="M78" s="113"/>
      <c r="N78" s="113"/>
      <c r="O78" s="113"/>
      <c r="P78" s="113"/>
    </row>
    <row r="79" spans="1:16" s="16" customFormat="1">
      <c r="A79" s="109">
        <v>64</v>
      </c>
      <c r="B79" s="109" t="s">
        <v>500</v>
      </c>
      <c r="C79" s="281" t="s">
        <v>566</v>
      </c>
      <c r="D79" s="287" t="s">
        <v>86</v>
      </c>
      <c r="E79" s="287">
        <v>0.5</v>
      </c>
      <c r="F79" s="113"/>
      <c r="G79" s="113"/>
      <c r="H79" s="113"/>
      <c r="I79" s="113"/>
      <c r="J79" s="113"/>
      <c r="K79" s="113"/>
      <c r="L79" s="113"/>
      <c r="M79" s="113"/>
      <c r="N79" s="113"/>
      <c r="O79" s="113"/>
      <c r="P79" s="113"/>
    </row>
    <row r="80" spans="1:16" s="16" customFormat="1" ht="25.5">
      <c r="A80" s="109">
        <v>65</v>
      </c>
      <c r="B80" s="109" t="s">
        <v>500</v>
      </c>
      <c r="C80" s="281" t="s">
        <v>564</v>
      </c>
      <c r="D80" s="287" t="s">
        <v>360</v>
      </c>
      <c r="E80" s="287">
        <v>19</v>
      </c>
      <c r="F80" s="113"/>
      <c r="G80" s="113"/>
      <c r="H80" s="113"/>
      <c r="I80" s="113"/>
      <c r="J80" s="113"/>
      <c r="K80" s="113"/>
      <c r="L80" s="113"/>
      <c r="M80" s="113"/>
      <c r="N80" s="113"/>
      <c r="O80" s="113"/>
      <c r="P80" s="113"/>
    </row>
    <row r="81" spans="1:16" s="16" customFormat="1" ht="25.5">
      <c r="A81" s="109">
        <v>66</v>
      </c>
      <c r="B81" s="109" t="s">
        <v>500</v>
      </c>
      <c r="C81" s="281" t="s">
        <v>567</v>
      </c>
      <c r="D81" s="287" t="s">
        <v>360</v>
      </c>
      <c r="E81" s="287">
        <v>1</v>
      </c>
      <c r="F81" s="113"/>
      <c r="G81" s="113"/>
      <c r="H81" s="113"/>
      <c r="I81" s="113"/>
      <c r="J81" s="113"/>
      <c r="K81" s="113"/>
      <c r="L81" s="113"/>
      <c r="M81" s="113"/>
      <c r="N81" s="113"/>
      <c r="O81" s="113"/>
      <c r="P81" s="113"/>
    </row>
    <row r="82" spans="1:16" s="16" customFormat="1" ht="25.5">
      <c r="A82" s="109">
        <v>67</v>
      </c>
      <c r="B82" s="109" t="s">
        <v>500</v>
      </c>
      <c r="C82" s="278" t="s">
        <v>565</v>
      </c>
      <c r="D82" s="283" t="s">
        <v>360</v>
      </c>
      <c r="E82" s="287">
        <v>18</v>
      </c>
      <c r="F82" s="113"/>
      <c r="G82" s="113"/>
      <c r="H82" s="113"/>
      <c r="I82" s="113"/>
      <c r="J82" s="113"/>
      <c r="K82" s="113"/>
      <c r="L82" s="113"/>
      <c r="M82" s="113"/>
      <c r="N82" s="113"/>
      <c r="O82" s="113"/>
      <c r="P82" s="113"/>
    </row>
    <row r="83" spans="1:16" s="16" customFormat="1">
      <c r="A83" s="109">
        <v>68</v>
      </c>
      <c r="B83" s="109" t="s">
        <v>500</v>
      </c>
      <c r="C83" s="288" t="s">
        <v>525</v>
      </c>
      <c r="D83" s="289" t="s">
        <v>360</v>
      </c>
      <c r="E83" s="294">
        <v>48</v>
      </c>
      <c r="F83" s="113"/>
      <c r="G83" s="113"/>
      <c r="H83" s="113"/>
      <c r="I83" s="113"/>
      <c r="J83" s="113"/>
      <c r="K83" s="113"/>
      <c r="L83" s="113"/>
      <c r="M83" s="113"/>
      <c r="N83" s="113"/>
      <c r="O83" s="113"/>
      <c r="P83" s="113"/>
    </row>
    <row r="84" spans="1:16" s="16" customFormat="1">
      <c r="A84" s="109">
        <v>69</v>
      </c>
      <c r="B84" s="109" t="s">
        <v>500</v>
      </c>
      <c r="C84" s="288" t="s">
        <v>526</v>
      </c>
      <c r="D84" s="287" t="s">
        <v>360</v>
      </c>
      <c r="E84" s="287">
        <v>20</v>
      </c>
      <c r="F84" s="113"/>
      <c r="G84" s="113"/>
      <c r="H84" s="113"/>
      <c r="I84" s="113"/>
      <c r="J84" s="113"/>
      <c r="K84" s="113"/>
      <c r="L84" s="113"/>
      <c r="M84" s="113"/>
      <c r="N84" s="113"/>
      <c r="O84" s="113"/>
      <c r="P84" s="113"/>
    </row>
    <row r="85" spans="1:16" s="16" customFormat="1">
      <c r="A85" s="109">
        <v>70</v>
      </c>
      <c r="B85" s="109" t="s">
        <v>500</v>
      </c>
      <c r="C85" s="288" t="s">
        <v>528</v>
      </c>
      <c r="D85" s="287" t="s">
        <v>360</v>
      </c>
      <c r="E85" s="287">
        <v>6</v>
      </c>
      <c r="F85" s="113"/>
      <c r="G85" s="113"/>
      <c r="H85" s="113"/>
      <c r="I85" s="113"/>
      <c r="J85" s="113"/>
      <c r="K85" s="113"/>
      <c r="L85" s="113"/>
      <c r="M85" s="113"/>
      <c r="N85" s="113"/>
      <c r="O85" s="113"/>
      <c r="P85" s="113"/>
    </row>
    <row r="86" spans="1:16" s="16" customFormat="1">
      <c r="A86" s="109">
        <v>71</v>
      </c>
      <c r="B86" s="109" t="s">
        <v>500</v>
      </c>
      <c r="C86" s="288" t="s">
        <v>530</v>
      </c>
      <c r="D86" s="287" t="s">
        <v>360</v>
      </c>
      <c r="E86" s="287">
        <v>2</v>
      </c>
      <c r="F86" s="113"/>
      <c r="G86" s="113"/>
      <c r="H86" s="113"/>
      <c r="I86" s="113"/>
      <c r="J86" s="113"/>
      <c r="K86" s="113"/>
      <c r="L86" s="113"/>
      <c r="M86" s="113"/>
      <c r="N86" s="113"/>
      <c r="O86" s="113"/>
      <c r="P86" s="113"/>
    </row>
    <row r="87" spans="1:16" s="16" customFormat="1">
      <c r="A87" s="109">
        <v>72</v>
      </c>
      <c r="B87" s="109" t="s">
        <v>500</v>
      </c>
      <c r="C87" s="278" t="s">
        <v>1315</v>
      </c>
      <c r="D87" s="287" t="s">
        <v>360</v>
      </c>
      <c r="E87" s="287">
        <v>2</v>
      </c>
      <c r="F87" s="113"/>
      <c r="G87" s="113"/>
      <c r="H87" s="113"/>
      <c r="I87" s="113"/>
      <c r="J87" s="113"/>
      <c r="K87" s="113"/>
      <c r="L87" s="113"/>
      <c r="M87" s="113"/>
      <c r="N87" s="113"/>
      <c r="O87" s="113"/>
      <c r="P87" s="113"/>
    </row>
    <row r="88" spans="1:16" s="16" customFormat="1">
      <c r="A88" s="109">
        <v>73</v>
      </c>
      <c r="B88" s="109" t="s">
        <v>500</v>
      </c>
      <c r="C88" s="278" t="s">
        <v>1314</v>
      </c>
      <c r="D88" s="287" t="s">
        <v>360</v>
      </c>
      <c r="E88" s="287">
        <v>2</v>
      </c>
      <c r="F88" s="113"/>
      <c r="G88" s="113"/>
      <c r="H88" s="113"/>
      <c r="I88" s="113"/>
      <c r="J88" s="113"/>
      <c r="K88" s="113"/>
      <c r="L88" s="113"/>
      <c r="M88" s="113"/>
      <c r="N88" s="113"/>
      <c r="O88" s="113"/>
      <c r="P88" s="113"/>
    </row>
    <row r="89" spans="1:16" s="16" customFormat="1" ht="25.5">
      <c r="A89" s="109">
        <v>74</v>
      </c>
      <c r="B89" s="109" t="s">
        <v>500</v>
      </c>
      <c r="C89" s="281" t="s">
        <v>568</v>
      </c>
      <c r="D89" s="287" t="s">
        <v>360</v>
      </c>
      <c r="E89" s="287">
        <v>20</v>
      </c>
      <c r="F89" s="113"/>
      <c r="G89" s="113"/>
      <c r="H89" s="113"/>
      <c r="I89" s="113"/>
      <c r="J89" s="113"/>
      <c r="K89" s="113"/>
      <c r="L89" s="113"/>
      <c r="M89" s="113"/>
      <c r="N89" s="113"/>
      <c r="O89" s="113"/>
      <c r="P89" s="113"/>
    </row>
    <row r="90" spans="1:16" s="16" customFormat="1" ht="25.5">
      <c r="A90" s="109">
        <v>75</v>
      </c>
      <c r="B90" s="109" t="s">
        <v>500</v>
      </c>
      <c r="C90" s="281" t="s">
        <v>569</v>
      </c>
      <c r="D90" s="287" t="s">
        <v>360</v>
      </c>
      <c r="E90" s="287">
        <v>6</v>
      </c>
      <c r="F90" s="113"/>
      <c r="G90" s="113"/>
      <c r="H90" s="113"/>
      <c r="I90" s="113"/>
      <c r="J90" s="113"/>
      <c r="K90" s="113"/>
      <c r="L90" s="113"/>
      <c r="M90" s="113"/>
      <c r="N90" s="113"/>
      <c r="O90" s="113"/>
      <c r="P90" s="113"/>
    </row>
    <row r="91" spans="1:16" s="16" customFormat="1" ht="25.5">
      <c r="A91" s="109">
        <v>76</v>
      </c>
      <c r="B91" s="109" t="s">
        <v>500</v>
      </c>
      <c r="C91" s="281" t="s">
        <v>570</v>
      </c>
      <c r="D91" s="287" t="s">
        <v>360</v>
      </c>
      <c r="E91" s="287">
        <v>2</v>
      </c>
      <c r="F91" s="113"/>
      <c r="G91" s="113"/>
      <c r="H91" s="113"/>
      <c r="I91" s="113"/>
      <c r="J91" s="113"/>
      <c r="K91" s="113"/>
      <c r="L91" s="113"/>
      <c r="M91" s="113"/>
      <c r="N91" s="113"/>
      <c r="O91" s="113"/>
      <c r="P91" s="113"/>
    </row>
    <row r="92" spans="1:16" s="16" customFormat="1" ht="25.5">
      <c r="A92" s="109">
        <v>77</v>
      </c>
      <c r="B92" s="109" t="s">
        <v>500</v>
      </c>
      <c r="C92" s="281" t="s">
        <v>571</v>
      </c>
      <c r="D92" s="287" t="s">
        <v>360</v>
      </c>
      <c r="E92" s="287">
        <v>3</v>
      </c>
      <c r="F92" s="113"/>
      <c r="G92" s="113"/>
      <c r="H92" s="113"/>
      <c r="I92" s="113"/>
      <c r="J92" s="113"/>
      <c r="K92" s="113"/>
      <c r="L92" s="113"/>
      <c r="M92" s="113"/>
      <c r="N92" s="113"/>
      <c r="O92" s="113"/>
      <c r="P92" s="113"/>
    </row>
    <row r="93" spans="1:16" s="16" customFormat="1" ht="25.5">
      <c r="A93" s="109">
        <v>78</v>
      </c>
      <c r="B93" s="109" t="s">
        <v>500</v>
      </c>
      <c r="C93" s="281" t="s">
        <v>1316</v>
      </c>
      <c r="D93" s="287" t="s">
        <v>360</v>
      </c>
      <c r="E93" s="287">
        <v>2</v>
      </c>
      <c r="F93" s="113"/>
      <c r="G93" s="113"/>
      <c r="H93" s="113"/>
      <c r="I93" s="113"/>
      <c r="J93" s="113"/>
      <c r="K93" s="113"/>
      <c r="L93" s="113"/>
      <c r="M93" s="113"/>
      <c r="N93" s="113"/>
      <c r="O93" s="113"/>
      <c r="P93" s="113"/>
    </row>
    <row r="94" spans="1:16" s="16" customFormat="1">
      <c r="A94" s="109">
        <v>79</v>
      </c>
      <c r="B94" s="109" t="s">
        <v>500</v>
      </c>
      <c r="C94" s="281" t="s">
        <v>1317</v>
      </c>
      <c r="D94" s="287" t="s">
        <v>360</v>
      </c>
      <c r="E94" s="287">
        <v>2</v>
      </c>
      <c r="F94" s="113"/>
      <c r="G94" s="113"/>
      <c r="H94" s="113"/>
      <c r="I94" s="113"/>
      <c r="J94" s="113"/>
      <c r="K94" s="113"/>
      <c r="L94" s="113"/>
      <c r="M94" s="113"/>
      <c r="N94" s="113"/>
      <c r="O94" s="113"/>
      <c r="P94" s="113"/>
    </row>
    <row r="95" spans="1:16" s="16" customFormat="1" ht="25.5">
      <c r="A95" s="109">
        <v>80</v>
      </c>
      <c r="B95" s="109" t="s">
        <v>500</v>
      </c>
      <c r="C95" s="281" t="s">
        <v>572</v>
      </c>
      <c r="D95" s="287" t="s">
        <v>360</v>
      </c>
      <c r="E95" s="287">
        <v>1</v>
      </c>
      <c r="F95" s="113"/>
      <c r="G95" s="113"/>
      <c r="H95" s="113"/>
      <c r="I95" s="113"/>
      <c r="J95" s="113"/>
      <c r="K95" s="113"/>
      <c r="L95" s="113"/>
      <c r="M95" s="113"/>
      <c r="N95" s="113"/>
      <c r="O95" s="113"/>
      <c r="P95" s="113"/>
    </row>
    <row r="96" spans="1:16" s="16" customFormat="1" ht="25.5">
      <c r="A96" s="109">
        <v>81</v>
      </c>
      <c r="B96" s="109" t="s">
        <v>500</v>
      </c>
      <c r="C96" s="281" t="s">
        <v>1318</v>
      </c>
      <c r="D96" s="287" t="s">
        <v>360</v>
      </c>
      <c r="E96" s="287">
        <v>2</v>
      </c>
      <c r="F96" s="113"/>
      <c r="G96" s="113"/>
      <c r="H96" s="113"/>
      <c r="I96" s="113"/>
      <c r="J96" s="113"/>
      <c r="K96" s="113"/>
      <c r="L96" s="113"/>
      <c r="M96" s="113"/>
      <c r="N96" s="113"/>
      <c r="O96" s="113"/>
      <c r="P96" s="113"/>
    </row>
    <row r="97" spans="1:16" s="16" customFormat="1">
      <c r="A97" s="109">
        <v>82</v>
      </c>
      <c r="B97" s="109" t="s">
        <v>500</v>
      </c>
      <c r="C97" s="281" t="s">
        <v>573</v>
      </c>
      <c r="D97" s="287" t="s">
        <v>360</v>
      </c>
      <c r="E97" s="287">
        <v>1</v>
      </c>
      <c r="F97" s="113"/>
      <c r="G97" s="113"/>
      <c r="H97" s="113"/>
      <c r="I97" s="113"/>
      <c r="J97" s="113"/>
      <c r="K97" s="113"/>
      <c r="L97" s="113"/>
      <c r="M97" s="113"/>
      <c r="N97" s="113"/>
      <c r="O97" s="113"/>
      <c r="P97" s="113"/>
    </row>
    <row r="98" spans="1:16" s="16" customFormat="1" ht="25.5">
      <c r="A98" s="109">
        <v>83</v>
      </c>
      <c r="B98" s="109" t="s">
        <v>500</v>
      </c>
      <c r="C98" s="288" t="s">
        <v>522</v>
      </c>
      <c r="D98" s="287" t="s">
        <v>86</v>
      </c>
      <c r="E98" s="287">
        <v>5</v>
      </c>
      <c r="F98" s="113"/>
      <c r="G98" s="113"/>
      <c r="H98" s="113"/>
      <c r="I98" s="113"/>
      <c r="J98" s="113"/>
      <c r="K98" s="113"/>
      <c r="L98" s="113"/>
      <c r="M98" s="113"/>
      <c r="N98" s="113"/>
      <c r="O98" s="113"/>
      <c r="P98" s="113"/>
    </row>
    <row r="99" spans="1:16" s="16" customFormat="1" ht="38.25">
      <c r="A99" s="109">
        <v>84</v>
      </c>
      <c r="B99" s="109" t="s">
        <v>500</v>
      </c>
      <c r="C99" s="281" t="s">
        <v>524</v>
      </c>
      <c r="D99" s="287" t="s">
        <v>90</v>
      </c>
      <c r="E99" s="287">
        <v>1</v>
      </c>
      <c r="F99" s="113"/>
      <c r="G99" s="113"/>
      <c r="H99" s="113"/>
      <c r="I99" s="113"/>
      <c r="J99" s="113"/>
      <c r="K99" s="113"/>
      <c r="L99" s="113"/>
      <c r="M99" s="113"/>
      <c r="N99" s="113"/>
      <c r="O99" s="113"/>
      <c r="P99" s="113"/>
    </row>
    <row r="100" spans="1:16" s="30" customFormat="1" ht="25.5">
      <c r="A100" s="105"/>
      <c r="B100" s="102"/>
      <c r="C100" s="298" t="s">
        <v>547</v>
      </c>
      <c r="D100" s="197"/>
      <c r="E100" s="197"/>
      <c r="F100" s="137"/>
      <c r="G100" s="137"/>
      <c r="H100" s="137"/>
      <c r="I100" s="137"/>
      <c r="J100" s="137"/>
      <c r="K100" s="137"/>
      <c r="L100" s="137"/>
      <c r="M100" s="137"/>
      <c r="N100" s="137"/>
      <c r="O100" s="137"/>
      <c r="P100" s="137"/>
    </row>
    <row r="101" spans="1:16" s="16" customFormat="1" ht="38.25">
      <c r="A101" s="109">
        <v>85</v>
      </c>
      <c r="B101" s="109" t="s">
        <v>500</v>
      </c>
      <c r="C101" s="278" t="s">
        <v>574</v>
      </c>
      <c r="D101" s="287" t="s">
        <v>86</v>
      </c>
      <c r="E101" s="287">
        <v>214</v>
      </c>
      <c r="F101" s="113"/>
      <c r="G101" s="113"/>
      <c r="H101" s="113"/>
      <c r="I101" s="113"/>
      <c r="J101" s="113"/>
      <c r="K101" s="113"/>
      <c r="L101" s="113"/>
      <c r="M101" s="113"/>
      <c r="N101" s="113"/>
      <c r="O101" s="113"/>
      <c r="P101" s="113"/>
    </row>
    <row r="102" spans="1:16" s="16" customFormat="1" ht="25.5">
      <c r="A102" s="109">
        <v>86</v>
      </c>
      <c r="B102" s="109" t="s">
        <v>500</v>
      </c>
      <c r="C102" s="278" t="s">
        <v>548</v>
      </c>
      <c r="D102" s="287" t="s">
        <v>90</v>
      </c>
      <c r="E102" s="287">
        <v>1</v>
      </c>
      <c r="F102" s="113"/>
      <c r="G102" s="113"/>
      <c r="H102" s="113"/>
      <c r="I102" s="113"/>
      <c r="J102" s="113"/>
      <c r="K102" s="113"/>
      <c r="L102" s="113"/>
      <c r="M102" s="113"/>
      <c r="N102" s="113"/>
      <c r="O102" s="113"/>
      <c r="P102" s="113"/>
    </row>
    <row r="103" spans="1:16" s="16" customFormat="1" ht="63.75">
      <c r="A103" s="109">
        <v>87</v>
      </c>
      <c r="B103" s="109" t="s">
        <v>500</v>
      </c>
      <c r="C103" s="278" t="s">
        <v>549</v>
      </c>
      <c r="D103" s="287" t="s">
        <v>90</v>
      </c>
      <c r="E103" s="287">
        <v>18</v>
      </c>
      <c r="F103" s="113"/>
      <c r="G103" s="113"/>
      <c r="H103" s="113"/>
      <c r="I103" s="113"/>
      <c r="J103" s="113"/>
      <c r="K103" s="113"/>
      <c r="L103" s="113"/>
      <c r="M103" s="113"/>
      <c r="N103" s="113"/>
      <c r="O103" s="113"/>
      <c r="P103" s="113"/>
    </row>
    <row r="104" spans="1:16" s="16" customFormat="1">
      <c r="A104" s="109">
        <v>88</v>
      </c>
      <c r="B104" s="109" t="s">
        <v>500</v>
      </c>
      <c r="C104" s="288" t="s">
        <v>530</v>
      </c>
      <c r="D104" s="287" t="s">
        <v>360</v>
      </c>
      <c r="E104" s="287">
        <v>9</v>
      </c>
      <c r="F104" s="113"/>
      <c r="G104" s="113"/>
      <c r="H104" s="113"/>
      <c r="I104" s="113"/>
      <c r="J104" s="113"/>
      <c r="K104" s="113"/>
      <c r="L104" s="113"/>
      <c r="M104" s="113"/>
      <c r="N104" s="113"/>
      <c r="O104" s="113"/>
      <c r="P104" s="113"/>
    </row>
    <row r="105" spans="1:16" s="16" customFormat="1" ht="25.5">
      <c r="A105" s="109">
        <v>89</v>
      </c>
      <c r="B105" s="109" t="s">
        <v>500</v>
      </c>
      <c r="C105" s="288" t="s">
        <v>523</v>
      </c>
      <c r="D105" s="287" t="s">
        <v>86</v>
      </c>
      <c r="E105" s="287">
        <v>195</v>
      </c>
      <c r="F105" s="113"/>
      <c r="G105" s="113"/>
      <c r="H105" s="113"/>
      <c r="I105" s="113"/>
      <c r="J105" s="113"/>
      <c r="K105" s="113"/>
      <c r="L105" s="113"/>
      <c r="M105" s="113"/>
      <c r="N105" s="113"/>
      <c r="O105" s="113"/>
      <c r="P105" s="113"/>
    </row>
    <row r="106" spans="1:16" s="16" customFormat="1" ht="38.25">
      <c r="A106" s="109">
        <v>90</v>
      </c>
      <c r="B106" s="109" t="s">
        <v>500</v>
      </c>
      <c r="C106" s="288" t="s">
        <v>524</v>
      </c>
      <c r="D106" s="287" t="s">
        <v>90</v>
      </c>
      <c r="E106" s="287">
        <v>1</v>
      </c>
      <c r="F106" s="113"/>
      <c r="G106" s="113"/>
      <c r="H106" s="113"/>
      <c r="I106" s="113"/>
      <c r="J106" s="113"/>
      <c r="K106" s="113"/>
      <c r="L106" s="113"/>
      <c r="M106" s="113"/>
      <c r="N106" s="113"/>
      <c r="O106" s="113"/>
      <c r="P106" s="113"/>
    </row>
    <row r="107" spans="1:16" s="38" customFormat="1" ht="38.25">
      <c r="A107" s="105"/>
      <c r="B107" s="102"/>
      <c r="C107" s="103" t="s">
        <v>1319</v>
      </c>
      <c r="D107" s="197"/>
      <c r="E107" s="105"/>
      <c r="F107" s="137"/>
      <c r="G107" s="137"/>
      <c r="H107" s="137"/>
      <c r="I107" s="137"/>
      <c r="J107" s="137"/>
      <c r="K107" s="137"/>
      <c r="L107" s="137"/>
      <c r="M107" s="137"/>
      <c r="N107" s="137"/>
      <c r="O107" s="137"/>
      <c r="P107" s="137"/>
    </row>
    <row r="108" spans="1:16" s="16" customFormat="1" ht="38.25">
      <c r="A108" s="109">
        <v>91</v>
      </c>
      <c r="B108" s="109" t="s">
        <v>500</v>
      </c>
      <c r="C108" s="282" t="s">
        <v>1320</v>
      </c>
      <c r="D108" s="287" t="s">
        <v>90</v>
      </c>
      <c r="E108" s="283">
        <v>18</v>
      </c>
      <c r="F108" s="113"/>
      <c r="G108" s="113"/>
      <c r="H108" s="113"/>
      <c r="I108" s="113"/>
      <c r="J108" s="113"/>
      <c r="K108" s="113"/>
      <c r="L108" s="113"/>
      <c r="M108" s="113"/>
      <c r="N108" s="113"/>
      <c r="O108" s="113"/>
      <c r="P108" s="113"/>
    </row>
    <row r="109" spans="1:16" s="16" customFormat="1" ht="25.5">
      <c r="A109" s="109">
        <v>92</v>
      </c>
      <c r="B109" s="109" t="s">
        <v>500</v>
      </c>
      <c r="C109" s="282" t="s">
        <v>1321</v>
      </c>
      <c r="D109" s="287" t="s">
        <v>90</v>
      </c>
      <c r="E109" s="283">
        <v>24</v>
      </c>
      <c r="F109" s="113"/>
      <c r="G109" s="113"/>
      <c r="H109" s="113"/>
      <c r="I109" s="113"/>
      <c r="J109" s="113"/>
      <c r="K109" s="113"/>
      <c r="L109" s="113"/>
      <c r="M109" s="113"/>
      <c r="N109" s="113"/>
      <c r="O109" s="113"/>
      <c r="P109" s="113"/>
    </row>
    <row r="110" spans="1:16" s="16" customFormat="1" ht="38.25">
      <c r="A110" s="109">
        <v>93</v>
      </c>
      <c r="B110" s="109" t="s">
        <v>500</v>
      </c>
      <c r="C110" s="282" t="s">
        <v>1322</v>
      </c>
      <c r="D110" s="287" t="s">
        <v>90</v>
      </c>
      <c r="E110" s="283">
        <v>7</v>
      </c>
      <c r="F110" s="113"/>
      <c r="G110" s="113"/>
      <c r="H110" s="113"/>
      <c r="I110" s="113"/>
      <c r="J110" s="113"/>
      <c r="K110" s="113"/>
      <c r="L110" s="113"/>
      <c r="M110" s="113"/>
      <c r="N110" s="113"/>
      <c r="O110" s="113"/>
      <c r="P110" s="113"/>
    </row>
    <row r="111" spans="1:16" s="16" customFormat="1" ht="38.25">
      <c r="A111" s="109">
        <v>94</v>
      </c>
      <c r="B111" s="109" t="s">
        <v>500</v>
      </c>
      <c r="C111" s="282" t="s">
        <v>1323</v>
      </c>
      <c r="D111" s="287" t="s">
        <v>90</v>
      </c>
      <c r="E111" s="283">
        <v>7</v>
      </c>
      <c r="F111" s="113"/>
      <c r="G111" s="113"/>
      <c r="H111" s="113"/>
      <c r="I111" s="113"/>
      <c r="J111" s="113"/>
      <c r="K111" s="113"/>
      <c r="L111" s="113"/>
      <c r="M111" s="113"/>
      <c r="N111" s="113"/>
      <c r="O111" s="113"/>
      <c r="P111" s="113"/>
    </row>
    <row r="112" spans="1:16" s="16" customFormat="1" ht="38.25">
      <c r="A112" s="109">
        <v>95</v>
      </c>
      <c r="B112" s="109" t="s">
        <v>500</v>
      </c>
      <c r="C112" s="282" t="s">
        <v>1324</v>
      </c>
      <c r="D112" s="287" t="s">
        <v>90</v>
      </c>
      <c r="E112" s="283">
        <v>2</v>
      </c>
      <c r="F112" s="113"/>
      <c r="G112" s="113"/>
      <c r="H112" s="113"/>
      <c r="I112" s="113"/>
      <c r="J112" s="113"/>
      <c r="K112" s="113"/>
      <c r="L112" s="113"/>
      <c r="M112" s="113"/>
      <c r="N112" s="113"/>
      <c r="O112" s="113"/>
      <c r="P112" s="113"/>
    </row>
    <row r="113" spans="1:16" s="16" customFormat="1" ht="25.5">
      <c r="A113" s="109">
        <v>96</v>
      </c>
      <c r="B113" s="109" t="s">
        <v>500</v>
      </c>
      <c r="C113" s="282" t="s">
        <v>1325</v>
      </c>
      <c r="D113" s="287" t="s">
        <v>90</v>
      </c>
      <c r="E113" s="283">
        <v>33</v>
      </c>
      <c r="F113" s="113"/>
      <c r="G113" s="113"/>
      <c r="H113" s="113"/>
      <c r="I113" s="113"/>
      <c r="J113" s="113"/>
      <c r="K113" s="113"/>
      <c r="L113" s="113"/>
      <c r="M113" s="113"/>
      <c r="N113" s="113"/>
      <c r="O113" s="113"/>
      <c r="P113" s="113"/>
    </row>
    <row r="114" spans="1:16" s="16" customFormat="1" ht="25.5">
      <c r="A114" s="109">
        <v>97</v>
      </c>
      <c r="B114" s="109" t="s">
        <v>500</v>
      </c>
      <c r="C114" s="282" t="s">
        <v>1326</v>
      </c>
      <c r="D114" s="287" t="s">
        <v>90</v>
      </c>
      <c r="E114" s="283">
        <v>1</v>
      </c>
      <c r="F114" s="113"/>
      <c r="G114" s="113"/>
      <c r="H114" s="113"/>
      <c r="I114" s="113"/>
      <c r="J114" s="113"/>
      <c r="K114" s="113"/>
      <c r="L114" s="113"/>
      <c r="M114" s="113"/>
      <c r="N114" s="113"/>
      <c r="O114" s="113"/>
      <c r="P114" s="113"/>
    </row>
    <row r="115" spans="1:16" s="16" customFormat="1" ht="25.5">
      <c r="A115" s="109">
        <v>98</v>
      </c>
      <c r="B115" s="109" t="s">
        <v>500</v>
      </c>
      <c r="C115" s="282" t="s">
        <v>1327</v>
      </c>
      <c r="D115" s="287" t="s">
        <v>90</v>
      </c>
      <c r="E115" s="283">
        <v>1</v>
      </c>
      <c r="F115" s="113"/>
      <c r="G115" s="113"/>
      <c r="H115" s="113"/>
      <c r="I115" s="113"/>
      <c r="J115" s="113"/>
      <c r="K115" s="113"/>
      <c r="L115" s="113"/>
      <c r="M115" s="113"/>
      <c r="N115" s="113"/>
      <c r="O115" s="113"/>
      <c r="P115" s="113"/>
    </row>
    <row r="116" spans="1:16" s="16" customFormat="1" ht="38.25">
      <c r="A116" s="109">
        <v>99</v>
      </c>
      <c r="B116" s="109" t="s">
        <v>500</v>
      </c>
      <c r="C116" s="282" t="s">
        <v>1328</v>
      </c>
      <c r="D116" s="287" t="s">
        <v>90</v>
      </c>
      <c r="E116" s="283">
        <v>5</v>
      </c>
      <c r="F116" s="113"/>
      <c r="G116" s="113"/>
      <c r="H116" s="113"/>
      <c r="I116" s="113"/>
      <c r="J116" s="113"/>
      <c r="K116" s="113"/>
      <c r="L116" s="113"/>
      <c r="M116" s="113"/>
      <c r="N116" s="113"/>
      <c r="O116" s="113"/>
      <c r="P116" s="113"/>
    </row>
    <row r="117" spans="1:16" s="16" customFormat="1" ht="38.25">
      <c r="A117" s="109">
        <v>100</v>
      </c>
      <c r="B117" s="109" t="s">
        <v>500</v>
      </c>
      <c r="C117" s="282" t="s">
        <v>1329</v>
      </c>
      <c r="D117" s="287" t="s">
        <v>90</v>
      </c>
      <c r="E117" s="283">
        <v>1</v>
      </c>
      <c r="F117" s="113"/>
      <c r="G117" s="113"/>
      <c r="H117" s="113"/>
      <c r="I117" s="113"/>
      <c r="J117" s="113"/>
      <c r="K117" s="113"/>
      <c r="L117" s="113"/>
      <c r="M117" s="113"/>
      <c r="N117" s="113"/>
      <c r="O117" s="113"/>
      <c r="P117" s="113"/>
    </row>
    <row r="118" spans="1:16" s="16" customFormat="1" ht="38.25">
      <c r="A118" s="109">
        <v>101</v>
      </c>
      <c r="B118" s="109" t="s">
        <v>500</v>
      </c>
      <c r="C118" s="282" t="s">
        <v>1330</v>
      </c>
      <c r="D118" s="287" t="s">
        <v>90</v>
      </c>
      <c r="E118" s="283">
        <v>18</v>
      </c>
      <c r="F118" s="113"/>
      <c r="G118" s="113"/>
      <c r="H118" s="113"/>
      <c r="I118" s="113"/>
      <c r="J118" s="113"/>
      <c r="K118" s="113"/>
      <c r="L118" s="113"/>
      <c r="M118" s="113"/>
      <c r="N118" s="113"/>
      <c r="O118" s="113"/>
      <c r="P118" s="113"/>
    </row>
    <row r="119" spans="1:16" s="16" customFormat="1" ht="38.25">
      <c r="A119" s="109">
        <v>102</v>
      </c>
      <c r="B119" s="109" t="s">
        <v>500</v>
      </c>
      <c r="C119" s="282" t="s">
        <v>1331</v>
      </c>
      <c r="D119" s="287" t="s">
        <v>90</v>
      </c>
      <c r="E119" s="283">
        <v>24</v>
      </c>
      <c r="F119" s="113"/>
      <c r="G119" s="113"/>
      <c r="H119" s="113"/>
      <c r="I119" s="113"/>
      <c r="J119" s="113"/>
      <c r="K119" s="113"/>
      <c r="L119" s="113"/>
      <c r="M119" s="113"/>
      <c r="N119" s="113"/>
      <c r="O119" s="113"/>
      <c r="P119" s="113"/>
    </row>
    <row r="120" spans="1:16" s="16" customFormat="1" ht="38.25">
      <c r="A120" s="109">
        <v>103</v>
      </c>
      <c r="B120" s="109" t="s">
        <v>500</v>
      </c>
      <c r="C120" s="282" t="s">
        <v>1332</v>
      </c>
      <c r="D120" s="287" t="s">
        <v>90</v>
      </c>
      <c r="E120" s="283">
        <v>7</v>
      </c>
      <c r="F120" s="113"/>
      <c r="G120" s="113"/>
      <c r="H120" s="113"/>
      <c r="I120" s="113"/>
      <c r="J120" s="113"/>
      <c r="K120" s="113"/>
      <c r="L120" s="113"/>
      <c r="M120" s="113"/>
      <c r="N120" s="113"/>
      <c r="O120" s="113"/>
      <c r="P120" s="113"/>
    </row>
    <row r="121" spans="1:16" s="16" customFormat="1" ht="38.25">
      <c r="A121" s="109">
        <v>104</v>
      </c>
      <c r="B121" s="109" t="s">
        <v>500</v>
      </c>
      <c r="C121" s="282" t="s">
        <v>1333</v>
      </c>
      <c r="D121" s="287" t="s">
        <v>90</v>
      </c>
      <c r="E121" s="283">
        <v>7</v>
      </c>
      <c r="F121" s="113"/>
      <c r="G121" s="113"/>
      <c r="H121" s="113"/>
      <c r="I121" s="113"/>
      <c r="J121" s="113"/>
      <c r="K121" s="113"/>
      <c r="L121" s="113"/>
      <c r="M121" s="113"/>
      <c r="N121" s="113"/>
      <c r="O121" s="113"/>
      <c r="P121" s="113"/>
    </row>
    <row r="122" spans="1:16" s="16" customFormat="1" ht="38.25">
      <c r="A122" s="109">
        <v>105</v>
      </c>
      <c r="B122" s="109" t="s">
        <v>500</v>
      </c>
      <c r="C122" s="282" t="s">
        <v>1334</v>
      </c>
      <c r="D122" s="287" t="s">
        <v>90</v>
      </c>
      <c r="E122" s="283">
        <v>2</v>
      </c>
      <c r="F122" s="113"/>
      <c r="G122" s="113"/>
      <c r="H122" s="113"/>
      <c r="I122" s="113"/>
      <c r="J122" s="113"/>
      <c r="K122" s="113"/>
      <c r="L122" s="113"/>
      <c r="M122" s="113"/>
      <c r="N122" s="113"/>
      <c r="O122" s="113"/>
      <c r="P122" s="113"/>
    </row>
    <row r="123" spans="1:16" s="16" customFormat="1" ht="25.5">
      <c r="A123" s="109">
        <v>106</v>
      </c>
      <c r="B123" s="109" t="s">
        <v>500</v>
      </c>
      <c r="C123" s="282" t="s">
        <v>1335</v>
      </c>
      <c r="D123" s="287" t="s">
        <v>90</v>
      </c>
      <c r="E123" s="283">
        <v>33</v>
      </c>
      <c r="F123" s="113"/>
      <c r="G123" s="113"/>
      <c r="H123" s="113"/>
      <c r="I123" s="113"/>
      <c r="J123" s="113"/>
      <c r="K123" s="113"/>
      <c r="L123" s="113"/>
      <c r="M123" s="113"/>
      <c r="N123" s="113"/>
      <c r="O123" s="113"/>
      <c r="P123" s="113"/>
    </row>
    <row r="124" spans="1:16" s="16" customFormat="1" ht="25.5">
      <c r="A124" s="109">
        <v>107</v>
      </c>
      <c r="B124" s="109" t="s">
        <v>500</v>
      </c>
      <c r="C124" s="282" t="s">
        <v>1336</v>
      </c>
      <c r="D124" s="287" t="s">
        <v>90</v>
      </c>
      <c r="E124" s="283">
        <v>1</v>
      </c>
      <c r="F124" s="113"/>
      <c r="G124" s="113"/>
      <c r="H124" s="113"/>
      <c r="I124" s="113"/>
      <c r="J124" s="113"/>
      <c r="K124" s="113"/>
      <c r="L124" s="113"/>
      <c r="M124" s="113"/>
      <c r="N124" s="113"/>
      <c r="O124" s="113"/>
      <c r="P124" s="113"/>
    </row>
    <row r="125" spans="1:16" s="16" customFormat="1" ht="25.5">
      <c r="A125" s="109">
        <v>108</v>
      </c>
      <c r="B125" s="109" t="s">
        <v>500</v>
      </c>
      <c r="C125" s="282" t="s">
        <v>1337</v>
      </c>
      <c r="D125" s="287" t="s">
        <v>90</v>
      </c>
      <c r="E125" s="283">
        <v>1</v>
      </c>
      <c r="F125" s="113"/>
      <c r="G125" s="113"/>
      <c r="H125" s="113"/>
      <c r="I125" s="113"/>
      <c r="J125" s="113"/>
      <c r="K125" s="113"/>
      <c r="L125" s="113"/>
      <c r="M125" s="113"/>
      <c r="N125" s="113"/>
      <c r="O125" s="113"/>
      <c r="P125" s="113"/>
    </row>
    <row r="126" spans="1:16" s="16" customFormat="1" ht="38.25">
      <c r="A126" s="109">
        <v>109</v>
      </c>
      <c r="B126" s="109" t="s">
        <v>500</v>
      </c>
      <c r="C126" s="282" t="s">
        <v>1338</v>
      </c>
      <c r="D126" s="287" t="s">
        <v>90</v>
      </c>
      <c r="E126" s="283">
        <v>5</v>
      </c>
      <c r="F126" s="113"/>
      <c r="G126" s="113"/>
      <c r="H126" s="113"/>
      <c r="I126" s="113"/>
      <c r="J126" s="113"/>
      <c r="K126" s="113"/>
      <c r="L126" s="113"/>
      <c r="M126" s="113"/>
      <c r="N126" s="113"/>
      <c r="O126" s="113"/>
      <c r="P126" s="113"/>
    </row>
    <row r="127" spans="1:16" s="16" customFormat="1" ht="38.25">
      <c r="A127" s="109">
        <v>110</v>
      </c>
      <c r="B127" s="109" t="s">
        <v>500</v>
      </c>
      <c r="C127" s="282" t="s">
        <v>1339</v>
      </c>
      <c r="D127" s="287" t="s">
        <v>90</v>
      </c>
      <c r="E127" s="283">
        <v>1</v>
      </c>
      <c r="F127" s="113"/>
      <c r="G127" s="113"/>
      <c r="H127" s="113"/>
      <c r="I127" s="113"/>
      <c r="J127" s="113"/>
      <c r="K127" s="113"/>
      <c r="L127" s="113"/>
      <c r="M127" s="113"/>
      <c r="N127" s="113"/>
      <c r="O127" s="113"/>
      <c r="P127" s="113"/>
    </row>
    <row r="128" spans="1:16" s="38" customFormat="1" ht="25.5">
      <c r="A128" s="105"/>
      <c r="B128" s="102"/>
      <c r="C128" s="103" t="s">
        <v>550</v>
      </c>
      <c r="D128" s="197"/>
      <c r="E128" s="105"/>
      <c r="F128" s="137"/>
      <c r="G128" s="137"/>
      <c r="H128" s="137"/>
      <c r="I128" s="137"/>
      <c r="J128" s="137"/>
      <c r="K128" s="137"/>
      <c r="L128" s="137"/>
      <c r="M128" s="137"/>
      <c r="N128" s="137"/>
      <c r="O128" s="137"/>
      <c r="P128" s="137"/>
    </row>
    <row r="129" spans="1:16" s="16" customFormat="1" ht="25.5">
      <c r="A129" s="109">
        <v>111</v>
      </c>
      <c r="B129" s="109" t="s">
        <v>500</v>
      </c>
      <c r="C129" s="282" t="s">
        <v>576</v>
      </c>
      <c r="D129" s="283" t="s">
        <v>86</v>
      </c>
      <c r="E129" s="292">
        <v>118</v>
      </c>
      <c r="F129" s="113"/>
      <c r="G129" s="113"/>
      <c r="H129" s="113"/>
      <c r="I129" s="113"/>
      <c r="J129" s="113"/>
      <c r="K129" s="113"/>
      <c r="L129" s="113"/>
      <c r="M129" s="113"/>
      <c r="N129" s="113"/>
      <c r="O129" s="113"/>
      <c r="P129" s="113"/>
    </row>
    <row r="130" spans="1:16" s="16" customFormat="1" ht="25.5">
      <c r="A130" s="109">
        <v>112</v>
      </c>
      <c r="B130" s="109" t="s">
        <v>500</v>
      </c>
      <c r="C130" s="282" t="s">
        <v>579</v>
      </c>
      <c r="D130" s="283" t="s">
        <v>86</v>
      </c>
      <c r="E130" s="292">
        <v>56</v>
      </c>
      <c r="F130" s="113"/>
      <c r="G130" s="113"/>
      <c r="H130" s="113"/>
      <c r="I130" s="113"/>
      <c r="J130" s="113"/>
      <c r="K130" s="113"/>
      <c r="L130" s="113"/>
      <c r="M130" s="113"/>
      <c r="N130" s="113"/>
      <c r="O130" s="113"/>
      <c r="P130" s="113"/>
    </row>
    <row r="131" spans="1:16" s="16" customFormat="1" ht="25.5">
      <c r="A131" s="109">
        <v>113</v>
      </c>
      <c r="B131" s="109" t="s">
        <v>500</v>
      </c>
      <c r="C131" s="282" t="s">
        <v>580</v>
      </c>
      <c r="D131" s="287" t="s">
        <v>86</v>
      </c>
      <c r="E131" s="287">
        <v>373</v>
      </c>
      <c r="F131" s="113"/>
      <c r="G131" s="113"/>
      <c r="H131" s="113"/>
      <c r="I131" s="113"/>
      <c r="J131" s="113"/>
      <c r="K131" s="113"/>
      <c r="L131" s="113"/>
      <c r="M131" s="113"/>
      <c r="N131" s="113"/>
      <c r="O131" s="113"/>
      <c r="P131" s="113"/>
    </row>
    <row r="132" spans="1:16" s="16" customFormat="1" ht="25.5">
      <c r="A132" s="109">
        <v>114</v>
      </c>
      <c r="B132" s="109" t="s">
        <v>500</v>
      </c>
      <c r="C132" s="282" t="s">
        <v>581</v>
      </c>
      <c r="D132" s="287" t="s">
        <v>86</v>
      </c>
      <c r="E132" s="287">
        <v>164</v>
      </c>
      <c r="F132" s="113"/>
      <c r="G132" s="113"/>
      <c r="H132" s="113"/>
      <c r="I132" s="113"/>
      <c r="J132" s="113"/>
      <c r="K132" s="113"/>
      <c r="L132" s="113"/>
      <c r="M132" s="113"/>
      <c r="N132" s="113"/>
      <c r="O132" s="113"/>
      <c r="P132" s="113"/>
    </row>
    <row r="133" spans="1:16" s="16" customFormat="1" ht="25.5">
      <c r="A133" s="109">
        <v>115</v>
      </c>
      <c r="B133" s="109" t="s">
        <v>500</v>
      </c>
      <c r="C133" s="282" t="s">
        <v>585</v>
      </c>
      <c r="D133" s="287" t="s">
        <v>86</v>
      </c>
      <c r="E133" s="287">
        <v>116</v>
      </c>
      <c r="F133" s="113"/>
      <c r="G133" s="113"/>
      <c r="H133" s="113"/>
      <c r="I133" s="113"/>
      <c r="J133" s="113"/>
      <c r="K133" s="113"/>
      <c r="L133" s="113"/>
      <c r="M133" s="113"/>
      <c r="N133" s="113"/>
      <c r="O133" s="113"/>
      <c r="P133" s="113"/>
    </row>
    <row r="134" spans="1:16" s="16" customFormat="1" ht="25.5">
      <c r="A134" s="109">
        <v>116</v>
      </c>
      <c r="B134" s="109" t="s">
        <v>500</v>
      </c>
      <c r="C134" s="282" t="s">
        <v>587</v>
      </c>
      <c r="D134" s="287" t="s">
        <v>86</v>
      </c>
      <c r="E134" s="287">
        <v>114</v>
      </c>
      <c r="F134" s="113"/>
      <c r="G134" s="113"/>
      <c r="H134" s="113"/>
      <c r="I134" s="113"/>
      <c r="J134" s="113"/>
      <c r="K134" s="113"/>
      <c r="L134" s="113"/>
      <c r="M134" s="113"/>
      <c r="N134" s="113"/>
      <c r="O134" s="113"/>
      <c r="P134" s="113"/>
    </row>
    <row r="135" spans="1:16" s="16" customFormat="1" ht="25.5">
      <c r="A135" s="109">
        <v>117</v>
      </c>
      <c r="B135" s="109" t="s">
        <v>500</v>
      </c>
      <c r="C135" s="282" t="s">
        <v>577</v>
      </c>
      <c r="D135" s="283" t="s">
        <v>90</v>
      </c>
      <c r="E135" s="292">
        <v>1</v>
      </c>
      <c r="F135" s="113"/>
      <c r="G135" s="113"/>
      <c r="H135" s="113"/>
      <c r="I135" s="113"/>
      <c r="J135" s="113"/>
      <c r="K135" s="113"/>
      <c r="L135" s="113"/>
      <c r="M135" s="113"/>
      <c r="N135" s="113"/>
      <c r="O135" s="113"/>
      <c r="P135" s="113"/>
    </row>
    <row r="136" spans="1:16" s="16" customFormat="1" ht="25.5">
      <c r="A136" s="109">
        <v>118</v>
      </c>
      <c r="B136" s="109" t="s">
        <v>500</v>
      </c>
      <c r="C136" s="282" t="s">
        <v>578</v>
      </c>
      <c r="D136" s="283" t="s">
        <v>90</v>
      </c>
      <c r="E136" s="292">
        <v>1</v>
      </c>
      <c r="F136" s="113"/>
      <c r="G136" s="113"/>
      <c r="H136" s="113"/>
      <c r="I136" s="113"/>
      <c r="J136" s="113"/>
      <c r="K136" s="113"/>
      <c r="L136" s="113"/>
      <c r="M136" s="113"/>
      <c r="N136" s="113"/>
      <c r="O136" s="113"/>
      <c r="P136" s="113"/>
    </row>
    <row r="137" spans="1:16" s="16" customFormat="1" ht="25.5">
      <c r="A137" s="109">
        <v>119</v>
      </c>
      <c r="B137" s="109" t="s">
        <v>500</v>
      </c>
      <c r="C137" s="282" t="s">
        <v>582</v>
      </c>
      <c r="D137" s="283" t="s">
        <v>90</v>
      </c>
      <c r="E137" s="283">
        <v>1</v>
      </c>
      <c r="F137" s="113"/>
      <c r="G137" s="113"/>
      <c r="H137" s="113"/>
      <c r="I137" s="113"/>
      <c r="J137" s="113"/>
      <c r="K137" s="113"/>
      <c r="L137" s="113"/>
      <c r="M137" s="113"/>
      <c r="N137" s="113"/>
      <c r="O137" s="113"/>
      <c r="P137" s="113"/>
    </row>
    <row r="138" spans="1:16" s="16" customFormat="1" ht="25.5">
      <c r="A138" s="109">
        <v>120</v>
      </c>
      <c r="B138" s="109" t="s">
        <v>500</v>
      </c>
      <c r="C138" s="282" t="s">
        <v>583</v>
      </c>
      <c r="D138" s="283" t="s">
        <v>90</v>
      </c>
      <c r="E138" s="283">
        <v>1</v>
      </c>
      <c r="F138" s="113"/>
      <c r="G138" s="113"/>
      <c r="H138" s="113"/>
      <c r="I138" s="113"/>
      <c r="J138" s="113"/>
      <c r="K138" s="113"/>
      <c r="L138" s="113"/>
      <c r="M138" s="113"/>
      <c r="N138" s="113"/>
      <c r="O138" s="113"/>
      <c r="P138" s="113"/>
    </row>
    <row r="139" spans="1:16" s="16" customFormat="1" ht="25.5">
      <c r="A139" s="109">
        <v>121</v>
      </c>
      <c r="B139" s="109" t="s">
        <v>500</v>
      </c>
      <c r="C139" s="282" t="s">
        <v>586</v>
      </c>
      <c r="D139" s="283" t="s">
        <v>90</v>
      </c>
      <c r="E139" s="283">
        <v>1</v>
      </c>
      <c r="F139" s="113"/>
      <c r="G139" s="113"/>
      <c r="H139" s="113"/>
      <c r="I139" s="113"/>
      <c r="J139" s="113"/>
      <c r="K139" s="113"/>
      <c r="L139" s="113"/>
      <c r="M139" s="113"/>
      <c r="N139" s="113"/>
      <c r="O139" s="113"/>
      <c r="P139" s="113"/>
    </row>
    <row r="140" spans="1:16" s="16" customFormat="1" ht="25.5">
      <c r="A140" s="109">
        <v>122</v>
      </c>
      <c r="B140" s="109" t="s">
        <v>500</v>
      </c>
      <c r="C140" s="282" t="s">
        <v>588</v>
      </c>
      <c r="D140" s="283" t="s">
        <v>90</v>
      </c>
      <c r="E140" s="283">
        <v>1</v>
      </c>
      <c r="F140" s="113"/>
      <c r="G140" s="113"/>
      <c r="H140" s="113"/>
      <c r="I140" s="113"/>
      <c r="J140" s="113"/>
      <c r="K140" s="113"/>
      <c r="L140" s="113"/>
      <c r="M140" s="113"/>
      <c r="N140" s="113"/>
      <c r="O140" s="113"/>
      <c r="P140" s="113"/>
    </row>
    <row r="141" spans="1:16" s="16" customFormat="1">
      <c r="A141" s="109">
        <v>123</v>
      </c>
      <c r="B141" s="109" t="s">
        <v>500</v>
      </c>
      <c r="C141" s="282" t="s">
        <v>1340</v>
      </c>
      <c r="D141" s="283" t="s">
        <v>94</v>
      </c>
      <c r="E141" s="283">
        <v>6</v>
      </c>
      <c r="F141" s="113"/>
      <c r="G141" s="113"/>
      <c r="H141" s="113"/>
      <c r="I141" s="113"/>
      <c r="J141" s="113"/>
      <c r="K141" s="113"/>
      <c r="L141" s="113"/>
      <c r="M141" s="113"/>
      <c r="N141" s="113"/>
      <c r="O141" s="113"/>
      <c r="P141" s="113"/>
    </row>
    <row r="142" spans="1:16" s="16" customFormat="1">
      <c r="A142" s="109">
        <v>124</v>
      </c>
      <c r="B142" s="109" t="s">
        <v>500</v>
      </c>
      <c r="C142" s="282" t="s">
        <v>589</v>
      </c>
      <c r="D142" s="283" t="s">
        <v>94</v>
      </c>
      <c r="E142" s="283">
        <v>4</v>
      </c>
      <c r="F142" s="113"/>
      <c r="G142" s="113"/>
      <c r="H142" s="113"/>
      <c r="I142" s="113"/>
      <c r="J142" s="113"/>
      <c r="K142" s="113"/>
      <c r="L142" s="113"/>
      <c r="M142" s="113"/>
      <c r="N142" s="113"/>
      <c r="O142" s="113"/>
      <c r="P142" s="113"/>
    </row>
    <row r="143" spans="1:16" s="16" customFormat="1">
      <c r="A143" s="109">
        <v>125</v>
      </c>
      <c r="B143" s="109" t="s">
        <v>500</v>
      </c>
      <c r="C143" s="282" t="s">
        <v>584</v>
      </c>
      <c r="D143" s="283" t="s">
        <v>94</v>
      </c>
      <c r="E143" s="283">
        <v>36</v>
      </c>
      <c r="F143" s="113"/>
      <c r="G143" s="113"/>
      <c r="H143" s="113"/>
      <c r="I143" s="113"/>
      <c r="J143" s="113"/>
      <c r="K143" s="113"/>
      <c r="L143" s="113"/>
      <c r="M143" s="113"/>
      <c r="N143" s="113"/>
      <c r="O143" s="113"/>
      <c r="P143" s="113"/>
    </row>
    <row r="144" spans="1:16" s="16" customFormat="1">
      <c r="A144" s="109">
        <v>126</v>
      </c>
      <c r="B144" s="109" t="s">
        <v>500</v>
      </c>
      <c r="C144" s="282" t="s">
        <v>590</v>
      </c>
      <c r="D144" s="283" t="s">
        <v>94</v>
      </c>
      <c r="E144" s="283">
        <v>3</v>
      </c>
      <c r="F144" s="113"/>
      <c r="G144" s="113"/>
      <c r="H144" s="113"/>
      <c r="I144" s="113"/>
      <c r="J144" s="113"/>
      <c r="K144" s="113"/>
      <c r="L144" s="113"/>
      <c r="M144" s="113"/>
      <c r="N144" s="113"/>
      <c r="O144" s="113"/>
      <c r="P144" s="113"/>
    </row>
    <row r="145" spans="1:16" s="16" customFormat="1">
      <c r="A145" s="109">
        <v>127</v>
      </c>
      <c r="B145" s="109" t="s">
        <v>500</v>
      </c>
      <c r="C145" s="282" t="s">
        <v>591</v>
      </c>
      <c r="D145" s="283" t="s">
        <v>94</v>
      </c>
      <c r="E145" s="283">
        <v>13</v>
      </c>
      <c r="F145" s="113"/>
      <c r="G145" s="113"/>
      <c r="H145" s="113"/>
      <c r="I145" s="113"/>
      <c r="J145" s="113"/>
      <c r="K145" s="113"/>
      <c r="L145" s="113"/>
      <c r="M145" s="113"/>
      <c r="N145" s="113"/>
      <c r="O145" s="113"/>
      <c r="P145" s="113"/>
    </row>
    <row r="146" spans="1:16" s="16" customFormat="1">
      <c r="A146" s="109">
        <v>128</v>
      </c>
      <c r="B146" s="109" t="s">
        <v>500</v>
      </c>
      <c r="C146" s="282" t="s">
        <v>593</v>
      </c>
      <c r="D146" s="283" t="s">
        <v>94</v>
      </c>
      <c r="E146" s="283">
        <v>4</v>
      </c>
      <c r="F146" s="113"/>
      <c r="G146" s="113"/>
      <c r="H146" s="113"/>
      <c r="I146" s="113"/>
      <c r="J146" s="113"/>
      <c r="K146" s="113"/>
      <c r="L146" s="113"/>
      <c r="M146" s="113"/>
      <c r="N146" s="113"/>
      <c r="O146" s="113"/>
      <c r="P146" s="113"/>
    </row>
    <row r="147" spans="1:16" s="1069" customFormat="1">
      <c r="A147" s="1146"/>
      <c r="B147" s="1146" t="s">
        <v>500</v>
      </c>
      <c r="C147" s="1185" t="s">
        <v>2010</v>
      </c>
      <c r="D147" s="1186" t="s">
        <v>94</v>
      </c>
      <c r="E147" s="1186">
        <v>27</v>
      </c>
      <c r="F147" s="1149"/>
      <c r="G147" s="1149"/>
      <c r="H147" s="1149"/>
      <c r="I147" s="1149"/>
      <c r="J147" s="1149"/>
      <c r="K147" s="1149"/>
      <c r="L147" s="1149"/>
      <c r="M147" s="1149"/>
      <c r="N147" s="1149"/>
      <c r="O147" s="1149"/>
      <c r="P147" s="1149"/>
    </row>
    <row r="148" spans="1:16" s="1069" customFormat="1" ht="25.5">
      <c r="A148" s="1146"/>
      <c r="B148" s="1146"/>
      <c r="C148" s="1185" t="s">
        <v>2011</v>
      </c>
      <c r="D148" s="1186" t="s">
        <v>94</v>
      </c>
      <c r="E148" s="1186">
        <v>1</v>
      </c>
      <c r="F148" s="1149"/>
      <c r="G148" s="1149"/>
      <c r="H148" s="1149"/>
      <c r="I148" s="1149"/>
      <c r="J148" s="1149"/>
      <c r="K148" s="1149"/>
      <c r="L148" s="1149"/>
      <c r="M148" s="1149"/>
      <c r="N148" s="1149"/>
      <c r="O148" s="1149"/>
      <c r="P148" s="1149"/>
    </row>
    <row r="149" spans="1:16" s="16" customFormat="1" ht="25.5">
      <c r="A149" s="109">
        <v>129</v>
      </c>
      <c r="B149" s="109" t="s">
        <v>500</v>
      </c>
      <c r="C149" s="282" t="s">
        <v>1341</v>
      </c>
      <c r="D149" s="283" t="s">
        <v>94</v>
      </c>
      <c r="E149" s="283">
        <v>3</v>
      </c>
      <c r="F149" s="113"/>
      <c r="G149" s="113"/>
      <c r="H149" s="113"/>
      <c r="I149" s="113"/>
      <c r="J149" s="113"/>
      <c r="K149" s="113"/>
      <c r="L149" s="113"/>
      <c r="M149" s="113"/>
      <c r="N149" s="113"/>
      <c r="O149" s="113"/>
      <c r="P149" s="113"/>
    </row>
    <row r="150" spans="1:16" s="16" customFormat="1">
      <c r="A150" s="109">
        <v>130</v>
      </c>
      <c r="B150" s="109" t="s">
        <v>500</v>
      </c>
      <c r="C150" s="282" t="s">
        <v>594</v>
      </c>
      <c r="D150" s="283" t="s">
        <v>94</v>
      </c>
      <c r="E150" s="283">
        <v>32</v>
      </c>
      <c r="F150" s="113"/>
      <c r="G150" s="113"/>
      <c r="H150" s="113"/>
      <c r="I150" s="113"/>
      <c r="J150" s="113"/>
      <c r="K150" s="113"/>
      <c r="L150" s="113"/>
      <c r="M150" s="113"/>
      <c r="N150" s="113"/>
      <c r="O150" s="113"/>
      <c r="P150" s="113"/>
    </row>
    <row r="151" spans="1:16" s="16" customFormat="1">
      <c r="A151" s="109">
        <v>131</v>
      </c>
      <c r="B151" s="109" t="s">
        <v>500</v>
      </c>
      <c r="C151" s="285" t="s">
        <v>604</v>
      </c>
      <c r="D151" s="283" t="s">
        <v>94</v>
      </c>
      <c r="E151" s="283">
        <v>26</v>
      </c>
      <c r="F151" s="113"/>
      <c r="G151" s="113"/>
      <c r="H151" s="113"/>
      <c r="I151" s="113"/>
      <c r="J151" s="113"/>
      <c r="K151" s="113"/>
      <c r="L151" s="113"/>
      <c r="M151" s="113"/>
      <c r="N151" s="113"/>
      <c r="O151" s="113"/>
      <c r="P151" s="113"/>
    </row>
    <row r="152" spans="1:16" s="16" customFormat="1">
      <c r="A152" s="109">
        <v>132</v>
      </c>
      <c r="B152" s="109" t="s">
        <v>500</v>
      </c>
      <c r="C152" s="285" t="s">
        <v>592</v>
      </c>
      <c r="D152" s="283" t="s">
        <v>94</v>
      </c>
      <c r="E152" s="283">
        <v>22</v>
      </c>
      <c r="F152" s="113"/>
      <c r="G152" s="113"/>
      <c r="H152" s="113"/>
      <c r="I152" s="113"/>
      <c r="J152" s="113"/>
      <c r="K152" s="113"/>
      <c r="L152" s="113"/>
      <c r="M152" s="113"/>
      <c r="N152" s="113"/>
      <c r="O152" s="113"/>
      <c r="P152" s="113"/>
    </row>
    <row r="153" spans="1:16" s="16" customFormat="1">
      <c r="A153" s="109">
        <v>133</v>
      </c>
      <c r="B153" s="109" t="s">
        <v>500</v>
      </c>
      <c r="C153" s="285" t="s">
        <v>595</v>
      </c>
      <c r="D153" s="283" t="s">
        <v>94</v>
      </c>
      <c r="E153" s="287">
        <v>44</v>
      </c>
      <c r="F153" s="113"/>
      <c r="G153" s="113"/>
      <c r="H153" s="113"/>
      <c r="I153" s="113"/>
      <c r="J153" s="113"/>
      <c r="K153" s="113"/>
      <c r="L153" s="113"/>
      <c r="M153" s="113"/>
      <c r="N153" s="113"/>
      <c r="O153" s="113"/>
      <c r="P153" s="113"/>
    </row>
    <row r="154" spans="1:16" s="16" customFormat="1" ht="38.25">
      <c r="A154" s="109">
        <v>134</v>
      </c>
      <c r="B154" s="109" t="s">
        <v>500</v>
      </c>
      <c r="C154" s="282" t="s">
        <v>596</v>
      </c>
      <c r="D154" s="283" t="s">
        <v>94</v>
      </c>
      <c r="E154" s="287">
        <v>10</v>
      </c>
      <c r="F154" s="113"/>
      <c r="G154" s="113"/>
      <c r="H154" s="113"/>
      <c r="I154" s="113"/>
      <c r="J154" s="113"/>
      <c r="K154" s="113"/>
      <c r="L154" s="113"/>
      <c r="M154" s="113"/>
      <c r="N154" s="113"/>
      <c r="O154" s="113"/>
      <c r="P154" s="113"/>
    </row>
    <row r="155" spans="1:16" s="16" customFormat="1">
      <c r="A155" s="109">
        <v>135</v>
      </c>
      <c r="B155" s="109" t="s">
        <v>500</v>
      </c>
      <c r="C155" s="282" t="s">
        <v>1342</v>
      </c>
      <c r="D155" s="287" t="s">
        <v>86</v>
      </c>
      <c r="E155" s="287">
        <v>1</v>
      </c>
      <c r="F155" s="113"/>
      <c r="G155" s="113"/>
      <c r="H155" s="113"/>
      <c r="I155" s="113"/>
      <c r="J155" s="113"/>
      <c r="K155" s="113"/>
      <c r="L155" s="113"/>
      <c r="M155" s="113"/>
      <c r="N155" s="113"/>
      <c r="O155" s="113"/>
      <c r="P155" s="113"/>
    </row>
    <row r="156" spans="1:16" s="16" customFormat="1" ht="51">
      <c r="A156" s="109">
        <v>136</v>
      </c>
      <c r="B156" s="109" t="s">
        <v>500</v>
      </c>
      <c r="C156" s="282" t="s">
        <v>1343</v>
      </c>
      <c r="D156" s="287" t="s">
        <v>86</v>
      </c>
      <c r="E156" s="287">
        <v>79.5</v>
      </c>
      <c r="F156" s="113"/>
      <c r="G156" s="113"/>
      <c r="H156" s="113"/>
      <c r="I156" s="113"/>
      <c r="J156" s="113"/>
      <c r="K156" s="113"/>
      <c r="L156" s="113"/>
      <c r="M156" s="113"/>
      <c r="N156" s="113"/>
      <c r="O156" s="113"/>
      <c r="P156" s="113"/>
    </row>
    <row r="157" spans="1:16" s="16" customFormat="1" ht="63.75">
      <c r="A157" s="109">
        <v>137</v>
      </c>
      <c r="B157" s="109" t="s">
        <v>500</v>
      </c>
      <c r="C157" s="282" t="s">
        <v>551</v>
      </c>
      <c r="D157" s="287" t="s">
        <v>90</v>
      </c>
      <c r="E157" s="287">
        <v>1</v>
      </c>
      <c r="F157" s="113"/>
      <c r="G157" s="113"/>
      <c r="H157" s="113"/>
      <c r="I157" s="113"/>
      <c r="J157" s="113"/>
      <c r="K157" s="113"/>
      <c r="L157" s="113"/>
      <c r="M157" s="113"/>
      <c r="N157" s="113"/>
      <c r="O157" s="113"/>
      <c r="P157" s="113"/>
    </row>
    <row r="158" spans="1:16" s="16" customFormat="1" ht="25.5">
      <c r="A158" s="109">
        <v>138</v>
      </c>
      <c r="B158" s="109" t="s">
        <v>500</v>
      </c>
      <c r="C158" s="282" t="s">
        <v>597</v>
      </c>
      <c r="D158" s="287" t="s">
        <v>86</v>
      </c>
      <c r="E158" s="287">
        <v>12</v>
      </c>
      <c r="F158" s="113"/>
      <c r="G158" s="113"/>
      <c r="H158" s="113"/>
      <c r="I158" s="113"/>
      <c r="J158" s="113"/>
      <c r="K158" s="113"/>
      <c r="L158" s="113"/>
      <c r="M158" s="113"/>
      <c r="N158" s="113"/>
      <c r="O158" s="113"/>
      <c r="P158" s="113"/>
    </row>
    <row r="159" spans="1:16" s="16" customFormat="1" ht="25.5">
      <c r="A159" s="109">
        <v>139</v>
      </c>
      <c r="B159" s="109" t="s">
        <v>500</v>
      </c>
      <c r="C159" s="282" t="s">
        <v>598</v>
      </c>
      <c r="D159" s="287" t="s">
        <v>86</v>
      </c>
      <c r="E159" s="287">
        <v>2</v>
      </c>
      <c r="F159" s="113"/>
      <c r="G159" s="113"/>
      <c r="H159" s="113"/>
      <c r="I159" s="113"/>
      <c r="J159" s="113"/>
      <c r="K159" s="113"/>
      <c r="L159" s="113"/>
      <c r="M159" s="113"/>
      <c r="N159" s="113"/>
      <c r="O159" s="113"/>
      <c r="P159" s="113"/>
    </row>
    <row r="160" spans="1:16" s="16" customFormat="1" ht="25.5">
      <c r="A160" s="109">
        <v>140</v>
      </c>
      <c r="B160" s="109" t="s">
        <v>500</v>
      </c>
      <c r="C160" s="282" t="s">
        <v>552</v>
      </c>
      <c r="D160" s="287" t="s">
        <v>90</v>
      </c>
      <c r="E160" s="287">
        <v>1</v>
      </c>
      <c r="F160" s="113"/>
      <c r="G160" s="113"/>
      <c r="H160" s="113"/>
      <c r="I160" s="113"/>
      <c r="J160" s="113"/>
      <c r="K160" s="113"/>
      <c r="L160" s="113"/>
      <c r="M160" s="113"/>
      <c r="N160" s="113"/>
      <c r="O160" s="113"/>
      <c r="P160" s="113"/>
    </row>
    <row r="161" spans="1:16" s="16" customFormat="1">
      <c r="A161" s="109">
        <v>141</v>
      </c>
      <c r="B161" s="109" t="s">
        <v>500</v>
      </c>
      <c r="C161" s="282" t="s">
        <v>599</v>
      </c>
      <c r="D161" s="287" t="s">
        <v>94</v>
      </c>
      <c r="E161" s="287">
        <v>4</v>
      </c>
      <c r="F161" s="113"/>
      <c r="G161" s="113"/>
      <c r="H161" s="113"/>
      <c r="I161" s="113"/>
      <c r="J161" s="113"/>
      <c r="K161" s="113"/>
      <c r="L161" s="113"/>
      <c r="M161" s="113"/>
      <c r="N161" s="113"/>
      <c r="O161" s="113"/>
      <c r="P161" s="113"/>
    </row>
    <row r="162" spans="1:16" s="16" customFormat="1">
      <c r="A162" s="109">
        <v>142</v>
      </c>
      <c r="B162" s="109" t="s">
        <v>500</v>
      </c>
      <c r="C162" s="282" t="s">
        <v>575</v>
      </c>
      <c r="D162" s="287" t="s">
        <v>94</v>
      </c>
      <c r="E162" s="287">
        <v>1</v>
      </c>
      <c r="F162" s="113"/>
      <c r="G162" s="113"/>
      <c r="H162" s="113"/>
      <c r="I162" s="113"/>
      <c r="J162" s="113"/>
      <c r="K162" s="113"/>
      <c r="L162" s="113"/>
      <c r="M162" s="113"/>
      <c r="N162" s="113"/>
      <c r="O162" s="113"/>
      <c r="P162" s="113"/>
    </row>
    <row r="163" spans="1:16" s="16" customFormat="1">
      <c r="A163" s="109">
        <v>143</v>
      </c>
      <c r="B163" s="109" t="s">
        <v>500</v>
      </c>
      <c r="C163" s="282" t="s">
        <v>600</v>
      </c>
      <c r="D163" s="287" t="s">
        <v>94</v>
      </c>
      <c r="E163" s="287">
        <v>1</v>
      </c>
      <c r="F163" s="113"/>
      <c r="G163" s="113"/>
      <c r="H163" s="113"/>
      <c r="I163" s="113"/>
      <c r="J163" s="113"/>
      <c r="K163" s="113"/>
      <c r="L163" s="113"/>
      <c r="M163" s="113"/>
      <c r="N163" s="113"/>
      <c r="O163" s="113"/>
      <c r="P163" s="113"/>
    </row>
    <row r="164" spans="1:16" s="16" customFormat="1" ht="25.5">
      <c r="A164" s="109">
        <v>144</v>
      </c>
      <c r="B164" s="109" t="s">
        <v>500</v>
      </c>
      <c r="C164" s="282" t="s">
        <v>601</v>
      </c>
      <c r="D164" s="287" t="s">
        <v>90</v>
      </c>
      <c r="E164" s="287">
        <v>1</v>
      </c>
      <c r="F164" s="113"/>
      <c r="G164" s="113"/>
      <c r="H164" s="113"/>
      <c r="I164" s="113"/>
      <c r="J164" s="113"/>
      <c r="K164" s="113"/>
      <c r="L164" s="113"/>
      <c r="M164" s="113"/>
      <c r="N164" s="113"/>
      <c r="O164" s="113"/>
      <c r="P164" s="113"/>
    </row>
    <row r="165" spans="1:16" s="16" customFormat="1" ht="25.5">
      <c r="A165" s="109">
        <v>145</v>
      </c>
      <c r="B165" s="109" t="s">
        <v>500</v>
      </c>
      <c r="C165" s="284" t="s">
        <v>553</v>
      </c>
      <c r="D165" s="287" t="s">
        <v>86</v>
      </c>
      <c r="E165" s="287">
        <v>4</v>
      </c>
      <c r="F165" s="113"/>
      <c r="G165" s="113"/>
      <c r="H165" s="113"/>
      <c r="I165" s="113"/>
      <c r="J165" s="113"/>
      <c r="K165" s="113"/>
      <c r="L165" s="113"/>
      <c r="M165" s="113"/>
      <c r="N165" s="113"/>
      <c r="O165" s="113"/>
      <c r="P165" s="113"/>
    </row>
    <row r="166" spans="1:16" s="16" customFormat="1">
      <c r="A166" s="109">
        <v>146</v>
      </c>
      <c r="B166" s="109" t="s">
        <v>500</v>
      </c>
      <c r="C166" s="286" t="s">
        <v>554</v>
      </c>
      <c r="D166" s="287" t="s">
        <v>86</v>
      </c>
      <c r="E166" s="293">
        <v>741</v>
      </c>
      <c r="F166" s="113"/>
      <c r="G166" s="113"/>
      <c r="H166" s="113"/>
      <c r="I166" s="113"/>
      <c r="J166" s="113"/>
      <c r="K166" s="113"/>
      <c r="L166" s="113"/>
      <c r="M166" s="113"/>
      <c r="N166" s="113"/>
      <c r="O166" s="113"/>
      <c r="P166" s="113"/>
    </row>
    <row r="167" spans="1:16" s="16" customFormat="1" ht="38.25">
      <c r="A167" s="109">
        <v>147</v>
      </c>
      <c r="B167" s="109" t="s">
        <v>500</v>
      </c>
      <c r="C167" s="281" t="s">
        <v>555</v>
      </c>
      <c r="D167" s="287" t="s">
        <v>90</v>
      </c>
      <c r="E167" s="287">
        <v>1</v>
      </c>
      <c r="F167" s="113"/>
      <c r="G167" s="113"/>
      <c r="H167" s="113"/>
      <c r="I167" s="113"/>
      <c r="J167" s="113"/>
      <c r="K167" s="113"/>
      <c r="L167" s="113"/>
      <c r="M167" s="113"/>
      <c r="N167" s="113"/>
      <c r="O167" s="113"/>
      <c r="P167" s="113"/>
    </row>
    <row r="168" spans="1:16" s="38" customFormat="1" ht="25.5">
      <c r="A168" s="105"/>
      <c r="B168" s="102"/>
      <c r="C168" s="103" t="s">
        <v>556</v>
      </c>
      <c r="D168" s="197"/>
      <c r="E168" s="105"/>
      <c r="F168" s="137"/>
      <c r="G168" s="137"/>
      <c r="H168" s="137"/>
      <c r="I168" s="137"/>
      <c r="J168" s="137"/>
      <c r="K168" s="137"/>
      <c r="L168" s="137"/>
      <c r="M168" s="137"/>
      <c r="N168" s="137"/>
      <c r="O168" s="137"/>
      <c r="P168" s="137"/>
    </row>
    <row r="169" spans="1:16" s="16" customFormat="1" ht="24.75" customHeight="1">
      <c r="A169" s="109">
        <v>148</v>
      </c>
      <c r="B169" s="109" t="s">
        <v>500</v>
      </c>
      <c r="C169" s="278" t="s">
        <v>602</v>
      </c>
      <c r="D169" s="283" t="s">
        <v>86</v>
      </c>
      <c r="E169" s="292">
        <v>31</v>
      </c>
      <c r="F169" s="113"/>
      <c r="G169" s="113"/>
      <c r="H169" s="113"/>
      <c r="I169" s="113"/>
      <c r="J169" s="113"/>
      <c r="K169" s="113"/>
      <c r="L169" s="113"/>
      <c r="M169" s="113"/>
      <c r="N169" s="113"/>
      <c r="O169" s="113"/>
      <c r="P169" s="113"/>
    </row>
    <row r="170" spans="1:16" s="16" customFormat="1">
      <c r="A170" s="109">
        <v>149</v>
      </c>
      <c r="B170" s="109" t="s">
        <v>500</v>
      </c>
      <c r="C170" s="278" t="s">
        <v>557</v>
      </c>
      <c r="D170" s="283" t="s">
        <v>90</v>
      </c>
      <c r="E170" s="292">
        <v>1</v>
      </c>
      <c r="F170" s="113"/>
      <c r="G170" s="113"/>
      <c r="H170" s="113"/>
      <c r="I170" s="113"/>
      <c r="J170" s="113"/>
      <c r="K170" s="113"/>
      <c r="L170" s="113"/>
      <c r="M170" s="113"/>
      <c r="N170" s="113"/>
      <c r="O170" s="113"/>
      <c r="P170" s="113"/>
    </row>
    <row r="171" spans="1:16" s="16" customFormat="1" ht="25.5">
      <c r="A171" s="109">
        <v>150</v>
      </c>
      <c r="B171" s="109" t="s">
        <v>500</v>
      </c>
      <c r="C171" s="284" t="s">
        <v>558</v>
      </c>
      <c r="D171" s="283" t="s">
        <v>86</v>
      </c>
      <c r="E171" s="292">
        <v>31</v>
      </c>
      <c r="F171" s="113"/>
      <c r="G171" s="113"/>
      <c r="H171" s="113"/>
      <c r="I171" s="113"/>
      <c r="J171" s="113"/>
      <c r="K171" s="113"/>
      <c r="L171" s="113"/>
      <c r="M171" s="113"/>
      <c r="N171" s="113"/>
      <c r="O171" s="113"/>
      <c r="P171" s="113"/>
    </row>
    <row r="172" spans="1:16" s="16" customFormat="1" ht="25.5">
      <c r="A172" s="109">
        <v>151</v>
      </c>
      <c r="B172" s="109" t="s">
        <v>500</v>
      </c>
      <c r="C172" s="282" t="s">
        <v>559</v>
      </c>
      <c r="D172" s="287" t="s">
        <v>561</v>
      </c>
      <c r="E172" s="287">
        <v>6</v>
      </c>
      <c r="F172" s="113"/>
      <c r="G172" s="113"/>
      <c r="H172" s="113"/>
      <c r="I172" s="113"/>
      <c r="J172" s="113"/>
      <c r="K172" s="113"/>
      <c r="L172" s="113"/>
      <c r="M172" s="113"/>
      <c r="N172" s="113"/>
      <c r="O172" s="113"/>
      <c r="P172" s="113"/>
    </row>
    <row r="173" spans="1:16" s="16" customFormat="1" ht="25.5">
      <c r="A173" s="109">
        <v>152</v>
      </c>
      <c r="B173" s="109" t="s">
        <v>500</v>
      </c>
      <c r="C173" s="282" t="s">
        <v>560</v>
      </c>
      <c r="D173" s="287" t="s">
        <v>561</v>
      </c>
      <c r="E173" s="287">
        <v>9</v>
      </c>
      <c r="F173" s="113"/>
      <c r="G173" s="113"/>
      <c r="H173" s="113"/>
      <c r="I173" s="113"/>
      <c r="J173" s="113"/>
      <c r="K173" s="113"/>
      <c r="L173" s="113"/>
      <c r="M173" s="113"/>
      <c r="N173" s="113"/>
      <c r="O173" s="113"/>
      <c r="P173" s="113"/>
    </row>
    <row r="174" spans="1:16" s="16" customFormat="1" ht="25.5">
      <c r="A174" s="109">
        <v>153</v>
      </c>
      <c r="B174" s="109" t="s">
        <v>500</v>
      </c>
      <c r="C174" s="282" t="s">
        <v>603</v>
      </c>
      <c r="D174" s="287" t="s">
        <v>94</v>
      </c>
      <c r="E174" s="287">
        <v>6</v>
      </c>
      <c r="F174" s="113"/>
      <c r="G174" s="113"/>
      <c r="H174" s="113"/>
      <c r="I174" s="113"/>
      <c r="J174" s="113"/>
      <c r="K174" s="113"/>
      <c r="L174" s="113"/>
      <c r="M174" s="113"/>
      <c r="N174" s="113"/>
      <c r="O174" s="113"/>
      <c r="P174" s="113"/>
    </row>
    <row r="175" spans="1:16" s="16" customFormat="1">
      <c r="A175" s="109">
        <v>154</v>
      </c>
      <c r="B175" s="109" t="s">
        <v>500</v>
      </c>
      <c r="C175" s="282" t="s">
        <v>604</v>
      </c>
      <c r="D175" s="287" t="s">
        <v>94</v>
      </c>
      <c r="E175" s="287">
        <v>6</v>
      </c>
      <c r="F175" s="113"/>
      <c r="G175" s="113"/>
      <c r="H175" s="113"/>
      <c r="I175" s="113"/>
      <c r="J175" s="113"/>
      <c r="K175" s="113"/>
      <c r="L175" s="113"/>
      <c r="M175" s="113"/>
      <c r="N175" s="113"/>
      <c r="O175" s="113"/>
      <c r="P175" s="113"/>
    </row>
    <row r="176" spans="1:16" s="16" customFormat="1">
      <c r="A176" s="109">
        <v>155</v>
      </c>
      <c r="B176" s="109" t="s">
        <v>500</v>
      </c>
      <c r="C176" s="286" t="s">
        <v>554</v>
      </c>
      <c r="D176" s="287" t="s">
        <v>86</v>
      </c>
      <c r="E176" s="293">
        <v>29</v>
      </c>
      <c r="F176" s="113"/>
      <c r="G176" s="113"/>
      <c r="H176" s="113"/>
      <c r="I176" s="113"/>
      <c r="J176" s="113"/>
      <c r="K176" s="113"/>
      <c r="L176" s="113"/>
      <c r="M176" s="113"/>
      <c r="N176" s="113"/>
      <c r="O176" s="113"/>
      <c r="P176" s="113"/>
    </row>
    <row r="177" spans="1:17" s="16" customFormat="1" ht="38.25">
      <c r="A177" s="109">
        <v>156</v>
      </c>
      <c r="B177" s="109" t="s">
        <v>500</v>
      </c>
      <c r="C177" s="281" t="s">
        <v>555</v>
      </c>
      <c r="D177" s="287" t="s">
        <v>90</v>
      </c>
      <c r="E177" s="287">
        <v>1</v>
      </c>
      <c r="F177" s="113"/>
      <c r="G177" s="113"/>
      <c r="H177" s="113"/>
      <c r="I177" s="113"/>
      <c r="J177" s="113"/>
      <c r="K177" s="113"/>
      <c r="L177" s="113"/>
      <c r="M177" s="113"/>
      <c r="N177" s="113"/>
      <c r="O177" s="113"/>
      <c r="P177" s="113"/>
    </row>
    <row r="178" spans="1:17" s="8" customFormat="1">
      <c r="A178" s="121"/>
      <c r="B178" s="121"/>
      <c r="C178" s="122"/>
      <c r="D178" s="123"/>
      <c r="E178" s="121"/>
      <c r="F178" s="125"/>
      <c r="G178" s="126"/>
      <c r="H178" s="127"/>
      <c r="I178" s="127"/>
      <c r="J178" s="128"/>
      <c r="K178" s="127"/>
      <c r="L178" s="128"/>
      <c r="M178" s="127"/>
      <c r="N178" s="128"/>
      <c r="O178" s="127"/>
      <c r="P178" s="129"/>
    </row>
    <row r="179" spans="1:17">
      <c r="A179" s="42"/>
      <c r="B179" s="42"/>
      <c r="C179" s="48"/>
      <c r="D179" s="44"/>
      <c r="E179" s="42"/>
      <c r="F179" s="42"/>
      <c r="G179" s="63"/>
      <c r="H179" s="64"/>
      <c r="I179" s="64"/>
      <c r="J179" s="64"/>
      <c r="K179" s="130" t="s">
        <v>1623</v>
      </c>
      <c r="L179" s="131">
        <f>SUM(L12:L178)</f>
        <v>0</v>
      </c>
      <c r="M179" s="131">
        <f>SUM(M12:M178)</f>
        <v>0</v>
      </c>
      <c r="N179" s="131">
        <f>SUM(N12:N178)</f>
        <v>0</v>
      </c>
      <c r="O179" s="131">
        <f>SUM(O12:O178)</f>
        <v>0</v>
      </c>
      <c r="P179" s="132">
        <f>SUM(P12:P178)</f>
        <v>0</v>
      </c>
    </row>
    <row r="180" spans="1:17">
      <c r="A180" s="42"/>
      <c r="B180" s="42"/>
      <c r="C180" s="48"/>
      <c r="D180" s="44"/>
      <c r="E180" s="42"/>
      <c r="F180" s="42"/>
      <c r="G180" s="63"/>
      <c r="H180" s="64"/>
      <c r="I180" s="64"/>
      <c r="J180" s="64"/>
      <c r="K180" s="130"/>
      <c r="L180" s="133"/>
      <c r="M180" s="133"/>
      <c r="N180" s="133"/>
      <c r="O180" s="133"/>
      <c r="P180" s="134"/>
    </row>
    <row r="181" spans="1:17">
      <c r="A181" s="42"/>
      <c r="B181" s="42"/>
      <c r="C181" s="71" t="s">
        <v>20</v>
      </c>
      <c r="D181" s="44"/>
      <c r="E181" s="42"/>
      <c r="F181" s="58"/>
      <c r="G181" s="63"/>
      <c r="H181" s="64"/>
      <c r="I181" s="64"/>
      <c r="J181" s="64"/>
      <c r="K181" s="64"/>
      <c r="L181" s="64"/>
      <c r="M181" s="64"/>
      <c r="N181" s="64"/>
      <c r="O181" s="64"/>
      <c r="P181" s="90"/>
    </row>
    <row r="182" spans="1:17" s="4" customFormat="1">
      <c r="A182" s="42"/>
      <c r="B182" s="42"/>
      <c r="C182" s="48"/>
      <c r="D182" s="44"/>
      <c r="E182" s="42"/>
      <c r="F182" s="58"/>
      <c r="G182" s="63"/>
      <c r="H182" s="64"/>
      <c r="I182" s="64"/>
      <c r="J182" s="64"/>
      <c r="K182" s="64"/>
      <c r="L182" s="64"/>
      <c r="M182" s="64"/>
      <c r="N182" s="64"/>
      <c r="O182" s="64"/>
      <c r="P182" s="90"/>
      <c r="Q182" s="6"/>
    </row>
    <row r="183" spans="1:17">
      <c r="A183" s="42"/>
      <c r="B183" s="42"/>
      <c r="C183" s="48"/>
      <c r="D183" s="44"/>
      <c r="E183" s="42"/>
      <c r="F183" s="42"/>
      <c r="G183" s="63"/>
      <c r="H183" s="64"/>
      <c r="I183" s="64"/>
      <c r="J183" s="64"/>
      <c r="K183" s="64"/>
      <c r="L183" s="64"/>
      <c r="M183" s="64"/>
      <c r="N183" s="64"/>
      <c r="O183" s="64"/>
      <c r="P183" s="90"/>
    </row>
    <row r="184" spans="1:17">
      <c r="A184" s="42"/>
      <c r="B184" s="42"/>
      <c r="C184" s="48"/>
      <c r="D184" s="44"/>
      <c r="E184" s="42"/>
      <c r="F184" s="42"/>
      <c r="G184" s="63"/>
      <c r="H184" s="64"/>
      <c r="I184" s="64"/>
      <c r="J184" s="64"/>
      <c r="K184" s="64"/>
      <c r="L184" s="64"/>
      <c r="M184" s="64"/>
      <c r="N184" s="64"/>
      <c r="O184" s="64"/>
      <c r="P184" s="90"/>
    </row>
    <row r="185" spans="1:17">
      <c r="A185" s="42"/>
      <c r="B185" s="42"/>
      <c r="C185" s="48"/>
      <c r="D185" s="44"/>
      <c r="E185" s="42"/>
      <c r="F185" s="42"/>
      <c r="G185" s="63"/>
      <c r="H185" s="64"/>
      <c r="I185" s="64"/>
      <c r="J185" s="64"/>
      <c r="K185" s="64"/>
      <c r="L185" s="64"/>
      <c r="M185" s="64"/>
      <c r="N185" s="64"/>
      <c r="O185" s="64"/>
      <c r="P185" s="90"/>
    </row>
    <row r="186" spans="1:17">
      <c r="A186" s="42"/>
      <c r="B186" s="42"/>
      <c r="C186" s="71" t="s">
        <v>1611</v>
      </c>
      <c r="D186" s="44"/>
      <c r="E186" s="42"/>
      <c r="F186" s="42"/>
      <c r="G186" s="63"/>
      <c r="H186" s="64"/>
      <c r="I186" s="64"/>
      <c r="J186" s="64"/>
      <c r="K186" s="64"/>
      <c r="L186" s="64"/>
      <c r="M186" s="64"/>
      <c r="N186" s="64"/>
      <c r="O186" s="64"/>
      <c r="P186" s="90"/>
    </row>
    <row r="187" spans="1:17">
      <c r="A187" s="42"/>
      <c r="B187" s="42"/>
      <c r="C187" s="48"/>
      <c r="D187" s="44"/>
      <c r="E187" s="42"/>
      <c r="F187" s="42"/>
      <c r="G187" s="63"/>
      <c r="H187" s="64"/>
      <c r="I187" s="64"/>
      <c r="J187" s="64"/>
      <c r="K187" s="64"/>
      <c r="L187" s="64"/>
      <c r="M187" s="64"/>
      <c r="N187" s="64"/>
      <c r="O187" s="64"/>
      <c r="P187" s="90"/>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2-7
&amp;"Arial,Bold"&amp;UŪDENSAPGĀDE UN KANALIZĀCIJA.</oddHeader>
    <oddFooter>&amp;C&amp;8&amp;P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6"/>
  <sheetViews>
    <sheetView topLeftCell="A28" workbookViewId="0">
      <selection activeCell="A32" sqref="A32:XFD32"/>
    </sheetView>
  </sheetViews>
  <sheetFormatPr defaultColWidth="9.140625" defaultRowHeight="12.75"/>
  <cols>
    <col min="1" max="1" width="5.42578125" style="3" customWidth="1"/>
    <col min="2" max="2" width="7.28515625" style="3" customWidth="1"/>
    <col min="3" max="3" width="29.85546875" style="1" customWidth="1"/>
    <col min="4" max="4" width="6" style="2" customWidth="1"/>
    <col min="5" max="5" width="7.28515625" style="3" customWidth="1"/>
    <col min="6" max="6" width="6.28515625" style="3" customWidth="1"/>
    <col min="7" max="7" width="6.42578125" style="4" customWidth="1"/>
    <col min="8" max="8" width="7.710937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7" ht="15">
      <c r="A1" s="84" t="s">
        <v>1</v>
      </c>
      <c r="B1" s="84"/>
      <c r="C1" s="85"/>
      <c r="D1" s="62" t="s">
        <v>43</v>
      </c>
      <c r="E1" s="86"/>
      <c r="F1" s="86"/>
      <c r="G1" s="87"/>
      <c r="H1" s="88"/>
      <c r="I1" s="88"/>
      <c r="J1" s="88"/>
      <c r="K1" s="88"/>
      <c r="L1" s="88"/>
      <c r="M1" s="88"/>
      <c r="N1" s="88"/>
      <c r="O1" s="88"/>
      <c r="P1" s="89"/>
    </row>
    <row r="2" spans="1:17" ht="15">
      <c r="A2" s="84" t="s">
        <v>2</v>
      </c>
      <c r="B2" s="84"/>
      <c r="C2" s="85"/>
      <c r="D2" s="46" t="s">
        <v>48</v>
      </c>
      <c r="E2" s="86"/>
      <c r="F2" s="86"/>
      <c r="G2" s="87"/>
      <c r="H2" s="88"/>
      <c r="I2" s="88"/>
      <c r="J2" s="88"/>
      <c r="K2" s="88"/>
      <c r="L2" s="88"/>
      <c r="M2" s="88"/>
      <c r="N2" s="88"/>
      <c r="O2" s="88"/>
      <c r="P2" s="89"/>
    </row>
    <row r="3" spans="1:17" ht="15">
      <c r="A3" s="84"/>
      <c r="B3" s="84"/>
      <c r="C3" s="85"/>
      <c r="D3" s="46" t="s">
        <v>1772</v>
      </c>
      <c r="E3" s="86"/>
      <c r="F3" s="86"/>
      <c r="G3" s="87"/>
      <c r="H3" s="88"/>
      <c r="I3" s="88"/>
      <c r="J3" s="88"/>
      <c r="K3" s="88"/>
      <c r="L3" s="88"/>
      <c r="M3" s="88"/>
      <c r="N3" s="88"/>
      <c r="O3" s="88"/>
      <c r="P3" s="89"/>
    </row>
    <row r="4" spans="1:17" ht="15">
      <c r="A4" s="84"/>
      <c r="B4" s="84"/>
      <c r="C4" s="85"/>
      <c r="D4" s="46" t="s">
        <v>181</v>
      </c>
      <c r="E4" s="86"/>
      <c r="F4" s="86"/>
      <c r="G4" s="87"/>
      <c r="H4" s="88"/>
      <c r="I4" s="88"/>
      <c r="J4" s="88"/>
      <c r="K4" s="88"/>
      <c r="L4" s="88"/>
      <c r="M4" s="88"/>
      <c r="N4" s="88"/>
      <c r="O4" s="88"/>
      <c r="P4" s="89"/>
    </row>
    <row r="5" spans="1:17" ht="14.25" customHeight="1">
      <c r="A5" s="84" t="s">
        <v>3</v>
      </c>
      <c r="B5" s="84"/>
      <c r="C5" s="85"/>
      <c r="D5" s="46" t="s">
        <v>49</v>
      </c>
      <c r="E5" s="86"/>
      <c r="F5" s="86"/>
      <c r="G5" s="87"/>
      <c r="H5" s="88"/>
      <c r="I5" s="88"/>
      <c r="J5" s="88"/>
      <c r="K5" s="88"/>
      <c r="L5" s="88"/>
      <c r="M5" s="88"/>
      <c r="N5" s="88"/>
      <c r="O5" s="88"/>
      <c r="P5" s="89"/>
    </row>
    <row r="6" spans="1:17" ht="15">
      <c r="A6" s="84" t="s">
        <v>4</v>
      </c>
      <c r="B6" s="84"/>
      <c r="C6" s="85"/>
      <c r="D6" s="91"/>
      <c r="E6" s="86"/>
      <c r="F6" s="86"/>
      <c r="G6" s="87"/>
      <c r="H6" s="88"/>
      <c r="I6" s="88"/>
      <c r="J6" s="88"/>
      <c r="K6" s="88"/>
      <c r="L6" s="88"/>
      <c r="M6" s="88"/>
      <c r="N6" s="88"/>
      <c r="O6" s="88"/>
      <c r="P6" s="89"/>
    </row>
    <row r="7" spans="1:17" ht="15">
      <c r="A7" s="84" t="s">
        <v>1681</v>
      </c>
      <c r="B7" s="84"/>
      <c r="C7" s="85"/>
      <c r="D7" s="92"/>
      <c r="E7" s="86"/>
      <c r="F7" s="86"/>
      <c r="G7" s="87"/>
      <c r="H7" s="88"/>
      <c r="I7" s="88"/>
      <c r="J7" s="88"/>
      <c r="K7" s="88"/>
      <c r="L7" s="88"/>
      <c r="M7" s="88"/>
      <c r="N7" s="88"/>
      <c r="O7" s="93" t="s">
        <v>1624</v>
      </c>
      <c r="P7" s="94">
        <f>P46</f>
        <v>0</v>
      </c>
    </row>
    <row r="8" spans="1:17" ht="15">
      <c r="A8" s="45" t="s">
        <v>1613</v>
      </c>
      <c r="B8" s="45"/>
      <c r="C8" s="85"/>
      <c r="D8" s="92"/>
      <c r="E8" s="86"/>
      <c r="F8" s="86"/>
      <c r="G8" s="87"/>
      <c r="H8" s="88"/>
      <c r="I8" s="88"/>
      <c r="J8" s="88"/>
      <c r="K8" s="88"/>
      <c r="L8" s="88"/>
      <c r="M8" s="88"/>
      <c r="N8" s="88"/>
      <c r="O8" s="88"/>
      <c r="P8" s="89"/>
    </row>
    <row r="9" spans="1:17" ht="20.25" customHeight="1">
      <c r="A9" s="1359" t="s">
        <v>5</v>
      </c>
      <c r="B9" s="1359" t="s">
        <v>68</v>
      </c>
      <c r="C9" s="1361" t="s">
        <v>37</v>
      </c>
      <c r="D9" s="1363" t="s">
        <v>6</v>
      </c>
      <c r="E9" s="1359" t="s">
        <v>7</v>
      </c>
      <c r="F9" s="1357" t="s">
        <v>8</v>
      </c>
      <c r="G9" s="1357"/>
      <c r="H9" s="1357"/>
      <c r="I9" s="1357"/>
      <c r="J9" s="1357"/>
      <c r="K9" s="1358"/>
      <c r="L9" s="1356" t="s">
        <v>11</v>
      </c>
      <c r="M9" s="1357"/>
      <c r="N9" s="1357"/>
      <c r="O9" s="1357"/>
      <c r="P9" s="1358"/>
      <c r="Q9" s="7"/>
    </row>
    <row r="10" spans="1:17" ht="78.75" customHeight="1">
      <c r="A10" s="1360"/>
      <c r="B10" s="1360"/>
      <c r="C10" s="1362"/>
      <c r="D10" s="1364"/>
      <c r="E10" s="1360"/>
      <c r="F10" s="142" t="s">
        <v>9</v>
      </c>
      <c r="G10" s="142" t="s">
        <v>23</v>
      </c>
      <c r="H10" s="143" t="s">
        <v>24</v>
      </c>
      <c r="I10" s="143" t="s">
        <v>36</v>
      </c>
      <c r="J10" s="143" t="s">
        <v>25</v>
      </c>
      <c r="K10" s="143" t="s">
        <v>26</v>
      </c>
      <c r="L10" s="143" t="s">
        <v>10</v>
      </c>
      <c r="M10" s="143" t="s">
        <v>24</v>
      </c>
      <c r="N10" s="143" t="s">
        <v>36</v>
      </c>
      <c r="O10" s="143" t="s">
        <v>25</v>
      </c>
      <c r="P10" s="143" t="s">
        <v>27</v>
      </c>
    </row>
    <row r="11" spans="1:17">
      <c r="A11" s="98"/>
      <c r="B11" s="98"/>
      <c r="C11" s="99"/>
      <c r="D11" s="57"/>
      <c r="E11" s="49"/>
      <c r="F11" s="52"/>
      <c r="G11" s="76"/>
      <c r="H11" s="78"/>
      <c r="I11" s="78"/>
      <c r="J11" s="100"/>
      <c r="K11" s="78"/>
      <c r="L11" s="100"/>
      <c r="M11" s="78"/>
      <c r="N11" s="100"/>
      <c r="O11" s="78"/>
      <c r="P11" s="101"/>
    </row>
    <row r="12" spans="1:17" s="34" customFormat="1">
      <c r="A12" s="105"/>
      <c r="B12" s="102"/>
      <c r="C12" s="103" t="s">
        <v>605</v>
      </c>
      <c r="D12" s="104"/>
      <c r="E12" s="105"/>
      <c r="F12" s="105"/>
      <c r="G12" s="106"/>
      <c r="H12" s="107"/>
      <c r="I12" s="107"/>
      <c r="J12" s="107"/>
      <c r="K12" s="107"/>
      <c r="L12" s="107"/>
      <c r="M12" s="107"/>
      <c r="N12" s="107"/>
      <c r="O12" s="107"/>
      <c r="P12" s="106"/>
    </row>
    <row r="13" spans="1:17" s="32" customFormat="1" ht="51">
      <c r="A13" s="109">
        <v>1</v>
      </c>
      <c r="B13" s="109" t="s">
        <v>500</v>
      </c>
      <c r="C13" s="149" t="s">
        <v>606</v>
      </c>
      <c r="D13" s="147" t="s">
        <v>90</v>
      </c>
      <c r="E13" s="211">
        <v>18</v>
      </c>
      <c r="F13" s="112"/>
      <c r="G13" s="112"/>
      <c r="H13" s="112"/>
      <c r="I13" s="112"/>
      <c r="J13" s="112"/>
      <c r="K13" s="112"/>
      <c r="L13" s="112"/>
      <c r="M13" s="112"/>
      <c r="N13" s="112"/>
      <c r="O13" s="112"/>
      <c r="P13" s="112"/>
    </row>
    <row r="14" spans="1:17" s="32" customFormat="1" ht="38.25">
      <c r="A14" s="109">
        <v>2</v>
      </c>
      <c r="B14" s="109" t="s">
        <v>500</v>
      </c>
      <c r="C14" s="149" t="s">
        <v>607</v>
      </c>
      <c r="D14" s="147" t="s">
        <v>90</v>
      </c>
      <c r="E14" s="211">
        <v>24</v>
      </c>
      <c r="F14" s="112"/>
      <c r="G14" s="112"/>
      <c r="H14" s="112"/>
      <c r="I14" s="112"/>
      <c r="J14" s="112"/>
      <c r="K14" s="112"/>
      <c r="L14" s="112"/>
      <c r="M14" s="112"/>
      <c r="N14" s="112"/>
      <c r="O14" s="112"/>
      <c r="P14" s="112"/>
    </row>
    <row r="15" spans="1:17" s="32" customFormat="1" ht="51">
      <c r="A15" s="109">
        <v>3</v>
      </c>
      <c r="B15" s="109" t="s">
        <v>500</v>
      </c>
      <c r="C15" s="149" t="s">
        <v>608</v>
      </c>
      <c r="D15" s="147" t="s">
        <v>90</v>
      </c>
      <c r="E15" s="211">
        <v>7</v>
      </c>
      <c r="F15" s="112"/>
      <c r="G15" s="112"/>
      <c r="H15" s="112"/>
      <c r="I15" s="112"/>
      <c r="J15" s="112"/>
      <c r="K15" s="112"/>
      <c r="L15" s="112"/>
      <c r="M15" s="112"/>
      <c r="N15" s="112"/>
      <c r="O15" s="112"/>
      <c r="P15" s="112"/>
    </row>
    <row r="16" spans="1:17" s="32" customFormat="1" ht="63.75">
      <c r="A16" s="109">
        <v>4</v>
      </c>
      <c r="B16" s="109" t="s">
        <v>500</v>
      </c>
      <c r="C16" s="149" t="s">
        <v>609</v>
      </c>
      <c r="D16" s="147" t="s">
        <v>90</v>
      </c>
      <c r="E16" s="211">
        <v>7</v>
      </c>
      <c r="F16" s="112"/>
      <c r="G16" s="112"/>
      <c r="H16" s="112"/>
      <c r="I16" s="112"/>
      <c r="J16" s="112"/>
      <c r="K16" s="112"/>
      <c r="L16" s="112"/>
      <c r="M16" s="112"/>
      <c r="N16" s="112"/>
      <c r="O16" s="112"/>
      <c r="P16" s="112"/>
    </row>
    <row r="17" spans="1:16" s="32" customFormat="1" ht="38.25">
      <c r="A17" s="109">
        <v>5</v>
      </c>
      <c r="B17" s="109" t="s">
        <v>500</v>
      </c>
      <c r="C17" s="149" t="s">
        <v>610</v>
      </c>
      <c r="D17" s="147" t="s">
        <v>90</v>
      </c>
      <c r="E17" s="211">
        <v>1</v>
      </c>
      <c r="F17" s="112"/>
      <c r="G17" s="112"/>
      <c r="H17" s="112"/>
      <c r="I17" s="112"/>
      <c r="J17" s="112"/>
      <c r="K17" s="112"/>
      <c r="L17" s="112"/>
      <c r="M17" s="112"/>
      <c r="N17" s="112"/>
      <c r="O17" s="112"/>
      <c r="P17" s="112"/>
    </row>
    <row r="18" spans="1:16" s="32" customFormat="1" ht="38.25">
      <c r="A18" s="109">
        <v>6</v>
      </c>
      <c r="B18" s="109" t="s">
        <v>500</v>
      </c>
      <c r="C18" s="149" t="s">
        <v>611</v>
      </c>
      <c r="D18" s="147" t="s">
        <v>94</v>
      </c>
      <c r="E18" s="211">
        <v>34</v>
      </c>
      <c r="F18" s="112"/>
      <c r="G18" s="112"/>
      <c r="H18" s="112"/>
      <c r="I18" s="112"/>
      <c r="J18" s="112"/>
      <c r="K18" s="112"/>
      <c r="L18" s="112"/>
      <c r="M18" s="112"/>
      <c r="N18" s="112"/>
      <c r="O18" s="112"/>
      <c r="P18" s="112"/>
    </row>
    <row r="19" spans="1:16" s="32" customFormat="1" ht="25.5">
      <c r="A19" s="109">
        <v>7</v>
      </c>
      <c r="B19" s="109" t="s">
        <v>500</v>
      </c>
      <c r="C19" s="149" t="s">
        <v>612</v>
      </c>
      <c r="D19" s="147" t="s">
        <v>94</v>
      </c>
      <c r="E19" s="211">
        <v>27</v>
      </c>
      <c r="F19" s="112"/>
      <c r="G19" s="112"/>
      <c r="H19" s="112"/>
      <c r="I19" s="112"/>
      <c r="J19" s="112"/>
      <c r="K19" s="112"/>
      <c r="L19" s="112"/>
      <c r="M19" s="112"/>
      <c r="N19" s="112"/>
      <c r="O19" s="112"/>
      <c r="P19" s="112"/>
    </row>
    <row r="20" spans="1:16" s="32" customFormat="1" ht="25.5">
      <c r="A20" s="109">
        <v>8</v>
      </c>
      <c r="B20" s="109" t="s">
        <v>500</v>
      </c>
      <c r="C20" s="149" t="s">
        <v>613</v>
      </c>
      <c r="D20" s="147" t="s">
        <v>94</v>
      </c>
      <c r="E20" s="211">
        <v>27</v>
      </c>
      <c r="F20" s="112"/>
      <c r="G20" s="112"/>
      <c r="H20" s="112"/>
      <c r="I20" s="112"/>
      <c r="J20" s="112"/>
      <c r="K20" s="112"/>
      <c r="L20" s="112"/>
      <c r="M20" s="112"/>
      <c r="N20" s="112"/>
      <c r="O20" s="112"/>
      <c r="P20" s="112"/>
    </row>
    <row r="21" spans="1:16" s="32" customFormat="1" ht="38.25">
      <c r="A21" s="109">
        <v>9</v>
      </c>
      <c r="B21" s="109" t="s">
        <v>500</v>
      </c>
      <c r="C21" s="149" t="s">
        <v>614</v>
      </c>
      <c r="D21" s="147" t="s">
        <v>94</v>
      </c>
      <c r="E21" s="211">
        <v>31</v>
      </c>
      <c r="F21" s="112"/>
      <c r="G21" s="112"/>
      <c r="H21" s="112"/>
      <c r="I21" s="112"/>
      <c r="J21" s="112"/>
      <c r="K21" s="112"/>
      <c r="L21" s="112"/>
      <c r="M21" s="112"/>
      <c r="N21" s="112"/>
      <c r="O21" s="112"/>
      <c r="P21" s="112"/>
    </row>
    <row r="22" spans="1:16" s="32" customFormat="1" ht="38.25">
      <c r="A22" s="109">
        <v>10</v>
      </c>
      <c r="B22" s="109" t="s">
        <v>500</v>
      </c>
      <c r="C22" s="149" t="s">
        <v>615</v>
      </c>
      <c r="D22" s="147" t="s">
        <v>94</v>
      </c>
      <c r="E22" s="211">
        <v>7</v>
      </c>
      <c r="F22" s="112"/>
      <c r="G22" s="112"/>
      <c r="H22" s="112"/>
      <c r="I22" s="112"/>
      <c r="J22" s="112"/>
      <c r="K22" s="112"/>
      <c r="L22" s="112"/>
      <c r="M22" s="112"/>
      <c r="N22" s="112"/>
      <c r="O22" s="112"/>
      <c r="P22" s="112"/>
    </row>
    <row r="23" spans="1:16" s="32" customFormat="1" ht="38.25">
      <c r="A23" s="109">
        <v>11</v>
      </c>
      <c r="B23" s="109" t="s">
        <v>500</v>
      </c>
      <c r="C23" s="149" t="s">
        <v>616</v>
      </c>
      <c r="D23" s="147" t="s">
        <v>94</v>
      </c>
      <c r="E23" s="211">
        <v>27</v>
      </c>
      <c r="F23" s="112"/>
      <c r="G23" s="112"/>
      <c r="H23" s="112"/>
      <c r="I23" s="112"/>
      <c r="J23" s="112"/>
      <c r="K23" s="112"/>
      <c r="L23" s="112"/>
      <c r="M23" s="112"/>
      <c r="N23" s="112"/>
      <c r="O23" s="112"/>
      <c r="P23" s="112"/>
    </row>
    <row r="24" spans="1:16" s="32" customFormat="1" ht="38.25">
      <c r="A24" s="109">
        <v>12</v>
      </c>
      <c r="B24" s="109" t="s">
        <v>500</v>
      </c>
      <c r="C24" s="149" t="s">
        <v>617</v>
      </c>
      <c r="D24" s="147" t="s">
        <v>94</v>
      </c>
      <c r="E24" s="211">
        <v>5</v>
      </c>
      <c r="F24" s="112"/>
      <c r="G24" s="112"/>
      <c r="H24" s="112"/>
      <c r="I24" s="112"/>
      <c r="J24" s="112"/>
      <c r="K24" s="112"/>
      <c r="L24" s="112"/>
      <c r="M24" s="112"/>
      <c r="N24" s="112"/>
      <c r="O24" s="112"/>
      <c r="P24" s="112"/>
    </row>
    <row r="25" spans="1:16" s="32" customFormat="1" ht="63.75">
      <c r="A25" s="109">
        <v>13</v>
      </c>
      <c r="B25" s="109" t="s">
        <v>500</v>
      </c>
      <c r="C25" s="149" t="s">
        <v>618</v>
      </c>
      <c r="D25" s="147" t="s">
        <v>94</v>
      </c>
      <c r="E25" s="211">
        <v>7</v>
      </c>
      <c r="F25" s="112"/>
      <c r="G25" s="112"/>
      <c r="H25" s="112"/>
      <c r="I25" s="112"/>
      <c r="J25" s="112"/>
      <c r="K25" s="112"/>
      <c r="L25" s="112"/>
      <c r="M25" s="112"/>
      <c r="N25" s="112"/>
      <c r="O25" s="112"/>
      <c r="P25" s="112"/>
    </row>
    <row r="26" spans="1:16" s="32" customFormat="1" ht="51">
      <c r="A26" s="109">
        <v>14</v>
      </c>
      <c r="B26" s="109" t="s">
        <v>500</v>
      </c>
      <c r="C26" s="149" t="s">
        <v>619</v>
      </c>
      <c r="D26" s="147" t="s">
        <v>94</v>
      </c>
      <c r="E26" s="211">
        <v>33</v>
      </c>
      <c r="F26" s="112"/>
      <c r="G26" s="112"/>
      <c r="H26" s="112"/>
      <c r="I26" s="112"/>
      <c r="J26" s="112"/>
      <c r="K26" s="112"/>
      <c r="L26" s="112"/>
      <c r="M26" s="112"/>
      <c r="N26" s="112"/>
      <c r="O26" s="112"/>
      <c r="P26" s="112"/>
    </row>
    <row r="27" spans="1:16" s="32" customFormat="1" ht="51">
      <c r="A27" s="109">
        <v>15</v>
      </c>
      <c r="B27" s="109" t="s">
        <v>500</v>
      </c>
      <c r="C27" s="149" t="s">
        <v>620</v>
      </c>
      <c r="D27" s="147" t="s">
        <v>94</v>
      </c>
      <c r="E27" s="211">
        <v>34</v>
      </c>
      <c r="F27" s="112"/>
      <c r="G27" s="112"/>
      <c r="H27" s="112"/>
      <c r="I27" s="112"/>
      <c r="J27" s="112"/>
      <c r="K27" s="112"/>
      <c r="L27" s="112"/>
      <c r="M27" s="112"/>
      <c r="N27" s="112"/>
      <c r="O27" s="112"/>
      <c r="P27" s="112"/>
    </row>
    <row r="28" spans="1:16" s="32" customFormat="1" ht="38.25">
      <c r="A28" s="109">
        <v>16</v>
      </c>
      <c r="B28" s="109" t="s">
        <v>500</v>
      </c>
      <c r="C28" s="149" t="s">
        <v>621</v>
      </c>
      <c r="D28" s="147" t="s">
        <v>94</v>
      </c>
      <c r="E28" s="211">
        <v>23</v>
      </c>
      <c r="F28" s="112"/>
      <c r="G28" s="112"/>
      <c r="H28" s="112"/>
      <c r="I28" s="112"/>
      <c r="J28" s="112"/>
      <c r="K28" s="112"/>
      <c r="L28" s="112"/>
      <c r="M28" s="112"/>
      <c r="N28" s="112"/>
      <c r="O28" s="112"/>
      <c r="P28" s="112"/>
    </row>
    <row r="29" spans="1:16" s="32" customFormat="1" ht="51">
      <c r="A29" s="109">
        <v>17</v>
      </c>
      <c r="B29" s="109" t="s">
        <v>500</v>
      </c>
      <c r="C29" s="149" t="s">
        <v>622</v>
      </c>
      <c r="D29" s="147" t="s">
        <v>94</v>
      </c>
      <c r="E29" s="211">
        <v>4</v>
      </c>
      <c r="F29" s="112"/>
      <c r="G29" s="112"/>
      <c r="H29" s="112"/>
      <c r="I29" s="112"/>
      <c r="J29" s="112"/>
      <c r="K29" s="112"/>
      <c r="L29" s="112"/>
      <c r="M29" s="112"/>
      <c r="N29" s="112"/>
      <c r="O29" s="112"/>
      <c r="P29" s="112"/>
    </row>
    <row r="30" spans="1:16" s="32" customFormat="1" ht="38.25">
      <c r="A30" s="109">
        <v>18</v>
      </c>
      <c r="B30" s="109" t="s">
        <v>500</v>
      </c>
      <c r="C30" s="149" t="s">
        <v>623</v>
      </c>
      <c r="D30" s="147" t="s">
        <v>94</v>
      </c>
      <c r="E30" s="211">
        <v>1</v>
      </c>
      <c r="F30" s="112"/>
      <c r="G30" s="112"/>
      <c r="H30" s="112"/>
      <c r="I30" s="112"/>
      <c r="J30" s="112"/>
      <c r="K30" s="112"/>
      <c r="L30" s="112"/>
      <c r="M30" s="112"/>
      <c r="N30" s="112"/>
      <c r="O30" s="112"/>
      <c r="P30" s="112"/>
    </row>
    <row r="31" spans="1:16" s="32" customFormat="1" ht="51">
      <c r="A31" s="109">
        <v>19</v>
      </c>
      <c r="B31" s="109" t="s">
        <v>500</v>
      </c>
      <c r="C31" s="149" t="s">
        <v>624</v>
      </c>
      <c r="D31" s="147" t="s">
        <v>94</v>
      </c>
      <c r="E31" s="211">
        <v>5</v>
      </c>
      <c r="F31" s="112"/>
      <c r="G31" s="112"/>
      <c r="H31" s="112"/>
      <c r="I31" s="112"/>
      <c r="J31" s="112"/>
      <c r="K31" s="112"/>
      <c r="L31" s="112"/>
      <c r="M31" s="112"/>
      <c r="N31" s="112"/>
      <c r="O31" s="112"/>
      <c r="P31" s="112"/>
    </row>
    <row r="32" spans="1:16" s="32" customFormat="1" ht="51">
      <c r="A32" s="109">
        <v>21</v>
      </c>
      <c r="B32" s="109" t="s">
        <v>500</v>
      </c>
      <c r="C32" s="149" t="s">
        <v>625</v>
      </c>
      <c r="D32" s="147" t="s">
        <v>94</v>
      </c>
      <c r="E32" s="211">
        <v>2</v>
      </c>
      <c r="F32" s="112"/>
      <c r="G32" s="112"/>
      <c r="H32" s="112"/>
      <c r="I32" s="112"/>
      <c r="J32" s="112"/>
      <c r="K32" s="112"/>
      <c r="L32" s="112"/>
      <c r="M32" s="112"/>
      <c r="N32" s="112"/>
      <c r="O32" s="112"/>
      <c r="P32" s="112"/>
    </row>
    <row r="33" spans="1:16" s="32" customFormat="1" ht="38.25">
      <c r="A33" s="109">
        <v>22</v>
      </c>
      <c r="B33" s="109" t="s">
        <v>500</v>
      </c>
      <c r="C33" s="149" t="s">
        <v>626</v>
      </c>
      <c r="D33" s="147" t="s">
        <v>94</v>
      </c>
      <c r="E33" s="211">
        <v>4</v>
      </c>
      <c r="F33" s="112"/>
      <c r="G33" s="112"/>
      <c r="H33" s="112"/>
      <c r="I33" s="112"/>
      <c r="J33" s="112"/>
      <c r="K33" s="112"/>
      <c r="L33" s="112"/>
      <c r="M33" s="112"/>
      <c r="N33" s="112"/>
      <c r="O33" s="112"/>
      <c r="P33" s="112"/>
    </row>
    <row r="34" spans="1:16" s="32" customFormat="1" ht="25.5">
      <c r="A34" s="109">
        <v>23</v>
      </c>
      <c r="B34" s="109" t="s">
        <v>500</v>
      </c>
      <c r="C34" s="149" t="s">
        <v>627</v>
      </c>
      <c r="D34" s="147" t="s">
        <v>94</v>
      </c>
      <c r="E34" s="211">
        <v>4</v>
      </c>
      <c r="F34" s="112"/>
      <c r="G34" s="112"/>
      <c r="H34" s="112"/>
      <c r="I34" s="112"/>
      <c r="J34" s="112"/>
      <c r="K34" s="112"/>
      <c r="L34" s="112"/>
      <c r="M34" s="112"/>
      <c r="N34" s="112"/>
      <c r="O34" s="112"/>
      <c r="P34" s="112"/>
    </row>
    <row r="35" spans="1:16" s="32" customFormat="1" ht="38.25">
      <c r="A35" s="109">
        <v>24</v>
      </c>
      <c r="B35" s="109" t="s">
        <v>500</v>
      </c>
      <c r="C35" s="149" t="s">
        <v>628</v>
      </c>
      <c r="D35" s="147" t="s">
        <v>94</v>
      </c>
      <c r="E35" s="211">
        <v>1</v>
      </c>
      <c r="F35" s="112"/>
      <c r="G35" s="112"/>
      <c r="H35" s="112"/>
      <c r="I35" s="112"/>
      <c r="J35" s="112"/>
      <c r="K35" s="112"/>
      <c r="L35" s="112"/>
      <c r="M35" s="112"/>
      <c r="N35" s="112"/>
      <c r="O35" s="112"/>
      <c r="P35" s="112"/>
    </row>
    <row r="36" spans="1:16" s="32" customFormat="1" ht="25.5">
      <c r="A36" s="109">
        <v>25</v>
      </c>
      <c r="B36" s="109" t="s">
        <v>500</v>
      </c>
      <c r="C36" s="149" t="s">
        <v>940</v>
      </c>
      <c r="D36" s="147" t="s">
        <v>94</v>
      </c>
      <c r="E36" s="211">
        <v>1</v>
      </c>
      <c r="F36" s="112"/>
      <c r="G36" s="112"/>
      <c r="H36" s="112"/>
      <c r="I36" s="112"/>
      <c r="J36" s="112"/>
      <c r="K36" s="112"/>
      <c r="L36" s="112"/>
      <c r="M36" s="112"/>
      <c r="N36" s="112"/>
      <c r="O36" s="112"/>
      <c r="P36" s="112"/>
    </row>
    <row r="37" spans="1:16" s="32" customFormat="1" ht="38.25">
      <c r="A37" s="109">
        <v>26</v>
      </c>
      <c r="B37" s="109" t="s">
        <v>500</v>
      </c>
      <c r="C37" s="149" t="s">
        <v>629</v>
      </c>
      <c r="D37" s="147" t="s">
        <v>94</v>
      </c>
      <c r="E37" s="211">
        <v>2</v>
      </c>
      <c r="F37" s="112"/>
      <c r="G37" s="112"/>
      <c r="H37" s="112"/>
      <c r="I37" s="112"/>
      <c r="J37" s="112"/>
      <c r="K37" s="112"/>
      <c r="L37" s="112"/>
      <c r="M37" s="112"/>
      <c r="N37" s="112"/>
      <c r="O37" s="112"/>
      <c r="P37" s="112"/>
    </row>
    <row r="38" spans="1:16" s="32" customFormat="1" ht="38.25">
      <c r="A38" s="109">
        <v>27</v>
      </c>
      <c r="B38" s="109" t="s">
        <v>500</v>
      </c>
      <c r="C38" s="149" t="s">
        <v>630</v>
      </c>
      <c r="D38" s="147" t="s">
        <v>94</v>
      </c>
      <c r="E38" s="211">
        <v>27</v>
      </c>
      <c r="F38" s="112"/>
      <c r="G38" s="112"/>
      <c r="H38" s="112"/>
      <c r="I38" s="112"/>
      <c r="J38" s="112"/>
      <c r="K38" s="112"/>
      <c r="L38" s="112"/>
      <c r="M38" s="112"/>
      <c r="N38" s="112"/>
      <c r="O38" s="112"/>
      <c r="P38" s="112"/>
    </row>
    <row r="39" spans="1:16" s="32" customFormat="1" ht="51">
      <c r="A39" s="109">
        <v>28</v>
      </c>
      <c r="B39" s="109" t="s">
        <v>500</v>
      </c>
      <c r="C39" s="149" t="s">
        <v>631</v>
      </c>
      <c r="D39" s="147" t="s">
        <v>94</v>
      </c>
      <c r="E39" s="211">
        <v>27</v>
      </c>
      <c r="F39" s="112"/>
      <c r="G39" s="112"/>
      <c r="H39" s="112"/>
      <c r="I39" s="112"/>
      <c r="J39" s="112"/>
      <c r="K39" s="112"/>
      <c r="L39" s="112"/>
      <c r="M39" s="112"/>
      <c r="N39" s="112"/>
      <c r="O39" s="112"/>
      <c r="P39" s="112"/>
    </row>
    <row r="40" spans="1:16" s="32" customFormat="1">
      <c r="A40" s="109">
        <v>29</v>
      </c>
      <c r="B40" s="109" t="s">
        <v>500</v>
      </c>
      <c r="C40" s="149" t="s">
        <v>632</v>
      </c>
      <c r="D40" s="147" t="s">
        <v>94</v>
      </c>
      <c r="E40" s="211">
        <v>24</v>
      </c>
      <c r="F40" s="112"/>
      <c r="G40" s="112"/>
      <c r="H40" s="112"/>
      <c r="I40" s="112"/>
      <c r="J40" s="112"/>
      <c r="K40" s="112"/>
      <c r="L40" s="112"/>
      <c r="M40" s="112"/>
      <c r="N40" s="112"/>
      <c r="O40" s="112"/>
      <c r="P40" s="112"/>
    </row>
    <row r="41" spans="1:16" s="32" customFormat="1">
      <c r="A41" s="109">
        <v>30</v>
      </c>
      <c r="B41" s="109" t="s">
        <v>500</v>
      </c>
      <c r="C41" s="149" t="s">
        <v>633</v>
      </c>
      <c r="D41" s="147" t="s">
        <v>94</v>
      </c>
      <c r="E41" s="211">
        <v>5</v>
      </c>
      <c r="F41" s="112"/>
      <c r="G41" s="112"/>
      <c r="H41" s="112"/>
      <c r="I41" s="112"/>
      <c r="J41" s="112"/>
      <c r="K41" s="112"/>
      <c r="L41" s="112"/>
      <c r="M41" s="112"/>
      <c r="N41" s="112"/>
      <c r="O41" s="112"/>
      <c r="P41" s="112"/>
    </row>
    <row r="42" spans="1:16" s="32" customFormat="1" ht="14.45" customHeight="1">
      <c r="A42" s="109">
        <v>31</v>
      </c>
      <c r="B42" s="109" t="s">
        <v>500</v>
      </c>
      <c r="C42" s="149" t="s">
        <v>634</v>
      </c>
      <c r="D42" s="147" t="s">
        <v>94</v>
      </c>
      <c r="E42" s="211">
        <v>13</v>
      </c>
      <c r="F42" s="112"/>
      <c r="G42" s="112"/>
      <c r="H42" s="112"/>
      <c r="I42" s="112"/>
      <c r="J42" s="112"/>
      <c r="K42" s="112"/>
      <c r="L42" s="112"/>
      <c r="M42" s="112"/>
      <c r="N42" s="112"/>
      <c r="O42" s="112"/>
      <c r="P42" s="112"/>
    </row>
    <row r="43" spans="1:16" s="32" customFormat="1" ht="114" customHeight="1">
      <c r="A43" s="109">
        <v>32</v>
      </c>
      <c r="B43" s="109" t="s">
        <v>500</v>
      </c>
      <c r="C43" s="149" t="s">
        <v>635</v>
      </c>
      <c r="D43" s="147" t="s">
        <v>94</v>
      </c>
      <c r="E43" s="211">
        <v>4</v>
      </c>
      <c r="F43" s="112"/>
      <c r="G43" s="112"/>
      <c r="H43" s="112"/>
      <c r="I43" s="112"/>
      <c r="J43" s="112"/>
      <c r="K43" s="112"/>
      <c r="L43" s="112"/>
      <c r="M43" s="112"/>
      <c r="N43" s="112"/>
      <c r="O43" s="112"/>
      <c r="P43" s="112"/>
    </row>
    <row r="44" spans="1:16" s="16" customFormat="1" ht="38.25">
      <c r="A44" s="109">
        <v>33</v>
      </c>
      <c r="B44" s="109" t="s">
        <v>500</v>
      </c>
      <c r="C44" s="149" t="s">
        <v>290</v>
      </c>
      <c r="D44" s="147" t="s">
        <v>90</v>
      </c>
      <c r="E44" s="299">
        <v>1</v>
      </c>
      <c r="F44" s="173"/>
      <c r="G44" s="171"/>
      <c r="H44" s="175"/>
      <c r="I44" s="176"/>
      <c r="J44" s="176"/>
      <c r="K44" s="176"/>
      <c r="L44" s="175"/>
      <c r="M44" s="175"/>
      <c r="N44" s="175"/>
      <c r="O44" s="175"/>
      <c r="P44" s="175"/>
    </row>
    <row r="45" spans="1:16" s="8" customFormat="1">
      <c r="A45" s="121"/>
      <c r="B45" s="121"/>
      <c r="C45" s="122"/>
      <c r="D45" s="123"/>
      <c r="E45" s="121"/>
      <c r="F45" s="125"/>
      <c r="G45" s="126"/>
      <c r="H45" s="127"/>
      <c r="I45" s="127"/>
      <c r="J45" s="128"/>
      <c r="K45" s="127"/>
      <c r="L45" s="128"/>
      <c r="M45" s="127"/>
      <c r="N45" s="128"/>
      <c r="O45" s="127"/>
      <c r="P45" s="129"/>
    </row>
    <row r="46" spans="1:16">
      <c r="A46" s="42"/>
      <c r="B46" s="42"/>
      <c r="C46" s="48"/>
      <c r="D46" s="44"/>
      <c r="E46" s="42"/>
      <c r="F46" s="42"/>
      <c r="G46" s="63"/>
      <c r="H46" s="64"/>
      <c r="I46" s="64"/>
      <c r="J46" s="64"/>
      <c r="K46" s="130" t="s">
        <v>1623</v>
      </c>
      <c r="L46" s="131">
        <f>SUM(L12:L45)</f>
        <v>0</v>
      </c>
      <c r="M46" s="131">
        <f>SUM(M12:M45)</f>
        <v>0</v>
      </c>
      <c r="N46" s="131">
        <f>SUM(N12:N45)</f>
        <v>0</v>
      </c>
      <c r="O46" s="131">
        <f>SUM(O12:O45)</f>
        <v>0</v>
      </c>
      <c r="P46" s="132">
        <f>SUM(P12:P45)</f>
        <v>0</v>
      </c>
    </row>
    <row r="47" spans="1:16">
      <c r="A47" s="42"/>
      <c r="B47" s="42"/>
      <c r="C47" s="48"/>
      <c r="D47" s="44"/>
      <c r="E47" s="42"/>
      <c r="F47" s="42"/>
      <c r="G47" s="63"/>
      <c r="H47" s="64"/>
      <c r="I47" s="64"/>
      <c r="J47" s="64"/>
      <c r="K47" s="130"/>
      <c r="L47" s="133"/>
      <c r="M47" s="133"/>
      <c r="N47" s="133"/>
      <c r="O47" s="133"/>
      <c r="P47" s="134"/>
    </row>
    <row r="48" spans="1:16">
      <c r="A48" s="42"/>
      <c r="B48" s="42"/>
      <c r="C48" s="71" t="s">
        <v>20</v>
      </c>
      <c r="D48" s="44"/>
      <c r="E48" s="42"/>
      <c r="F48" s="58"/>
      <c r="G48" s="63"/>
      <c r="H48" s="64"/>
      <c r="I48" s="64"/>
      <c r="J48" s="64"/>
      <c r="K48" s="64"/>
      <c r="L48" s="64"/>
      <c r="M48" s="64"/>
      <c r="N48" s="64"/>
      <c r="O48" s="64"/>
      <c r="P48" s="90"/>
    </row>
    <row r="49" spans="1:17" s="4" customFormat="1">
      <c r="A49" s="42"/>
      <c r="B49" s="42"/>
      <c r="C49" s="48"/>
      <c r="D49" s="44"/>
      <c r="E49" s="42"/>
      <c r="F49" s="58"/>
      <c r="G49" s="63"/>
      <c r="H49" s="64"/>
      <c r="I49" s="64"/>
      <c r="J49" s="64"/>
      <c r="K49" s="64"/>
      <c r="L49" s="64"/>
      <c r="M49" s="64"/>
      <c r="N49" s="64"/>
      <c r="O49" s="64"/>
      <c r="P49" s="90"/>
      <c r="Q49" s="6"/>
    </row>
    <row r="50" spans="1:17">
      <c r="A50" s="42"/>
      <c r="B50" s="42"/>
      <c r="C50" s="48"/>
      <c r="D50" s="44"/>
      <c r="E50" s="42"/>
      <c r="F50" s="42"/>
      <c r="G50" s="63"/>
      <c r="H50" s="64"/>
      <c r="I50" s="64"/>
      <c r="J50" s="64"/>
      <c r="K50" s="64"/>
      <c r="L50" s="64"/>
      <c r="M50" s="64"/>
      <c r="N50" s="64"/>
      <c r="O50" s="64"/>
      <c r="P50" s="90"/>
    </row>
    <row r="51" spans="1:17">
      <c r="A51" s="42"/>
      <c r="B51" s="42"/>
      <c r="C51" s="48"/>
      <c r="D51" s="44"/>
      <c r="E51" s="42"/>
      <c r="F51" s="42"/>
      <c r="G51" s="63"/>
      <c r="H51" s="64"/>
      <c r="I51" s="64"/>
      <c r="J51" s="64"/>
      <c r="K51" s="64"/>
      <c r="L51" s="64"/>
      <c r="M51" s="64"/>
      <c r="N51" s="64"/>
      <c r="O51" s="64"/>
      <c r="P51" s="90"/>
    </row>
    <row r="52" spans="1:17">
      <c r="A52" s="42"/>
      <c r="B52" s="42"/>
      <c r="C52" s="48"/>
      <c r="D52" s="44"/>
      <c r="E52" s="42"/>
      <c r="F52" s="42"/>
      <c r="G52" s="63"/>
      <c r="H52" s="64"/>
      <c r="I52" s="64"/>
      <c r="J52" s="64"/>
      <c r="K52" s="64"/>
      <c r="L52" s="64"/>
      <c r="M52" s="64"/>
      <c r="N52" s="64"/>
      <c r="O52" s="64"/>
      <c r="P52" s="90"/>
    </row>
    <row r="53" spans="1:17">
      <c r="A53" s="42"/>
      <c r="B53" s="42"/>
      <c r="C53" s="71" t="s">
        <v>1611</v>
      </c>
      <c r="D53" s="44"/>
      <c r="E53" s="42"/>
      <c r="F53" s="42"/>
      <c r="G53" s="63"/>
      <c r="H53" s="64"/>
      <c r="I53" s="64"/>
      <c r="J53" s="64"/>
      <c r="K53" s="64"/>
      <c r="L53" s="64"/>
      <c r="M53" s="64"/>
      <c r="N53" s="64"/>
      <c r="O53" s="64"/>
      <c r="P53" s="90"/>
    </row>
    <row r="54" spans="1:17">
      <c r="A54" s="42"/>
      <c r="B54" s="42"/>
      <c r="C54" s="48"/>
      <c r="D54" s="44"/>
      <c r="E54" s="42"/>
      <c r="F54" s="42"/>
      <c r="G54" s="63"/>
      <c r="H54" s="64"/>
      <c r="I54" s="64"/>
      <c r="J54" s="64"/>
      <c r="K54" s="64"/>
      <c r="L54" s="64"/>
      <c r="M54" s="64"/>
      <c r="N54" s="64"/>
      <c r="O54" s="64"/>
      <c r="P54" s="90"/>
    </row>
    <row r="55" spans="1:17">
      <c r="A55" s="42"/>
      <c r="B55" s="42"/>
      <c r="C55" s="48"/>
      <c r="D55" s="44"/>
      <c r="E55" s="42"/>
      <c r="F55" s="42"/>
      <c r="G55" s="63"/>
      <c r="H55" s="64"/>
      <c r="I55" s="64"/>
      <c r="J55" s="64"/>
      <c r="K55" s="64"/>
      <c r="L55" s="64"/>
      <c r="M55" s="64"/>
      <c r="N55" s="64"/>
      <c r="O55" s="64"/>
      <c r="P55" s="90"/>
    </row>
    <row r="56" spans="1:17">
      <c r="A56" s="42"/>
      <c r="B56" s="42"/>
      <c r="C56" s="48"/>
      <c r="D56" s="44"/>
      <c r="E56" s="42"/>
      <c r="F56" s="42"/>
      <c r="G56" s="63"/>
      <c r="H56" s="64"/>
      <c r="I56" s="64"/>
      <c r="J56" s="64"/>
      <c r="K56" s="64"/>
      <c r="L56" s="64"/>
      <c r="M56" s="64"/>
      <c r="N56" s="64"/>
      <c r="O56" s="64"/>
      <c r="P56" s="90"/>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2-8
&amp;"Arial,Bold"&amp;USANITĀRTEHNISKĀS IEKĀRTAS.</oddHeader>
    <oddFooter>&amp;C&amp;8&amp;P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6"/>
  <sheetViews>
    <sheetView topLeftCell="A4" workbookViewId="0">
      <selection activeCell="J98" sqref="J98"/>
    </sheetView>
  </sheetViews>
  <sheetFormatPr defaultColWidth="9.140625" defaultRowHeight="12.75"/>
  <cols>
    <col min="1" max="1" width="5.42578125" style="3" customWidth="1"/>
    <col min="2" max="2" width="7.28515625" style="3" customWidth="1"/>
    <col min="3" max="3" width="29.85546875" style="1" customWidth="1"/>
    <col min="4" max="4" width="6.85546875" style="2" customWidth="1"/>
    <col min="5" max="5" width="7.28515625" style="3" customWidth="1"/>
    <col min="6" max="6" width="6.28515625" style="3" customWidth="1"/>
    <col min="7" max="7" width="6.42578125" style="4" customWidth="1"/>
    <col min="8" max="8" width="7.710937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7" ht="15">
      <c r="A1" s="84" t="s">
        <v>1</v>
      </c>
      <c r="B1" s="84"/>
      <c r="C1" s="85"/>
      <c r="D1" s="62" t="s">
        <v>43</v>
      </c>
      <c r="E1" s="86"/>
      <c r="F1" s="86"/>
      <c r="G1" s="87"/>
      <c r="H1" s="88"/>
      <c r="I1" s="88"/>
      <c r="J1" s="88"/>
      <c r="K1" s="88"/>
      <c r="L1" s="88"/>
      <c r="M1" s="88"/>
      <c r="N1" s="88"/>
      <c r="O1" s="88"/>
      <c r="P1" s="89"/>
    </row>
    <row r="2" spans="1:17" ht="15">
      <c r="A2" s="84" t="s">
        <v>2</v>
      </c>
      <c r="B2" s="84"/>
      <c r="C2" s="85"/>
      <c r="D2" s="46" t="s">
        <v>48</v>
      </c>
      <c r="E2" s="86"/>
      <c r="F2" s="86"/>
      <c r="G2" s="87"/>
      <c r="H2" s="88"/>
      <c r="I2" s="88"/>
      <c r="J2" s="88"/>
      <c r="K2" s="88"/>
      <c r="L2" s="88"/>
      <c r="M2" s="88"/>
      <c r="N2" s="88"/>
      <c r="O2" s="88"/>
      <c r="P2" s="89"/>
    </row>
    <row r="3" spans="1:17" ht="15">
      <c r="A3" s="84"/>
      <c r="B3" s="84"/>
      <c r="C3" s="85"/>
      <c r="D3" s="46" t="s">
        <v>1772</v>
      </c>
      <c r="E3" s="86"/>
      <c r="F3" s="86"/>
      <c r="G3" s="87"/>
      <c r="H3" s="88"/>
      <c r="I3" s="88"/>
      <c r="J3" s="88"/>
      <c r="K3" s="88"/>
      <c r="L3" s="88"/>
      <c r="M3" s="88"/>
      <c r="N3" s="88"/>
      <c r="O3" s="88"/>
      <c r="P3" s="89"/>
    </row>
    <row r="4" spans="1:17" ht="15">
      <c r="A4" s="84"/>
      <c r="B4" s="84"/>
      <c r="C4" s="85"/>
      <c r="D4" s="46" t="s">
        <v>181</v>
      </c>
      <c r="E4" s="86"/>
      <c r="F4" s="86"/>
      <c r="G4" s="87"/>
      <c r="H4" s="88"/>
      <c r="I4" s="88"/>
      <c r="J4" s="88"/>
      <c r="K4" s="88"/>
      <c r="L4" s="88"/>
      <c r="M4" s="88"/>
      <c r="N4" s="88"/>
      <c r="O4" s="88"/>
      <c r="P4" s="89"/>
    </row>
    <row r="5" spans="1:17" ht="14.25" customHeight="1">
      <c r="A5" s="84" t="s">
        <v>3</v>
      </c>
      <c r="B5" s="84"/>
      <c r="C5" s="85"/>
      <c r="D5" s="46" t="s">
        <v>49</v>
      </c>
      <c r="E5" s="86"/>
      <c r="F5" s="86"/>
      <c r="G5" s="87"/>
      <c r="H5" s="88"/>
      <c r="I5" s="88"/>
      <c r="J5" s="88"/>
      <c r="K5" s="88"/>
      <c r="L5" s="88"/>
      <c r="M5" s="88"/>
      <c r="N5" s="88"/>
      <c r="O5" s="88"/>
      <c r="P5" s="89"/>
    </row>
    <row r="6" spans="1:17" ht="15">
      <c r="A6" s="84" t="s">
        <v>4</v>
      </c>
      <c r="B6" s="84"/>
      <c r="C6" s="85"/>
      <c r="D6" s="91"/>
      <c r="E6" s="86"/>
      <c r="F6" s="86"/>
      <c r="G6" s="87"/>
      <c r="H6" s="88"/>
      <c r="I6" s="88"/>
      <c r="J6" s="88"/>
      <c r="K6" s="88"/>
      <c r="L6" s="88"/>
      <c r="M6" s="88"/>
      <c r="N6" s="88"/>
      <c r="O6" s="88"/>
      <c r="P6" s="89"/>
    </row>
    <row r="7" spans="1:17" ht="15">
      <c r="A7" s="84" t="s">
        <v>1681</v>
      </c>
      <c r="B7" s="84"/>
      <c r="C7" s="85"/>
      <c r="D7" s="92"/>
      <c r="E7" s="86"/>
      <c r="F7" s="86"/>
      <c r="G7" s="87"/>
      <c r="H7" s="88"/>
      <c r="I7" s="88"/>
      <c r="J7" s="88"/>
      <c r="K7" s="88"/>
      <c r="L7" s="88"/>
      <c r="M7" s="88"/>
      <c r="N7" s="88"/>
      <c r="O7" s="93" t="s">
        <v>1624</v>
      </c>
      <c r="P7" s="94">
        <f>P116</f>
        <v>0</v>
      </c>
    </row>
    <row r="8" spans="1:17" ht="15">
      <c r="A8" s="45" t="s">
        <v>1613</v>
      </c>
      <c r="B8" s="45"/>
      <c r="C8" s="85"/>
      <c r="D8" s="92"/>
      <c r="E8" s="86"/>
      <c r="F8" s="86"/>
      <c r="G8" s="87"/>
      <c r="H8" s="88"/>
      <c r="I8" s="88"/>
      <c r="J8" s="88"/>
      <c r="K8" s="88"/>
      <c r="L8" s="88"/>
      <c r="M8" s="88"/>
      <c r="N8" s="88"/>
      <c r="O8" s="88"/>
      <c r="P8" s="89"/>
    </row>
    <row r="9" spans="1:17" ht="20.25" customHeight="1">
      <c r="A9" s="1359" t="s">
        <v>5</v>
      </c>
      <c r="B9" s="1359" t="s">
        <v>68</v>
      </c>
      <c r="C9" s="1361" t="s">
        <v>37</v>
      </c>
      <c r="D9" s="1363" t="s">
        <v>6</v>
      </c>
      <c r="E9" s="1359" t="s">
        <v>7</v>
      </c>
      <c r="F9" s="1357" t="s">
        <v>8</v>
      </c>
      <c r="G9" s="1357"/>
      <c r="H9" s="1357"/>
      <c r="I9" s="1357"/>
      <c r="J9" s="1357"/>
      <c r="K9" s="1358"/>
      <c r="L9" s="1356" t="s">
        <v>11</v>
      </c>
      <c r="M9" s="1357"/>
      <c r="N9" s="1357"/>
      <c r="O9" s="1357"/>
      <c r="P9" s="1358"/>
      <c r="Q9" s="7"/>
    </row>
    <row r="10" spans="1:17" ht="78.75" customHeight="1">
      <c r="A10" s="1360"/>
      <c r="B10" s="1360"/>
      <c r="C10" s="1362"/>
      <c r="D10" s="1364"/>
      <c r="E10" s="1360"/>
      <c r="F10" s="142" t="s">
        <v>9</v>
      </c>
      <c r="G10" s="142" t="s">
        <v>23</v>
      </c>
      <c r="H10" s="143" t="s">
        <v>24</v>
      </c>
      <c r="I10" s="143" t="s">
        <v>36</v>
      </c>
      <c r="J10" s="143" t="s">
        <v>25</v>
      </c>
      <c r="K10" s="143" t="s">
        <v>26</v>
      </c>
      <c r="L10" s="143" t="s">
        <v>10</v>
      </c>
      <c r="M10" s="143" t="s">
        <v>24</v>
      </c>
      <c r="N10" s="143" t="s">
        <v>36</v>
      </c>
      <c r="O10" s="143" t="s">
        <v>25</v>
      </c>
      <c r="P10" s="143" t="s">
        <v>27</v>
      </c>
    </row>
    <row r="11" spans="1:17">
      <c r="A11" s="98"/>
      <c r="B11" s="98"/>
      <c r="C11" s="99"/>
      <c r="D11" s="57"/>
      <c r="E11" s="49"/>
      <c r="F11" s="52"/>
      <c r="G11" s="76"/>
      <c r="H11" s="78"/>
      <c r="I11" s="78"/>
      <c r="J11" s="100"/>
      <c r="K11" s="78"/>
      <c r="L11" s="100"/>
      <c r="M11" s="78"/>
      <c r="N11" s="100"/>
      <c r="O11" s="78"/>
      <c r="P11" s="101"/>
    </row>
    <row r="12" spans="1:17" s="34" customFormat="1">
      <c r="A12" s="105"/>
      <c r="B12" s="102"/>
      <c r="C12" s="103" t="s">
        <v>1776</v>
      </c>
      <c r="D12" s="104"/>
      <c r="E12" s="105"/>
      <c r="F12" s="105"/>
      <c r="G12" s="106"/>
      <c r="H12" s="107"/>
      <c r="I12" s="107"/>
      <c r="J12" s="107"/>
      <c r="K12" s="107"/>
      <c r="L12" s="107"/>
      <c r="M12" s="107"/>
      <c r="N12" s="107"/>
      <c r="O12" s="107"/>
      <c r="P12" s="106"/>
    </row>
    <row r="13" spans="1:17" s="34" customFormat="1" ht="51">
      <c r="A13" s="115">
        <v>1</v>
      </c>
      <c r="B13" s="109" t="s">
        <v>1149</v>
      </c>
      <c r="C13" s="362" t="s">
        <v>1836</v>
      </c>
      <c r="D13" s="357" t="s">
        <v>300</v>
      </c>
      <c r="E13" s="358">
        <v>1</v>
      </c>
      <c r="F13" s="351"/>
      <c r="G13" s="352"/>
      <c r="H13" s="353"/>
      <c r="I13" s="353"/>
      <c r="J13" s="353"/>
      <c r="K13" s="353"/>
      <c r="L13" s="353"/>
      <c r="M13" s="353"/>
      <c r="N13" s="353"/>
      <c r="O13" s="353"/>
      <c r="P13" s="352"/>
    </row>
    <row r="14" spans="1:17" s="34" customFormat="1" ht="51">
      <c r="A14" s="115">
        <v>2</v>
      </c>
      <c r="B14" s="109" t="s">
        <v>1149</v>
      </c>
      <c r="C14" s="362" t="s">
        <v>1837</v>
      </c>
      <c r="D14" s="357" t="s">
        <v>300</v>
      </c>
      <c r="E14" s="358">
        <v>1</v>
      </c>
      <c r="F14" s="351"/>
      <c r="G14" s="352"/>
      <c r="H14" s="353"/>
      <c r="I14" s="353"/>
      <c r="J14" s="353"/>
      <c r="K14" s="353"/>
      <c r="L14" s="353"/>
      <c r="M14" s="353"/>
      <c r="N14" s="353"/>
      <c r="O14" s="353"/>
      <c r="P14" s="352"/>
    </row>
    <row r="15" spans="1:17" s="34" customFormat="1" ht="25.5">
      <c r="A15" s="115">
        <v>3</v>
      </c>
      <c r="B15" s="109" t="s">
        <v>1149</v>
      </c>
      <c r="C15" s="362" t="s">
        <v>1838</v>
      </c>
      <c r="D15" s="357" t="s">
        <v>300</v>
      </c>
      <c r="E15" s="358">
        <v>1</v>
      </c>
      <c r="F15" s="351"/>
      <c r="G15" s="352"/>
      <c r="H15" s="353"/>
      <c r="I15" s="353"/>
      <c r="J15" s="353"/>
      <c r="K15" s="353"/>
      <c r="L15" s="353"/>
      <c r="M15" s="353"/>
      <c r="N15" s="353"/>
      <c r="O15" s="353"/>
      <c r="P15" s="352"/>
    </row>
    <row r="16" spans="1:17" s="34" customFormat="1" ht="38.25">
      <c r="A16" s="115">
        <v>4</v>
      </c>
      <c r="B16" s="109" t="s">
        <v>1149</v>
      </c>
      <c r="C16" s="362" t="s">
        <v>1839</v>
      </c>
      <c r="D16" s="357" t="s">
        <v>300</v>
      </c>
      <c r="E16" s="358">
        <v>1</v>
      </c>
      <c r="F16" s="351"/>
      <c r="G16" s="352"/>
      <c r="H16" s="353"/>
      <c r="I16" s="353"/>
      <c r="J16" s="353"/>
      <c r="K16" s="353"/>
      <c r="L16" s="353"/>
      <c r="M16" s="353"/>
      <c r="N16" s="353"/>
      <c r="O16" s="353"/>
      <c r="P16" s="352"/>
    </row>
    <row r="17" spans="1:16" s="34" customFormat="1">
      <c r="A17" s="115">
        <v>5</v>
      </c>
      <c r="B17" s="109" t="s">
        <v>1149</v>
      </c>
      <c r="C17" s="363" t="s">
        <v>1840</v>
      </c>
      <c r="D17" s="357" t="s">
        <v>300</v>
      </c>
      <c r="E17" s="358">
        <v>1</v>
      </c>
      <c r="F17" s="351"/>
      <c r="G17" s="352"/>
      <c r="H17" s="353"/>
      <c r="I17" s="353"/>
      <c r="J17" s="353"/>
      <c r="K17" s="353"/>
      <c r="L17" s="353"/>
      <c r="M17" s="353"/>
      <c r="N17" s="353"/>
      <c r="O17" s="353"/>
      <c r="P17" s="352"/>
    </row>
    <row r="18" spans="1:16" s="34" customFormat="1" ht="25.5">
      <c r="A18" s="115">
        <v>6</v>
      </c>
      <c r="B18" s="109" t="s">
        <v>1149</v>
      </c>
      <c r="C18" s="364" t="s">
        <v>1841</v>
      </c>
      <c r="D18" s="357" t="s">
        <v>300</v>
      </c>
      <c r="E18" s="358">
        <v>5</v>
      </c>
      <c r="F18" s="351"/>
      <c r="G18" s="352"/>
      <c r="H18" s="353"/>
      <c r="I18" s="353"/>
      <c r="J18" s="353"/>
      <c r="K18" s="353"/>
      <c r="L18" s="353"/>
      <c r="M18" s="353"/>
      <c r="N18" s="353"/>
      <c r="O18" s="353"/>
      <c r="P18" s="352"/>
    </row>
    <row r="19" spans="1:16" s="34" customFormat="1" ht="25.5">
      <c r="A19" s="115">
        <v>7</v>
      </c>
      <c r="B19" s="109" t="s">
        <v>1149</v>
      </c>
      <c r="C19" s="364" t="s">
        <v>1842</v>
      </c>
      <c r="D19" s="357" t="s">
        <v>300</v>
      </c>
      <c r="E19" s="358">
        <v>1</v>
      </c>
      <c r="F19" s="351"/>
      <c r="G19" s="352"/>
      <c r="H19" s="353"/>
      <c r="I19" s="353"/>
      <c r="J19" s="353"/>
      <c r="K19" s="353"/>
      <c r="L19" s="353"/>
      <c r="M19" s="353"/>
      <c r="N19" s="353"/>
      <c r="O19" s="353"/>
      <c r="P19" s="352"/>
    </row>
    <row r="20" spans="1:16" s="34" customFormat="1" ht="13.5" customHeight="1">
      <c r="A20" s="115">
        <v>8</v>
      </c>
      <c r="B20" s="109" t="s">
        <v>1149</v>
      </c>
      <c r="C20" s="362" t="s">
        <v>1843</v>
      </c>
      <c r="D20" s="357" t="s">
        <v>360</v>
      </c>
      <c r="E20" s="358">
        <v>2</v>
      </c>
      <c r="F20" s="351"/>
      <c r="G20" s="352"/>
      <c r="H20" s="353"/>
      <c r="I20" s="353"/>
      <c r="J20" s="353"/>
      <c r="K20" s="353"/>
      <c r="L20" s="353"/>
      <c r="M20" s="353"/>
      <c r="N20" s="353"/>
      <c r="O20" s="353"/>
      <c r="P20" s="352"/>
    </row>
    <row r="21" spans="1:16" s="34" customFormat="1" ht="25.5">
      <c r="A21" s="115">
        <v>9</v>
      </c>
      <c r="B21" s="109" t="s">
        <v>1149</v>
      </c>
      <c r="C21" s="362" t="s">
        <v>1844</v>
      </c>
      <c r="D21" s="357" t="s">
        <v>360</v>
      </c>
      <c r="E21" s="358">
        <v>1</v>
      </c>
      <c r="F21" s="351"/>
      <c r="G21" s="352"/>
      <c r="H21" s="353"/>
      <c r="I21" s="353"/>
      <c r="J21" s="353"/>
      <c r="K21" s="353"/>
      <c r="L21" s="353"/>
      <c r="M21" s="353"/>
      <c r="N21" s="353"/>
      <c r="O21" s="353"/>
      <c r="P21" s="352"/>
    </row>
    <row r="22" spans="1:16" s="34" customFormat="1">
      <c r="A22" s="115">
        <v>10</v>
      </c>
      <c r="B22" s="109" t="s">
        <v>1149</v>
      </c>
      <c r="C22" s="362" t="s">
        <v>1845</v>
      </c>
      <c r="D22" s="357" t="s">
        <v>360</v>
      </c>
      <c r="E22" s="358">
        <v>2</v>
      </c>
      <c r="F22" s="351"/>
      <c r="G22" s="352"/>
      <c r="H22" s="353"/>
      <c r="I22" s="353"/>
      <c r="J22" s="353"/>
      <c r="K22" s="353"/>
      <c r="L22" s="353"/>
      <c r="M22" s="353"/>
      <c r="N22" s="353"/>
      <c r="O22" s="353"/>
      <c r="P22" s="352"/>
    </row>
    <row r="23" spans="1:16" s="34" customFormat="1">
      <c r="A23" s="115">
        <v>11</v>
      </c>
      <c r="B23" s="109" t="s">
        <v>1149</v>
      </c>
      <c r="C23" s="362" t="s">
        <v>1846</v>
      </c>
      <c r="D23" s="357" t="s">
        <v>360</v>
      </c>
      <c r="E23" s="358">
        <v>1</v>
      </c>
      <c r="F23" s="351"/>
      <c r="G23" s="352"/>
      <c r="H23" s="353"/>
      <c r="I23" s="353"/>
      <c r="J23" s="353"/>
      <c r="K23" s="353"/>
      <c r="L23" s="353"/>
      <c r="M23" s="353"/>
      <c r="N23" s="353"/>
      <c r="O23" s="353"/>
      <c r="P23" s="352"/>
    </row>
    <row r="24" spans="1:16" s="34" customFormat="1" ht="25.5">
      <c r="A24" s="115">
        <v>12</v>
      </c>
      <c r="B24" s="109" t="s">
        <v>1149</v>
      </c>
      <c r="C24" s="362" t="s">
        <v>1847</v>
      </c>
      <c r="D24" s="357" t="s">
        <v>360</v>
      </c>
      <c r="E24" s="358">
        <v>1</v>
      </c>
      <c r="F24" s="351"/>
      <c r="G24" s="352"/>
      <c r="H24" s="353"/>
      <c r="I24" s="353"/>
      <c r="J24" s="353"/>
      <c r="K24" s="353"/>
      <c r="L24" s="353"/>
      <c r="M24" s="353"/>
      <c r="N24" s="353"/>
      <c r="O24" s="353"/>
      <c r="P24" s="352"/>
    </row>
    <row r="25" spans="1:16" s="34" customFormat="1" ht="25.5">
      <c r="A25" s="115">
        <v>13</v>
      </c>
      <c r="B25" s="109" t="s">
        <v>1149</v>
      </c>
      <c r="C25" s="362" t="s">
        <v>1848</v>
      </c>
      <c r="D25" s="357" t="s">
        <v>360</v>
      </c>
      <c r="E25" s="358">
        <v>1</v>
      </c>
      <c r="F25" s="351"/>
      <c r="G25" s="352"/>
      <c r="H25" s="353"/>
      <c r="I25" s="353"/>
      <c r="J25" s="353"/>
      <c r="K25" s="353"/>
      <c r="L25" s="353"/>
      <c r="M25" s="353"/>
      <c r="N25" s="353"/>
      <c r="O25" s="353"/>
      <c r="P25" s="352"/>
    </row>
    <row r="26" spans="1:16" s="34" customFormat="1">
      <c r="A26" s="115">
        <v>14</v>
      </c>
      <c r="B26" s="109" t="s">
        <v>1149</v>
      </c>
      <c r="C26" s="365" t="s">
        <v>1849</v>
      </c>
      <c r="D26" s="357" t="s">
        <v>300</v>
      </c>
      <c r="E26" s="358">
        <v>1</v>
      </c>
      <c r="F26" s="351"/>
      <c r="G26" s="352"/>
      <c r="H26" s="353"/>
      <c r="I26" s="353"/>
      <c r="J26" s="353"/>
      <c r="K26" s="353"/>
      <c r="L26" s="353"/>
      <c r="M26" s="353"/>
      <c r="N26" s="353"/>
      <c r="O26" s="353"/>
      <c r="P26" s="352"/>
    </row>
    <row r="27" spans="1:16" s="34" customFormat="1" ht="51">
      <c r="A27" s="115">
        <v>15</v>
      </c>
      <c r="B27" s="109" t="s">
        <v>1149</v>
      </c>
      <c r="C27" s="362" t="s">
        <v>1850</v>
      </c>
      <c r="D27" s="359" t="s">
        <v>300</v>
      </c>
      <c r="E27" s="358">
        <v>3</v>
      </c>
      <c r="F27" s="351"/>
      <c r="G27" s="352"/>
      <c r="H27" s="353"/>
      <c r="I27" s="353"/>
      <c r="J27" s="353"/>
      <c r="K27" s="353"/>
      <c r="L27" s="353"/>
      <c r="M27" s="353"/>
      <c r="N27" s="353"/>
      <c r="O27" s="353"/>
      <c r="P27" s="352"/>
    </row>
    <row r="28" spans="1:16" s="34" customFormat="1" ht="25.5">
      <c r="A28" s="115">
        <v>16</v>
      </c>
      <c r="B28" s="109" t="s">
        <v>1149</v>
      </c>
      <c r="C28" s="362" t="s">
        <v>1851</v>
      </c>
      <c r="D28" s="357" t="s">
        <v>360</v>
      </c>
      <c r="E28" s="358">
        <v>1</v>
      </c>
      <c r="F28" s="351"/>
      <c r="G28" s="352"/>
      <c r="H28" s="353"/>
      <c r="I28" s="353"/>
      <c r="J28" s="353"/>
      <c r="K28" s="353"/>
      <c r="L28" s="353"/>
      <c r="M28" s="353"/>
      <c r="N28" s="353"/>
      <c r="O28" s="353"/>
      <c r="P28" s="352"/>
    </row>
    <row r="29" spans="1:16" s="34" customFormat="1" ht="38.25">
      <c r="A29" s="115">
        <v>17</v>
      </c>
      <c r="B29" s="109" t="s">
        <v>1149</v>
      </c>
      <c r="C29" s="362" t="s">
        <v>1852</v>
      </c>
      <c r="D29" s="357" t="s">
        <v>360</v>
      </c>
      <c r="E29" s="358">
        <v>1</v>
      </c>
      <c r="F29" s="351"/>
      <c r="G29" s="352"/>
      <c r="H29" s="353"/>
      <c r="I29" s="353"/>
      <c r="J29" s="353"/>
      <c r="K29" s="353"/>
      <c r="L29" s="353"/>
      <c r="M29" s="353"/>
      <c r="N29" s="353"/>
      <c r="O29" s="353"/>
      <c r="P29" s="352"/>
    </row>
    <row r="30" spans="1:16" s="34" customFormat="1">
      <c r="A30" s="115">
        <v>18</v>
      </c>
      <c r="B30" s="109" t="s">
        <v>1149</v>
      </c>
      <c r="C30" s="362" t="s">
        <v>1853</v>
      </c>
      <c r="D30" s="357" t="s">
        <v>300</v>
      </c>
      <c r="E30" s="358">
        <v>1</v>
      </c>
      <c r="F30" s="351"/>
      <c r="G30" s="352"/>
      <c r="H30" s="353"/>
      <c r="I30" s="353"/>
      <c r="J30" s="353"/>
      <c r="K30" s="353"/>
      <c r="L30" s="353"/>
      <c r="M30" s="353"/>
      <c r="N30" s="353"/>
      <c r="O30" s="353"/>
      <c r="P30" s="352"/>
    </row>
    <row r="31" spans="1:16" s="34" customFormat="1" ht="25.5">
      <c r="A31" s="115">
        <v>19</v>
      </c>
      <c r="B31" s="109" t="s">
        <v>1149</v>
      </c>
      <c r="C31" s="362" t="s">
        <v>1855</v>
      </c>
      <c r="D31" s="357" t="s">
        <v>360</v>
      </c>
      <c r="E31" s="358">
        <v>1</v>
      </c>
      <c r="F31" s="351"/>
      <c r="G31" s="352"/>
      <c r="H31" s="353"/>
      <c r="I31" s="353"/>
      <c r="J31" s="353"/>
      <c r="K31" s="353"/>
      <c r="L31" s="353"/>
      <c r="M31" s="353"/>
      <c r="N31" s="353"/>
      <c r="O31" s="353"/>
      <c r="P31" s="352"/>
    </row>
    <row r="32" spans="1:16" s="34" customFormat="1" ht="25.5">
      <c r="A32" s="115">
        <v>20</v>
      </c>
      <c r="B32" s="109" t="s">
        <v>1149</v>
      </c>
      <c r="C32" s="362" t="s">
        <v>1856</v>
      </c>
      <c r="D32" s="357" t="s">
        <v>360</v>
      </c>
      <c r="E32" s="358">
        <v>1</v>
      </c>
      <c r="F32" s="351"/>
      <c r="G32" s="352"/>
      <c r="H32" s="353"/>
      <c r="I32" s="353"/>
      <c r="J32" s="353"/>
      <c r="K32" s="353"/>
      <c r="L32" s="353"/>
      <c r="M32" s="353"/>
      <c r="N32" s="353"/>
      <c r="O32" s="353"/>
      <c r="P32" s="352"/>
    </row>
    <row r="33" spans="1:16" s="34" customFormat="1" ht="25.5">
      <c r="A33" s="115">
        <v>21</v>
      </c>
      <c r="B33" s="109" t="s">
        <v>1149</v>
      </c>
      <c r="C33" s="362" t="s">
        <v>1857</v>
      </c>
      <c r="D33" s="357" t="s">
        <v>360</v>
      </c>
      <c r="E33" s="358">
        <v>1</v>
      </c>
      <c r="F33" s="351"/>
      <c r="G33" s="352"/>
      <c r="H33" s="353"/>
      <c r="I33" s="353"/>
      <c r="J33" s="353"/>
      <c r="K33" s="353"/>
      <c r="L33" s="353"/>
      <c r="M33" s="353"/>
      <c r="N33" s="353"/>
      <c r="O33" s="353"/>
      <c r="P33" s="352"/>
    </row>
    <row r="34" spans="1:16" s="34" customFormat="1" ht="25.5">
      <c r="A34" s="115">
        <v>22</v>
      </c>
      <c r="B34" s="109" t="s">
        <v>1149</v>
      </c>
      <c r="C34" s="362" t="s">
        <v>1858</v>
      </c>
      <c r="D34" s="357" t="s">
        <v>360</v>
      </c>
      <c r="E34" s="358">
        <v>1</v>
      </c>
      <c r="F34" s="351"/>
      <c r="G34" s="352"/>
      <c r="H34" s="353"/>
      <c r="I34" s="353"/>
      <c r="J34" s="353"/>
      <c r="K34" s="353"/>
      <c r="L34" s="353"/>
      <c r="M34" s="353"/>
      <c r="N34" s="353"/>
      <c r="O34" s="353"/>
      <c r="P34" s="352"/>
    </row>
    <row r="35" spans="1:16" s="32" customFormat="1">
      <c r="A35" s="115">
        <v>23</v>
      </c>
      <c r="B35" s="109" t="s">
        <v>1149</v>
      </c>
      <c r="C35" s="362" t="s">
        <v>1859</v>
      </c>
      <c r="D35" s="357" t="s">
        <v>360</v>
      </c>
      <c r="E35" s="358">
        <v>4</v>
      </c>
      <c r="F35" s="112"/>
      <c r="G35" s="112"/>
      <c r="H35" s="112"/>
      <c r="I35" s="112"/>
      <c r="J35" s="112"/>
      <c r="K35" s="112"/>
      <c r="L35" s="112"/>
      <c r="M35" s="112"/>
      <c r="N35" s="112"/>
      <c r="O35" s="112"/>
      <c r="P35" s="112"/>
    </row>
    <row r="36" spans="1:16" s="32" customFormat="1" ht="25.5">
      <c r="A36" s="115">
        <v>24</v>
      </c>
      <c r="B36" s="109" t="s">
        <v>1149</v>
      </c>
      <c r="C36" s="364" t="s">
        <v>1854</v>
      </c>
      <c r="D36" s="357" t="s">
        <v>360</v>
      </c>
      <c r="E36" s="358">
        <v>1</v>
      </c>
      <c r="F36" s="112"/>
      <c r="G36" s="112"/>
      <c r="H36" s="112"/>
      <c r="I36" s="112"/>
      <c r="J36" s="112"/>
      <c r="K36" s="112"/>
      <c r="L36" s="112"/>
      <c r="M36" s="112"/>
      <c r="N36" s="112"/>
      <c r="O36" s="112"/>
      <c r="P36" s="112"/>
    </row>
    <row r="37" spans="1:16" s="32" customFormat="1" ht="25.5">
      <c r="A37" s="102"/>
      <c r="B37" s="102"/>
      <c r="C37" s="103" t="s">
        <v>1209</v>
      </c>
      <c r="D37" s="153"/>
      <c r="E37" s="251"/>
      <c r="F37" s="137"/>
      <c r="G37" s="137"/>
      <c r="H37" s="137"/>
      <c r="I37" s="137"/>
      <c r="J37" s="137"/>
      <c r="K37" s="137"/>
      <c r="L37" s="137"/>
      <c r="M37" s="137"/>
      <c r="N37" s="137"/>
      <c r="O37" s="137"/>
      <c r="P37" s="137"/>
    </row>
    <row r="38" spans="1:16" s="32" customFormat="1">
      <c r="A38" s="109">
        <v>25</v>
      </c>
      <c r="B38" s="109" t="s">
        <v>1149</v>
      </c>
      <c r="C38" s="383" t="s">
        <v>1866</v>
      </c>
      <c r="D38" s="387" t="s">
        <v>360</v>
      </c>
      <c r="E38" s="389">
        <v>1</v>
      </c>
      <c r="F38" s="112"/>
      <c r="G38" s="112"/>
      <c r="H38" s="112"/>
      <c r="I38" s="112"/>
      <c r="J38" s="112"/>
      <c r="K38" s="112"/>
      <c r="L38" s="112"/>
      <c r="M38" s="112"/>
      <c r="N38" s="112"/>
      <c r="O38" s="112"/>
      <c r="P38" s="112"/>
    </row>
    <row r="39" spans="1:16" s="32" customFormat="1">
      <c r="A39" s="109">
        <v>26</v>
      </c>
      <c r="B39" s="109" t="s">
        <v>1149</v>
      </c>
      <c r="C39" s="383" t="s">
        <v>1867</v>
      </c>
      <c r="D39" s="387" t="s">
        <v>360</v>
      </c>
      <c r="E39" s="389">
        <v>1</v>
      </c>
      <c r="F39" s="112"/>
      <c r="G39" s="112"/>
      <c r="H39" s="112"/>
      <c r="I39" s="112"/>
      <c r="J39" s="112"/>
      <c r="K39" s="112"/>
      <c r="L39" s="112"/>
      <c r="M39" s="112"/>
      <c r="N39" s="112"/>
      <c r="O39" s="112"/>
      <c r="P39" s="112"/>
    </row>
    <row r="40" spans="1:16" s="32" customFormat="1">
      <c r="A40" s="109">
        <v>27</v>
      </c>
      <c r="B40" s="109" t="s">
        <v>1149</v>
      </c>
      <c r="C40" s="383" t="s">
        <v>1868</v>
      </c>
      <c r="D40" s="387" t="s">
        <v>360</v>
      </c>
      <c r="E40" s="389">
        <v>1</v>
      </c>
      <c r="F40" s="112"/>
      <c r="G40" s="112"/>
      <c r="H40" s="112"/>
      <c r="I40" s="112"/>
      <c r="J40" s="112"/>
      <c r="K40" s="112"/>
      <c r="L40" s="112"/>
      <c r="M40" s="112"/>
      <c r="N40" s="112"/>
      <c r="O40" s="112"/>
      <c r="P40" s="112"/>
    </row>
    <row r="41" spans="1:16" s="32" customFormat="1">
      <c r="A41" s="109">
        <v>28</v>
      </c>
      <c r="B41" s="109" t="s">
        <v>1149</v>
      </c>
      <c r="C41" s="383" t="s">
        <v>1869</v>
      </c>
      <c r="D41" s="387" t="s">
        <v>360</v>
      </c>
      <c r="E41" s="389">
        <v>1</v>
      </c>
      <c r="F41" s="112"/>
      <c r="G41" s="112"/>
      <c r="H41" s="112"/>
      <c r="I41" s="112"/>
      <c r="J41" s="112"/>
      <c r="K41" s="112"/>
      <c r="L41" s="112"/>
      <c r="M41" s="112"/>
      <c r="N41" s="112"/>
      <c r="O41" s="112"/>
      <c r="P41" s="112"/>
    </row>
    <row r="42" spans="1:16" s="32" customFormat="1">
      <c r="A42" s="109">
        <v>29</v>
      </c>
      <c r="B42" s="109" t="s">
        <v>1149</v>
      </c>
      <c r="C42" s="383" t="s">
        <v>1870</v>
      </c>
      <c r="D42" s="387" t="s">
        <v>360</v>
      </c>
      <c r="E42" s="389">
        <v>2</v>
      </c>
      <c r="F42" s="112"/>
      <c r="G42" s="112"/>
      <c r="H42" s="112"/>
      <c r="I42" s="112"/>
      <c r="J42" s="112"/>
      <c r="K42" s="112"/>
      <c r="L42" s="112"/>
      <c r="M42" s="112"/>
      <c r="N42" s="112"/>
      <c r="O42" s="112"/>
      <c r="P42" s="112"/>
    </row>
    <row r="43" spans="1:16" s="32" customFormat="1">
      <c r="A43" s="109">
        <v>30</v>
      </c>
      <c r="B43" s="109" t="s">
        <v>1149</v>
      </c>
      <c r="C43" s="383" t="s">
        <v>1871</v>
      </c>
      <c r="D43" s="387" t="s">
        <v>360</v>
      </c>
      <c r="E43" s="389">
        <v>2</v>
      </c>
      <c r="F43" s="112"/>
      <c r="G43" s="112"/>
      <c r="H43" s="112"/>
      <c r="I43" s="112"/>
      <c r="J43" s="112"/>
      <c r="K43" s="112"/>
      <c r="L43" s="112"/>
      <c r="M43" s="112"/>
      <c r="N43" s="112"/>
      <c r="O43" s="112"/>
      <c r="P43" s="112"/>
    </row>
    <row r="44" spans="1:16" s="32" customFormat="1" ht="25.5">
      <c r="A44" s="109">
        <v>31</v>
      </c>
      <c r="B44" s="109" t="s">
        <v>1149</v>
      </c>
      <c r="C44" s="385" t="s">
        <v>1872</v>
      </c>
      <c r="D44" s="387" t="s">
        <v>360</v>
      </c>
      <c r="E44" s="389">
        <v>1</v>
      </c>
      <c r="F44" s="112"/>
      <c r="G44" s="112"/>
      <c r="H44" s="112"/>
      <c r="I44" s="112"/>
      <c r="J44" s="112"/>
      <c r="K44" s="112"/>
      <c r="L44" s="112"/>
      <c r="M44" s="112"/>
      <c r="N44" s="112"/>
      <c r="O44" s="112"/>
      <c r="P44" s="112"/>
    </row>
    <row r="45" spans="1:16" s="32" customFormat="1" ht="25.5">
      <c r="A45" s="109">
        <v>32</v>
      </c>
      <c r="B45" s="109" t="s">
        <v>1149</v>
      </c>
      <c r="C45" s="385" t="s">
        <v>1873</v>
      </c>
      <c r="D45" s="387" t="s">
        <v>360</v>
      </c>
      <c r="E45" s="389">
        <v>2</v>
      </c>
      <c r="F45" s="112"/>
      <c r="G45" s="112"/>
      <c r="H45" s="112"/>
      <c r="I45" s="112"/>
      <c r="J45" s="112"/>
      <c r="K45" s="112"/>
      <c r="L45" s="112"/>
      <c r="M45" s="112"/>
      <c r="N45" s="112"/>
      <c r="O45" s="112"/>
      <c r="P45" s="112"/>
    </row>
    <row r="46" spans="1:16" s="32" customFormat="1">
      <c r="A46" s="109">
        <v>33</v>
      </c>
      <c r="B46" s="109" t="s">
        <v>1149</v>
      </c>
      <c r="C46" s="383" t="s">
        <v>1874</v>
      </c>
      <c r="D46" s="388" t="s">
        <v>360</v>
      </c>
      <c r="E46" s="390">
        <v>2</v>
      </c>
      <c r="F46" s="112"/>
      <c r="G46" s="112"/>
      <c r="H46" s="112"/>
      <c r="I46" s="112"/>
      <c r="J46" s="112"/>
      <c r="K46" s="112"/>
      <c r="L46" s="112"/>
      <c r="M46" s="112"/>
      <c r="N46" s="112"/>
      <c r="O46" s="112"/>
      <c r="P46" s="112"/>
    </row>
    <row r="47" spans="1:16" s="32" customFormat="1">
      <c r="A47" s="109">
        <v>34</v>
      </c>
      <c r="B47" s="109" t="s">
        <v>1149</v>
      </c>
      <c r="C47" s="383" t="s">
        <v>1875</v>
      </c>
      <c r="D47" s="388" t="s">
        <v>360</v>
      </c>
      <c r="E47" s="390">
        <v>1</v>
      </c>
      <c r="F47" s="112"/>
      <c r="G47" s="112"/>
      <c r="H47" s="112"/>
      <c r="I47" s="112"/>
      <c r="J47" s="112"/>
      <c r="K47" s="112"/>
      <c r="L47" s="112"/>
      <c r="M47" s="112"/>
      <c r="N47" s="112"/>
      <c r="O47" s="112"/>
      <c r="P47" s="112"/>
    </row>
    <row r="48" spans="1:16" s="32" customFormat="1">
      <c r="A48" s="109">
        <v>35</v>
      </c>
      <c r="B48" s="109" t="s">
        <v>1149</v>
      </c>
      <c r="C48" s="383" t="s">
        <v>1876</v>
      </c>
      <c r="D48" s="388" t="s">
        <v>360</v>
      </c>
      <c r="E48" s="390">
        <v>1</v>
      </c>
      <c r="F48" s="112"/>
      <c r="G48" s="112"/>
      <c r="H48" s="112"/>
      <c r="I48" s="112"/>
      <c r="J48" s="112"/>
      <c r="K48" s="112"/>
      <c r="L48" s="112"/>
      <c r="M48" s="112"/>
      <c r="N48" s="112"/>
      <c r="O48" s="112"/>
      <c r="P48" s="112"/>
    </row>
    <row r="49" spans="1:16" s="32" customFormat="1">
      <c r="A49" s="109">
        <v>36</v>
      </c>
      <c r="B49" s="109" t="s">
        <v>1149</v>
      </c>
      <c r="C49" s="383" t="s">
        <v>1877</v>
      </c>
      <c r="D49" s="388" t="s">
        <v>360</v>
      </c>
      <c r="E49" s="390">
        <v>1</v>
      </c>
      <c r="F49" s="112"/>
      <c r="G49" s="112"/>
      <c r="H49" s="112"/>
      <c r="I49" s="112"/>
      <c r="J49" s="112"/>
      <c r="K49" s="112"/>
      <c r="L49" s="112"/>
      <c r="M49" s="112"/>
      <c r="N49" s="112"/>
      <c r="O49" s="112"/>
      <c r="P49" s="112"/>
    </row>
    <row r="50" spans="1:16" s="32" customFormat="1">
      <c r="A50" s="109">
        <v>37</v>
      </c>
      <c r="B50" s="109" t="s">
        <v>1149</v>
      </c>
      <c r="C50" s="383" t="s">
        <v>1878</v>
      </c>
      <c r="D50" s="388" t="s">
        <v>360</v>
      </c>
      <c r="E50" s="390">
        <v>1</v>
      </c>
      <c r="F50" s="112"/>
      <c r="G50" s="112"/>
      <c r="H50" s="112"/>
      <c r="I50" s="112"/>
      <c r="J50" s="112"/>
      <c r="K50" s="112"/>
      <c r="L50" s="112"/>
      <c r="M50" s="112"/>
      <c r="N50" s="112"/>
      <c r="O50" s="112"/>
      <c r="P50" s="112"/>
    </row>
    <row r="51" spans="1:16" s="32" customFormat="1">
      <c r="A51" s="109">
        <v>38</v>
      </c>
      <c r="B51" s="109" t="s">
        <v>1149</v>
      </c>
      <c r="C51" s="383" t="s">
        <v>1879</v>
      </c>
      <c r="D51" s="388" t="s">
        <v>360</v>
      </c>
      <c r="E51" s="390">
        <v>2</v>
      </c>
      <c r="F51" s="112"/>
      <c r="G51" s="112"/>
      <c r="H51" s="112"/>
      <c r="I51" s="112"/>
      <c r="J51" s="112"/>
      <c r="K51" s="112"/>
      <c r="L51" s="112"/>
      <c r="M51" s="112"/>
      <c r="N51" s="112"/>
      <c r="O51" s="112"/>
      <c r="P51" s="112"/>
    </row>
    <row r="52" spans="1:16" s="32" customFormat="1">
      <c r="A52" s="109">
        <v>39</v>
      </c>
      <c r="B52" s="109" t="s">
        <v>1149</v>
      </c>
      <c r="C52" s="383" t="s">
        <v>1880</v>
      </c>
      <c r="D52" s="388" t="s">
        <v>360</v>
      </c>
      <c r="E52" s="390">
        <v>2</v>
      </c>
      <c r="F52" s="112"/>
      <c r="G52" s="112"/>
      <c r="H52" s="112"/>
      <c r="I52" s="112"/>
      <c r="J52" s="112"/>
      <c r="K52" s="112"/>
      <c r="L52" s="112"/>
      <c r="M52" s="112"/>
      <c r="N52" s="112"/>
      <c r="O52" s="112"/>
      <c r="P52" s="112"/>
    </row>
    <row r="53" spans="1:16" s="32" customFormat="1" ht="25.5">
      <c r="A53" s="109">
        <v>40</v>
      </c>
      <c r="B53" s="109" t="s">
        <v>1149</v>
      </c>
      <c r="C53" s="385" t="s">
        <v>1881</v>
      </c>
      <c r="D53" s="387" t="s">
        <v>360</v>
      </c>
      <c r="E53" s="389">
        <v>1</v>
      </c>
      <c r="F53" s="112"/>
      <c r="G53" s="112"/>
      <c r="H53" s="112"/>
      <c r="I53" s="112"/>
      <c r="J53" s="112"/>
      <c r="K53" s="112"/>
      <c r="L53" s="112"/>
      <c r="M53" s="112"/>
      <c r="N53" s="112"/>
      <c r="O53" s="112"/>
      <c r="P53" s="112"/>
    </row>
    <row r="54" spans="1:16" s="32" customFormat="1" ht="25.5">
      <c r="A54" s="109">
        <v>41</v>
      </c>
      <c r="B54" s="109" t="s">
        <v>1149</v>
      </c>
      <c r="C54" s="385" t="s">
        <v>1882</v>
      </c>
      <c r="D54" s="387" t="s">
        <v>360</v>
      </c>
      <c r="E54" s="389">
        <v>1</v>
      </c>
      <c r="F54" s="112"/>
      <c r="G54" s="112"/>
      <c r="H54" s="112"/>
      <c r="I54" s="112"/>
      <c r="J54" s="112"/>
      <c r="K54" s="112"/>
      <c r="L54" s="112"/>
      <c r="M54" s="112"/>
      <c r="N54" s="112"/>
      <c r="O54" s="112"/>
      <c r="P54" s="112"/>
    </row>
    <row r="55" spans="1:16" s="32" customFormat="1" ht="25.5">
      <c r="A55" s="109">
        <v>42</v>
      </c>
      <c r="B55" s="109" t="s">
        <v>1149</v>
      </c>
      <c r="C55" s="386" t="s">
        <v>1883</v>
      </c>
      <c r="D55" s="387" t="s">
        <v>360</v>
      </c>
      <c r="E55" s="389">
        <v>3</v>
      </c>
      <c r="F55" s="112"/>
      <c r="G55" s="112"/>
      <c r="H55" s="112"/>
      <c r="I55" s="112"/>
      <c r="J55" s="112"/>
      <c r="K55" s="112"/>
      <c r="L55" s="112"/>
      <c r="M55" s="112"/>
      <c r="N55" s="112"/>
      <c r="O55" s="112"/>
      <c r="P55" s="112"/>
    </row>
    <row r="56" spans="1:16" s="32" customFormat="1" ht="25.5">
      <c r="A56" s="109">
        <v>43</v>
      </c>
      <c r="B56" s="109" t="s">
        <v>1149</v>
      </c>
      <c r="C56" s="386" t="s">
        <v>1884</v>
      </c>
      <c r="D56" s="387" t="s">
        <v>360</v>
      </c>
      <c r="E56" s="389">
        <v>3</v>
      </c>
      <c r="F56" s="112"/>
      <c r="G56" s="112"/>
      <c r="H56" s="112"/>
      <c r="I56" s="112"/>
      <c r="J56" s="112"/>
      <c r="K56" s="112"/>
      <c r="L56" s="112"/>
      <c r="M56" s="112"/>
      <c r="N56" s="112"/>
      <c r="O56" s="112"/>
      <c r="P56" s="112"/>
    </row>
    <row r="57" spans="1:16" s="32" customFormat="1" ht="25.5">
      <c r="A57" s="109">
        <v>44</v>
      </c>
      <c r="B57" s="109" t="s">
        <v>1149</v>
      </c>
      <c r="C57" s="386" t="s">
        <v>1885</v>
      </c>
      <c r="D57" s="387" t="s">
        <v>360</v>
      </c>
      <c r="E57" s="389">
        <v>3</v>
      </c>
      <c r="F57" s="112"/>
      <c r="G57" s="112"/>
      <c r="H57" s="112"/>
      <c r="I57" s="112"/>
      <c r="J57" s="112"/>
      <c r="K57" s="112"/>
      <c r="L57" s="112"/>
      <c r="M57" s="112"/>
      <c r="N57" s="112"/>
      <c r="O57" s="112"/>
      <c r="P57" s="112"/>
    </row>
    <row r="58" spans="1:16" s="32" customFormat="1" ht="25.5">
      <c r="A58" s="109">
        <v>45</v>
      </c>
      <c r="B58" s="109" t="s">
        <v>1149</v>
      </c>
      <c r="C58" s="386" t="s">
        <v>1886</v>
      </c>
      <c r="D58" s="387" t="s">
        <v>360</v>
      </c>
      <c r="E58" s="389">
        <v>3</v>
      </c>
      <c r="F58" s="112"/>
      <c r="G58" s="112"/>
      <c r="H58" s="112"/>
      <c r="I58" s="112"/>
      <c r="J58" s="112"/>
      <c r="K58" s="112"/>
      <c r="L58" s="112"/>
      <c r="M58" s="112"/>
      <c r="N58" s="112"/>
      <c r="O58" s="112"/>
      <c r="P58" s="112"/>
    </row>
    <row r="59" spans="1:16" s="32" customFormat="1" ht="25.5">
      <c r="A59" s="109">
        <v>46</v>
      </c>
      <c r="B59" s="109" t="s">
        <v>1149</v>
      </c>
      <c r="C59" s="386" t="s">
        <v>1887</v>
      </c>
      <c r="D59" s="387" t="s">
        <v>360</v>
      </c>
      <c r="E59" s="389">
        <v>5</v>
      </c>
      <c r="F59" s="112"/>
      <c r="G59" s="112"/>
      <c r="H59" s="112"/>
      <c r="I59" s="112"/>
      <c r="J59" s="112"/>
      <c r="K59" s="112"/>
      <c r="L59" s="112"/>
      <c r="M59" s="112"/>
      <c r="N59" s="112"/>
      <c r="O59" s="112"/>
      <c r="P59" s="112"/>
    </row>
    <row r="60" spans="1:16" s="32" customFormat="1" ht="25.5">
      <c r="A60" s="109">
        <v>47</v>
      </c>
      <c r="B60" s="109" t="s">
        <v>1149</v>
      </c>
      <c r="C60" s="386" t="s">
        <v>1888</v>
      </c>
      <c r="D60" s="387" t="s">
        <v>360</v>
      </c>
      <c r="E60" s="389">
        <v>6</v>
      </c>
      <c r="F60" s="112"/>
      <c r="G60" s="112"/>
      <c r="H60" s="112"/>
      <c r="I60" s="112"/>
      <c r="J60" s="112"/>
      <c r="K60" s="112"/>
      <c r="L60" s="112"/>
      <c r="M60" s="112"/>
      <c r="N60" s="112"/>
      <c r="O60" s="112"/>
      <c r="P60" s="112"/>
    </row>
    <row r="61" spans="1:16" s="32" customFormat="1" ht="25.5">
      <c r="A61" s="109">
        <v>48</v>
      </c>
      <c r="B61" s="109" t="s">
        <v>1149</v>
      </c>
      <c r="C61" s="386" t="s">
        <v>1889</v>
      </c>
      <c r="D61" s="387" t="s">
        <v>360</v>
      </c>
      <c r="E61" s="389">
        <v>2</v>
      </c>
      <c r="F61" s="112"/>
      <c r="G61" s="112"/>
      <c r="H61" s="112"/>
      <c r="I61" s="112"/>
      <c r="J61" s="112"/>
      <c r="K61" s="112"/>
      <c r="L61" s="112"/>
      <c r="M61" s="112"/>
      <c r="N61" s="112"/>
      <c r="O61" s="112"/>
      <c r="P61" s="112"/>
    </row>
    <row r="62" spans="1:16" s="32" customFormat="1" ht="25.5">
      <c r="A62" s="109">
        <v>49</v>
      </c>
      <c r="B62" s="109" t="s">
        <v>1149</v>
      </c>
      <c r="C62" s="386" t="s">
        <v>1890</v>
      </c>
      <c r="D62" s="388" t="s">
        <v>360</v>
      </c>
      <c r="E62" s="389">
        <v>1</v>
      </c>
      <c r="F62" s="112"/>
      <c r="G62" s="112"/>
      <c r="H62" s="112"/>
      <c r="I62" s="112"/>
      <c r="J62" s="112"/>
      <c r="K62" s="112"/>
      <c r="L62" s="112"/>
      <c r="M62" s="112"/>
      <c r="N62" s="112"/>
      <c r="O62" s="112"/>
      <c r="P62" s="112"/>
    </row>
    <row r="63" spans="1:16" s="32" customFormat="1" ht="25.5">
      <c r="A63" s="109">
        <v>50</v>
      </c>
      <c r="B63" s="109" t="s">
        <v>1149</v>
      </c>
      <c r="C63" s="385" t="s">
        <v>1891</v>
      </c>
      <c r="D63" s="387" t="s">
        <v>360</v>
      </c>
      <c r="E63" s="389">
        <v>11</v>
      </c>
      <c r="F63" s="112"/>
      <c r="G63" s="112"/>
      <c r="H63" s="112"/>
      <c r="I63" s="112"/>
      <c r="J63" s="112"/>
      <c r="K63" s="112"/>
      <c r="L63" s="112"/>
      <c r="M63" s="112"/>
      <c r="N63" s="112"/>
      <c r="O63" s="112"/>
      <c r="P63" s="112"/>
    </row>
    <row r="64" spans="1:16" s="32" customFormat="1" ht="25.5">
      <c r="A64" s="109">
        <v>51</v>
      </c>
      <c r="B64" s="109" t="s">
        <v>1149</v>
      </c>
      <c r="C64" s="385" t="s">
        <v>1892</v>
      </c>
      <c r="D64" s="387" t="s">
        <v>360</v>
      </c>
      <c r="E64" s="389">
        <v>6</v>
      </c>
      <c r="F64" s="112"/>
      <c r="G64" s="112"/>
      <c r="H64" s="112"/>
      <c r="I64" s="112"/>
      <c r="J64" s="112"/>
      <c r="K64" s="112"/>
      <c r="L64" s="112"/>
      <c r="M64" s="112"/>
      <c r="N64" s="112"/>
      <c r="O64" s="112"/>
      <c r="P64" s="112"/>
    </row>
    <row r="65" spans="1:16" s="32" customFormat="1">
      <c r="A65" s="109">
        <v>52</v>
      </c>
      <c r="B65" s="109" t="s">
        <v>1149</v>
      </c>
      <c r="C65" s="384" t="s">
        <v>1893</v>
      </c>
      <c r="D65" s="387" t="s">
        <v>360</v>
      </c>
      <c r="E65" s="389">
        <v>1</v>
      </c>
      <c r="F65" s="112"/>
      <c r="G65" s="112"/>
      <c r="H65" s="112"/>
      <c r="I65" s="112"/>
      <c r="J65" s="112"/>
      <c r="K65" s="112"/>
      <c r="L65" s="112"/>
      <c r="M65" s="112"/>
      <c r="N65" s="112"/>
      <c r="O65" s="112"/>
      <c r="P65" s="112"/>
    </row>
    <row r="66" spans="1:16" s="32" customFormat="1">
      <c r="A66" s="109">
        <v>53</v>
      </c>
      <c r="B66" s="109" t="s">
        <v>1149</v>
      </c>
      <c r="C66" s="384" t="s">
        <v>1894</v>
      </c>
      <c r="D66" s="387" t="s">
        <v>360</v>
      </c>
      <c r="E66" s="389">
        <v>1</v>
      </c>
      <c r="F66" s="112"/>
      <c r="G66" s="112"/>
      <c r="H66" s="112"/>
      <c r="I66" s="112"/>
      <c r="J66" s="112"/>
      <c r="K66" s="112"/>
      <c r="L66" s="112"/>
      <c r="M66" s="112"/>
      <c r="N66" s="112"/>
      <c r="O66" s="112"/>
      <c r="P66" s="112"/>
    </row>
    <row r="67" spans="1:16" s="32" customFormat="1" ht="14.25" customHeight="1">
      <c r="A67" s="109">
        <v>54</v>
      </c>
      <c r="B67" s="109" t="s">
        <v>1149</v>
      </c>
      <c r="C67" s="384" t="s">
        <v>1895</v>
      </c>
      <c r="D67" s="387" t="s">
        <v>360</v>
      </c>
      <c r="E67" s="389">
        <v>1</v>
      </c>
      <c r="F67" s="112"/>
      <c r="G67" s="112"/>
      <c r="H67" s="112"/>
      <c r="I67" s="112"/>
      <c r="J67" s="112"/>
      <c r="K67" s="112"/>
      <c r="L67" s="112"/>
      <c r="M67" s="112"/>
      <c r="N67" s="112"/>
      <c r="O67" s="112"/>
      <c r="P67" s="112"/>
    </row>
    <row r="68" spans="1:16" s="32" customFormat="1" ht="14.25" customHeight="1">
      <c r="A68" s="109">
        <v>55</v>
      </c>
      <c r="B68" s="109" t="s">
        <v>1149</v>
      </c>
      <c r="C68" s="384" t="s">
        <v>1896</v>
      </c>
      <c r="D68" s="387" t="s">
        <v>360</v>
      </c>
      <c r="E68" s="389">
        <v>2</v>
      </c>
      <c r="F68" s="112"/>
      <c r="G68" s="112"/>
      <c r="H68" s="112"/>
      <c r="I68" s="112"/>
      <c r="J68" s="112"/>
      <c r="K68" s="112"/>
      <c r="L68" s="112"/>
      <c r="M68" s="112"/>
      <c r="N68" s="112"/>
      <c r="O68" s="112"/>
      <c r="P68" s="112"/>
    </row>
    <row r="69" spans="1:16" s="32" customFormat="1" ht="16.5" customHeight="1">
      <c r="A69" s="109">
        <v>56</v>
      </c>
      <c r="B69" s="109" t="s">
        <v>1149</v>
      </c>
      <c r="C69" s="384" t="s">
        <v>1897</v>
      </c>
      <c r="D69" s="387" t="s">
        <v>360</v>
      </c>
      <c r="E69" s="389">
        <v>2</v>
      </c>
      <c r="F69" s="112"/>
      <c r="G69" s="112"/>
      <c r="H69" s="112"/>
      <c r="I69" s="112"/>
      <c r="J69" s="112"/>
      <c r="K69" s="112"/>
      <c r="L69" s="112"/>
      <c r="M69" s="112"/>
      <c r="N69" s="112"/>
      <c r="O69" s="112"/>
      <c r="P69" s="112"/>
    </row>
    <row r="70" spans="1:16" s="32" customFormat="1" ht="15.75" customHeight="1">
      <c r="A70" s="109">
        <v>57</v>
      </c>
      <c r="B70" s="109" t="s">
        <v>1149</v>
      </c>
      <c r="C70" s="384" t="s">
        <v>1898</v>
      </c>
      <c r="D70" s="387" t="s">
        <v>360</v>
      </c>
      <c r="E70" s="389">
        <v>1</v>
      </c>
      <c r="F70" s="112"/>
      <c r="G70" s="112"/>
      <c r="H70" s="112"/>
      <c r="I70" s="112"/>
      <c r="J70" s="112"/>
      <c r="K70" s="112"/>
      <c r="L70" s="112"/>
      <c r="M70" s="112"/>
      <c r="N70" s="112"/>
      <c r="O70" s="112"/>
      <c r="P70" s="112"/>
    </row>
    <row r="71" spans="1:16" s="32" customFormat="1" ht="26.25" customHeight="1">
      <c r="A71" s="109">
        <v>58</v>
      </c>
      <c r="B71" s="109" t="s">
        <v>1149</v>
      </c>
      <c r="C71" s="386" t="s">
        <v>1899</v>
      </c>
      <c r="D71" s="388" t="s">
        <v>360</v>
      </c>
      <c r="E71" s="390">
        <v>5</v>
      </c>
      <c r="F71" s="112"/>
      <c r="G71" s="112"/>
      <c r="H71" s="112"/>
      <c r="I71" s="112"/>
      <c r="J71" s="112"/>
      <c r="K71" s="112"/>
      <c r="L71" s="112"/>
      <c r="M71" s="112"/>
      <c r="N71" s="112"/>
      <c r="O71" s="112"/>
      <c r="P71" s="112"/>
    </row>
    <row r="72" spans="1:16" s="32" customFormat="1" ht="18.75" customHeight="1">
      <c r="A72" s="109">
        <v>59</v>
      </c>
      <c r="B72" s="109" t="s">
        <v>1149</v>
      </c>
      <c r="C72" s="383" t="s">
        <v>1900</v>
      </c>
      <c r="D72" s="388" t="s">
        <v>360</v>
      </c>
      <c r="E72" s="390">
        <v>3</v>
      </c>
      <c r="F72" s="112"/>
      <c r="G72" s="112"/>
      <c r="H72" s="112"/>
      <c r="I72" s="112"/>
      <c r="J72" s="112"/>
      <c r="K72" s="112"/>
      <c r="L72" s="112"/>
      <c r="M72" s="112"/>
      <c r="N72" s="112"/>
      <c r="O72" s="112"/>
      <c r="P72" s="112"/>
    </row>
    <row r="73" spans="1:16" s="32" customFormat="1" ht="16.5" customHeight="1">
      <c r="A73" s="109">
        <v>60</v>
      </c>
      <c r="B73" s="109" t="s">
        <v>1149</v>
      </c>
      <c r="C73" s="383" t="s">
        <v>1901</v>
      </c>
      <c r="D73" s="388" t="s">
        <v>360</v>
      </c>
      <c r="E73" s="390">
        <v>2</v>
      </c>
      <c r="F73" s="112"/>
      <c r="G73" s="112"/>
      <c r="H73" s="112"/>
      <c r="I73" s="112"/>
      <c r="J73" s="112"/>
      <c r="K73" s="112"/>
      <c r="L73" s="112"/>
      <c r="M73" s="112"/>
      <c r="N73" s="112"/>
      <c r="O73" s="112"/>
      <c r="P73" s="112"/>
    </row>
    <row r="74" spans="1:16" s="32" customFormat="1" ht="15" customHeight="1">
      <c r="A74" s="109">
        <v>61</v>
      </c>
      <c r="B74" s="109" t="s">
        <v>1149</v>
      </c>
      <c r="C74" s="383" t="s">
        <v>1902</v>
      </c>
      <c r="D74" s="388" t="s">
        <v>360</v>
      </c>
      <c r="E74" s="390">
        <v>3</v>
      </c>
      <c r="F74" s="112"/>
      <c r="G74" s="112"/>
      <c r="H74" s="112"/>
      <c r="I74" s="112"/>
      <c r="J74" s="112"/>
      <c r="K74" s="112"/>
      <c r="L74" s="112"/>
      <c r="M74" s="112"/>
      <c r="N74" s="112"/>
      <c r="O74" s="112"/>
      <c r="P74" s="112"/>
    </row>
    <row r="75" spans="1:16" s="32" customFormat="1" ht="15.75" customHeight="1">
      <c r="A75" s="109">
        <v>62</v>
      </c>
      <c r="B75" s="109" t="s">
        <v>1149</v>
      </c>
      <c r="C75" s="383" t="s">
        <v>1903</v>
      </c>
      <c r="D75" s="388" t="s">
        <v>300</v>
      </c>
      <c r="E75" s="390">
        <v>16</v>
      </c>
      <c r="F75" s="112"/>
      <c r="G75" s="112"/>
      <c r="H75" s="112"/>
      <c r="I75" s="112"/>
      <c r="J75" s="112"/>
      <c r="K75" s="112"/>
      <c r="L75" s="112"/>
      <c r="M75" s="112"/>
      <c r="N75" s="112"/>
      <c r="O75" s="112"/>
      <c r="P75" s="112"/>
    </row>
    <row r="76" spans="1:16" s="32" customFormat="1" ht="15.75" customHeight="1">
      <c r="A76" s="109">
        <v>63</v>
      </c>
      <c r="B76" s="109" t="s">
        <v>1149</v>
      </c>
      <c r="C76" s="383" t="s">
        <v>1904</v>
      </c>
      <c r="D76" s="388" t="s">
        <v>300</v>
      </c>
      <c r="E76" s="390">
        <v>10</v>
      </c>
      <c r="F76" s="112"/>
      <c r="G76" s="112"/>
      <c r="H76" s="112"/>
      <c r="I76" s="112"/>
      <c r="J76" s="112"/>
      <c r="K76" s="112"/>
      <c r="L76" s="112"/>
      <c r="M76" s="112"/>
      <c r="N76" s="112"/>
      <c r="O76" s="112"/>
      <c r="P76" s="112"/>
    </row>
    <row r="77" spans="1:16" s="32" customFormat="1" ht="26.25" customHeight="1">
      <c r="A77" s="109">
        <v>64</v>
      </c>
      <c r="B77" s="109" t="s">
        <v>1149</v>
      </c>
      <c r="C77" s="386" t="s">
        <v>1905</v>
      </c>
      <c r="D77" s="388" t="s">
        <v>300</v>
      </c>
      <c r="E77" s="390">
        <v>4</v>
      </c>
      <c r="F77" s="112"/>
      <c r="G77" s="112"/>
      <c r="H77" s="112"/>
      <c r="I77" s="112"/>
      <c r="J77" s="112"/>
      <c r="K77" s="112"/>
      <c r="L77" s="112"/>
      <c r="M77" s="112"/>
      <c r="N77" s="112"/>
      <c r="O77" s="112"/>
      <c r="P77" s="112"/>
    </row>
    <row r="78" spans="1:16" s="32" customFormat="1" ht="26.25" customHeight="1">
      <c r="A78" s="109">
        <v>65</v>
      </c>
      <c r="B78" s="109" t="s">
        <v>1149</v>
      </c>
      <c r="C78" s="386" t="s">
        <v>1906</v>
      </c>
      <c r="D78" s="388" t="s">
        <v>300</v>
      </c>
      <c r="E78" s="390">
        <v>18</v>
      </c>
      <c r="F78" s="112"/>
      <c r="G78" s="112"/>
      <c r="H78" s="112"/>
      <c r="I78" s="112"/>
      <c r="J78" s="112"/>
      <c r="K78" s="112"/>
      <c r="L78" s="112"/>
      <c r="M78" s="112"/>
      <c r="N78" s="112"/>
      <c r="O78" s="112"/>
      <c r="P78" s="112"/>
    </row>
    <row r="79" spans="1:16" s="32" customFormat="1" ht="26.25" customHeight="1">
      <c r="A79" s="102"/>
      <c r="B79" s="102"/>
      <c r="C79" s="393" t="s">
        <v>1860</v>
      </c>
      <c r="D79" s="391"/>
      <c r="E79" s="392"/>
      <c r="F79" s="137"/>
      <c r="G79" s="137"/>
      <c r="H79" s="137"/>
      <c r="I79" s="137"/>
      <c r="J79" s="137"/>
      <c r="K79" s="137"/>
      <c r="L79" s="137"/>
      <c r="M79" s="137"/>
      <c r="N79" s="137"/>
      <c r="O79" s="137"/>
      <c r="P79" s="137"/>
    </row>
    <row r="80" spans="1:16" s="32" customFormat="1" ht="26.25" customHeight="1">
      <c r="A80" s="109">
        <v>66</v>
      </c>
      <c r="B80" s="109" t="s">
        <v>1149</v>
      </c>
      <c r="C80" s="386" t="s">
        <v>1907</v>
      </c>
      <c r="D80" s="395" t="s">
        <v>86</v>
      </c>
      <c r="E80" s="398">
        <v>8.4</v>
      </c>
      <c r="F80" s="112"/>
      <c r="G80" s="112"/>
      <c r="H80" s="112"/>
      <c r="I80" s="112"/>
      <c r="J80" s="112"/>
      <c r="K80" s="112"/>
      <c r="L80" s="112"/>
      <c r="M80" s="112"/>
      <c r="N80" s="112"/>
      <c r="O80" s="112"/>
      <c r="P80" s="112"/>
    </row>
    <row r="81" spans="1:16" s="32" customFormat="1" ht="26.25" customHeight="1">
      <c r="A81" s="109">
        <v>67</v>
      </c>
      <c r="B81" s="109" t="s">
        <v>1149</v>
      </c>
      <c r="C81" s="386" t="s">
        <v>1908</v>
      </c>
      <c r="D81" s="395" t="s">
        <v>86</v>
      </c>
      <c r="E81" s="398">
        <v>5.8</v>
      </c>
      <c r="F81" s="112"/>
      <c r="G81" s="112"/>
      <c r="H81" s="112"/>
      <c r="I81" s="112"/>
      <c r="J81" s="112"/>
      <c r="K81" s="112"/>
      <c r="L81" s="112"/>
      <c r="M81" s="112"/>
      <c r="N81" s="112"/>
      <c r="O81" s="112"/>
      <c r="P81" s="112"/>
    </row>
    <row r="82" spans="1:16" s="32" customFormat="1" ht="26.25" customHeight="1">
      <c r="A82" s="109">
        <v>68</v>
      </c>
      <c r="B82" s="109" t="s">
        <v>1149</v>
      </c>
      <c r="C82" s="386" t="s">
        <v>1909</v>
      </c>
      <c r="D82" s="395" t="s">
        <v>86</v>
      </c>
      <c r="E82" s="398">
        <v>1.6</v>
      </c>
      <c r="F82" s="112"/>
      <c r="G82" s="112"/>
      <c r="H82" s="112"/>
      <c r="I82" s="112"/>
      <c r="J82" s="112"/>
      <c r="K82" s="112"/>
      <c r="L82" s="112"/>
      <c r="M82" s="112"/>
      <c r="N82" s="112"/>
      <c r="O82" s="112"/>
      <c r="P82" s="112"/>
    </row>
    <row r="83" spans="1:16" s="32" customFormat="1" ht="26.25" customHeight="1">
      <c r="A83" s="109">
        <v>69</v>
      </c>
      <c r="B83" s="109" t="s">
        <v>1149</v>
      </c>
      <c r="C83" s="386" t="s">
        <v>1285</v>
      </c>
      <c r="D83" s="395" t="s">
        <v>86</v>
      </c>
      <c r="E83" s="398">
        <v>1.8</v>
      </c>
      <c r="F83" s="112"/>
      <c r="G83" s="112"/>
      <c r="H83" s="112"/>
      <c r="I83" s="112"/>
      <c r="J83" s="112"/>
      <c r="K83" s="112"/>
      <c r="L83" s="112"/>
      <c r="M83" s="112"/>
      <c r="N83" s="112"/>
      <c r="O83" s="112"/>
      <c r="P83" s="112"/>
    </row>
    <row r="84" spans="1:16" s="32" customFormat="1" ht="26.25" customHeight="1">
      <c r="A84" s="109">
        <v>70</v>
      </c>
      <c r="B84" s="109" t="s">
        <v>1149</v>
      </c>
      <c r="C84" s="386" t="s">
        <v>1284</v>
      </c>
      <c r="D84" s="395" t="s">
        <v>86</v>
      </c>
      <c r="E84" s="398">
        <v>1.6</v>
      </c>
      <c r="F84" s="112"/>
      <c r="G84" s="112"/>
      <c r="H84" s="112"/>
      <c r="I84" s="112"/>
      <c r="J84" s="112"/>
      <c r="K84" s="112"/>
      <c r="L84" s="112"/>
      <c r="M84" s="112"/>
      <c r="N84" s="112"/>
      <c r="O84" s="112"/>
      <c r="P84" s="112"/>
    </row>
    <row r="85" spans="1:16" s="32" customFormat="1" ht="26.25" customHeight="1">
      <c r="A85" s="109">
        <v>71</v>
      </c>
      <c r="B85" s="109" t="s">
        <v>1149</v>
      </c>
      <c r="C85" s="386" t="s">
        <v>1258</v>
      </c>
      <c r="D85" s="395" t="s">
        <v>86</v>
      </c>
      <c r="E85" s="398">
        <v>4.8</v>
      </c>
      <c r="F85" s="112"/>
      <c r="G85" s="112"/>
      <c r="H85" s="112"/>
      <c r="I85" s="112"/>
      <c r="J85" s="112"/>
      <c r="K85" s="112"/>
      <c r="L85" s="112"/>
      <c r="M85" s="112"/>
      <c r="N85" s="112"/>
      <c r="O85" s="112"/>
      <c r="P85" s="112"/>
    </row>
    <row r="86" spans="1:16" s="32" customFormat="1" ht="26.25" customHeight="1">
      <c r="A86" s="109">
        <v>72</v>
      </c>
      <c r="B86" s="109" t="s">
        <v>1149</v>
      </c>
      <c r="C86" s="386" t="s">
        <v>1257</v>
      </c>
      <c r="D86" s="395" t="s">
        <v>86</v>
      </c>
      <c r="E86" s="398">
        <v>5</v>
      </c>
      <c r="F86" s="112"/>
      <c r="G86" s="112"/>
      <c r="H86" s="112"/>
      <c r="I86" s="112"/>
      <c r="J86" s="112"/>
      <c r="K86" s="112"/>
      <c r="L86" s="112"/>
      <c r="M86" s="112"/>
      <c r="N86" s="112"/>
      <c r="O86" s="112"/>
      <c r="P86" s="112"/>
    </row>
    <row r="87" spans="1:16" s="32" customFormat="1" ht="26.25" customHeight="1">
      <c r="A87" s="109">
        <v>73</v>
      </c>
      <c r="B87" s="109" t="s">
        <v>1149</v>
      </c>
      <c r="C87" s="386" t="s">
        <v>1256</v>
      </c>
      <c r="D87" s="395" t="s">
        <v>86</v>
      </c>
      <c r="E87" s="398">
        <v>2</v>
      </c>
      <c r="F87" s="112"/>
      <c r="G87" s="112"/>
      <c r="H87" s="112"/>
      <c r="I87" s="112"/>
      <c r="J87" s="112"/>
      <c r="K87" s="112"/>
      <c r="L87" s="112"/>
      <c r="M87" s="112"/>
      <c r="N87" s="112"/>
      <c r="O87" s="112"/>
      <c r="P87" s="112"/>
    </row>
    <row r="88" spans="1:16" s="32" customFormat="1" ht="26.25" customHeight="1">
      <c r="A88" s="109">
        <v>74</v>
      </c>
      <c r="B88" s="109" t="s">
        <v>1149</v>
      </c>
      <c r="C88" s="386" t="s">
        <v>1255</v>
      </c>
      <c r="D88" s="395" t="s">
        <v>86</v>
      </c>
      <c r="E88" s="398">
        <v>1</v>
      </c>
      <c r="F88" s="112"/>
      <c r="G88" s="112"/>
      <c r="H88" s="112"/>
      <c r="I88" s="112"/>
      <c r="J88" s="112"/>
      <c r="K88" s="112"/>
      <c r="L88" s="112"/>
      <c r="M88" s="112"/>
      <c r="N88" s="112"/>
      <c r="O88" s="112"/>
      <c r="P88" s="112"/>
    </row>
    <row r="89" spans="1:16" s="32" customFormat="1" ht="26.25" customHeight="1">
      <c r="A89" s="109">
        <v>75</v>
      </c>
      <c r="B89" s="109" t="s">
        <v>1149</v>
      </c>
      <c r="C89" s="386" t="s">
        <v>1910</v>
      </c>
      <c r="D89" s="395" t="s">
        <v>86</v>
      </c>
      <c r="E89" s="398">
        <v>42.8</v>
      </c>
      <c r="F89" s="112"/>
      <c r="G89" s="112"/>
      <c r="H89" s="112"/>
      <c r="I89" s="112"/>
      <c r="J89" s="112"/>
      <c r="K89" s="112"/>
      <c r="L89" s="112"/>
      <c r="M89" s="112"/>
      <c r="N89" s="112"/>
      <c r="O89" s="112"/>
      <c r="P89" s="112"/>
    </row>
    <row r="90" spans="1:16" s="32" customFormat="1" ht="26.25" customHeight="1">
      <c r="A90" s="109">
        <v>76</v>
      </c>
      <c r="B90" s="109" t="s">
        <v>1149</v>
      </c>
      <c r="C90" s="386" t="s">
        <v>1911</v>
      </c>
      <c r="D90" s="395" t="s">
        <v>86</v>
      </c>
      <c r="E90" s="398">
        <v>0.2</v>
      </c>
      <c r="F90" s="112"/>
      <c r="G90" s="112"/>
      <c r="H90" s="112"/>
      <c r="I90" s="112"/>
      <c r="J90" s="112"/>
      <c r="K90" s="112"/>
      <c r="L90" s="112"/>
      <c r="M90" s="112"/>
      <c r="N90" s="112"/>
      <c r="O90" s="112"/>
      <c r="P90" s="112"/>
    </row>
    <row r="91" spans="1:16" s="32" customFormat="1" ht="26.25" customHeight="1">
      <c r="A91" s="109">
        <v>77</v>
      </c>
      <c r="B91" s="109" t="s">
        <v>1149</v>
      </c>
      <c r="C91" s="386" t="s">
        <v>1912</v>
      </c>
      <c r="D91" s="395" t="s">
        <v>86</v>
      </c>
      <c r="E91" s="398">
        <v>0.8</v>
      </c>
      <c r="F91" s="112"/>
      <c r="G91" s="112"/>
      <c r="H91" s="112"/>
      <c r="I91" s="112"/>
      <c r="J91" s="112"/>
      <c r="K91" s="112"/>
      <c r="L91" s="112"/>
      <c r="M91" s="112"/>
      <c r="N91" s="112"/>
      <c r="O91" s="112"/>
      <c r="P91" s="112"/>
    </row>
    <row r="92" spans="1:16" s="32" customFormat="1" ht="26.25" customHeight="1">
      <c r="A92" s="109">
        <v>78</v>
      </c>
      <c r="B92" s="109" t="s">
        <v>1149</v>
      </c>
      <c r="C92" s="386" t="s">
        <v>1913</v>
      </c>
      <c r="D92" s="395" t="s">
        <v>86</v>
      </c>
      <c r="E92" s="394">
        <v>8.4</v>
      </c>
      <c r="F92" s="112"/>
      <c r="G92" s="112"/>
      <c r="H92" s="112"/>
      <c r="I92" s="112"/>
      <c r="J92" s="112"/>
      <c r="K92" s="112"/>
      <c r="L92" s="112"/>
      <c r="M92" s="112"/>
      <c r="N92" s="112"/>
      <c r="O92" s="112"/>
      <c r="P92" s="112"/>
    </row>
    <row r="93" spans="1:16" s="32" customFormat="1" ht="26.25" customHeight="1">
      <c r="A93" s="109">
        <v>79</v>
      </c>
      <c r="B93" s="109" t="s">
        <v>1149</v>
      </c>
      <c r="C93" s="386" t="s">
        <v>1914</v>
      </c>
      <c r="D93" s="395" t="s">
        <v>86</v>
      </c>
      <c r="E93" s="394">
        <v>5.8</v>
      </c>
      <c r="F93" s="112"/>
      <c r="G93" s="112"/>
      <c r="H93" s="112"/>
      <c r="I93" s="112"/>
      <c r="J93" s="112"/>
      <c r="K93" s="112"/>
      <c r="L93" s="112"/>
      <c r="M93" s="112"/>
      <c r="N93" s="112"/>
      <c r="O93" s="112"/>
      <c r="P93" s="112"/>
    </row>
    <row r="94" spans="1:16" s="32" customFormat="1" ht="26.25" customHeight="1">
      <c r="A94" s="109">
        <v>80</v>
      </c>
      <c r="B94" s="109" t="s">
        <v>1149</v>
      </c>
      <c r="C94" s="386" t="s">
        <v>1915</v>
      </c>
      <c r="D94" s="395" t="s">
        <v>86</v>
      </c>
      <c r="E94" s="394">
        <v>1.6</v>
      </c>
      <c r="F94" s="112"/>
      <c r="G94" s="112"/>
      <c r="H94" s="112"/>
      <c r="I94" s="112"/>
      <c r="J94" s="112"/>
      <c r="K94" s="112"/>
      <c r="L94" s="112"/>
      <c r="M94" s="112"/>
      <c r="N94" s="112"/>
      <c r="O94" s="112"/>
      <c r="P94" s="112"/>
    </row>
    <row r="95" spans="1:16" s="32" customFormat="1" ht="26.25" customHeight="1">
      <c r="A95" s="109">
        <v>81</v>
      </c>
      <c r="B95" s="109" t="s">
        <v>1149</v>
      </c>
      <c r="C95" s="386" t="s">
        <v>1916</v>
      </c>
      <c r="D95" s="395" t="s">
        <v>86</v>
      </c>
      <c r="E95" s="394">
        <v>44.599999999999994</v>
      </c>
      <c r="F95" s="112"/>
      <c r="G95" s="112"/>
      <c r="H95" s="112"/>
      <c r="I95" s="112"/>
      <c r="J95" s="112"/>
      <c r="K95" s="112"/>
      <c r="L95" s="112"/>
      <c r="M95" s="112"/>
      <c r="N95" s="112"/>
      <c r="O95" s="112"/>
      <c r="P95" s="112"/>
    </row>
    <row r="96" spans="1:16" s="32" customFormat="1" ht="26.25" customHeight="1">
      <c r="A96" s="109">
        <v>82</v>
      </c>
      <c r="B96" s="109" t="s">
        <v>1149</v>
      </c>
      <c r="C96" s="386" t="s">
        <v>1917</v>
      </c>
      <c r="D96" s="395" t="s">
        <v>86</v>
      </c>
      <c r="E96" s="394">
        <v>1.8</v>
      </c>
      <c r="F96" s="112"/>
      <c r="G96" s="112"/>
      <c r="H96" s="112"/>
      <c r="I96" s="112"/>
      <c r="J96" s="112"/>
      <c r="K96" s="112"/>
      <c r="L96" s="112"/>
      <c r="M96" s="112"/>
      <c r="N96" s="112"/>
      <c r="O96" s="112"/>
      <c r="P96" s="112"/>
    </row>
    <row r="97" spans="1:16" s="32" customFormat="1" ht="26.25" customHeight="1">
      <c r="A97" s="109">
        <v>83</v>
      </c>
      <c r="B97" s="109" t="s">
        <v>1149</v>
      </c>
      <c r="C97" s="386" t="s">
        <v>1918</v>
      </c>
      <c r="D97" s="395" t="s">
        <v>86</v>
      </c>
      <c r="E97" s="394">
        <v>5.6</v>
      </c>
      <c r="F97" s="112"/>
      <c r="G97" s="112"/>
      <c r="H97" s="112"/>
      <c r="I97" s="112"/>
      <c r="J97" s="112"/>
      <c r="K97" s="112"/>
      <c r="L97" s="112"/>
      <c r="M97" s="112"/>
      <c r="N97" s="112"/>
      <c r="O97" s="112"/>
      <c r="P97" s="112"/>
    </row>
    <row r="98" spans="1:16" s="32" customFormat="1" ht="26.25" customHeight="1">
      <c r="A98" s="109">
        <v>84</v>
      </c>
      <c r="B98" s="109" t="s">
        <v>1149</v>
      </c>
      <c r="C98" s="386" t="s">
        <v>1919</v>
      </c>
      <c r="D98" s="395" t="s">
        <v>86</v>
      </c>
      <c r="E98" s="394">
        <v>5</v>
      </c>
      <c r="F98" s="112"/>
      <c r="G98" s="112"/>
      <c r="H98" s="112"/>
      <c r="I98" s="112"/>
      <c r="J98" s="112"/>
      <c r="K98" s="112"/>
      <c r="L98" s="112"/>
      <c r="M98" s="112"/>
      <c r="N98" s="112"/>
      <c r="O98" s="112"/>
      <c r="P98" s="112"/>
    </row>
    <row r="99" spans="1:16" s="32" customFormat="1" ht="26.25" customHeight="1">
      <c r="A99" s="109">
        <v>85</v>
      </c>
      <c r="B99" s="109" t="s">
        <v>1149</v>
      </c>
      <c r="C99" s="386" t="s">
        <v>1920</v>
      </c>
      <c r="D99" s="395" t="s">
        <v>86</v>
      </c>
      <c r="E99" s="394">
        <v>2</v>
      </c>
      <c r="F99" s="112"/>
      <c r="G99" s="112"/>
      <c r="H99" s="112"/>
      <c r="I99" s="112"/>
      <c r="J99" s="112"/>
      <c r="K99" s="112"/>
      <c r="L99" s="112"/>
      <c r="M99" s="112"/>
      <c r="N99" s="112"/>
      <c r="O99" s="112"/>
      <c r="P99" s="112"/>
    </row>
    <row r="100" spans="1:16" s="32" customFormat="1" ht="26.25" customHeight="1">
      <c r="A100" s="109">
        <v>86</v>
      </c>
      <c r="B100" s="109" t="s">
        <v>1149</v>
      </c>
      <c r="C100" s="386" t="s">
        <v>1921</v>
      </c>
      <c r="D100" s="395" t="s">
        <v>86</v>
      </c>
      <c r="E100" s="394">
        <v>1</v>
      </c>
      <c r="F100" s="112"/>
      <c r="G100" s="112"/>
      <c r="H100" s="112"/>
      <c r="I100" s="112"/>
      <c r="J100" s="112"/>
      <c r="K100" s="112"/>
      <c r="L100" s="112"/>
      <c r="M100" s="112"/>
      <c r="N100" s="112"/>
      <c r="O100" s="112"/>
      <c r="P100" s="112"/>
    </row>
    <row r="101" spans="1:16" s="32" customFormat="1" ht="26.25" customHeight="1">
      <c r="A101" s="109">
        <v>87</v>
      </c>
      <c r="B101" s="109" t="s">
        <v>1149</v>
      </c>
      <c r="C101" s="383" t="s">
        <v>1861</v>
      </c>
      <c r="D101" s="395" t="s">
        <v>300</v>
      </c>
      <c r="E101" s="396">
        <v>1</v>
      </c>
      <c r="F101" s="112"/>
      <c r="G101" s="112"/>
      <c r="H101" s="112"/>
      <c r="I101" s="112"/>
      <c r="J101" s="112"/>
      <c r="K101" s="112"/>
      <c r="L101" s="112"/>
      <c r="M101" s="112"/>
      <c r="N101" s="112"/>
      <c r="O101" s="112"/>
      <c r="P101" s="112"/>
    </row>
    <row r="102" spans="1:16" s="32" customFormat="1" ht="26.25" customHeight="1">
      <c r="A102" s="109">
        <v>88</v>
      </c>
      <c r="B102" s="109" t="s">
        <v>1149</v>
      </c>
      <c r="C102" s="383" t="s">
        <v>1516</v>
      </c>
      <c r="D102" s="395" t="s">
        <v>727</v>
      </c>
      <c r="E102" s="394">
        <v>2</v>
      </c>
      <c r="F102" s="112"/>
      <c r="G102" s="112"/>
      <c r="H102" s="112"/>
      <c r="I102" s="112"/>
      <c r="J102" s="112"/>
      <c r="K102" s="112"/>
      <c r="L102" s="112"/>
      <c r="M102" s="112"/>
      <c r="N102" s="112"/>
      <c r="O102" s="112"/>
      <c r="P102" s="112"/>
    </row>
    <row r="103" spans="1:16" s="32" customFormat="1" ht="26.25" customHeight="1">
      <c r="A103" s="109">
        <v>89</v>
      </c>
      <c r="B103" s="109" t="s">
        <v>1149</v>
      </c>
      <c r="C103" s="383" t="s">
        <v>1922</v>
      </c>
      <c r="D103" s="395" t="s">
        <v>727</v>
      </c>
      <c r="E103" s="394">
        <v>4</v>
      </c>
      <c r="F103" s="112"/>
      <c r="G103" s="112"/>
      <c r="H103" s="112"/>
      <c r="I103" s="112"/>
      <c r="J103" s="112"/>
      <c r="K103" s="112"/>
      <c r="L103" s="112"/>
      <c r="M103" s="112"/>
      <c r="N103" s="112"/>
      <c r="O103" s="112"/>
      <c r="P103" s="112"/>
    </row>
    <row r="104" spans="1:16" s="32" customFormat="1" ht="26.25" customHeight="1">
      <c r="A104" s="109">
        <v>90</v>
      </c>
      <c r="B104" s="109" t="s">
        <v>1149</v>
      </c>
      <c r="C104" s="386" t="s">
        <v>1923</v>
      </c>
      <c r="D104" s="395" t="s">
        <v>300</v>
      </c>
      <c r="E104" s="397">
        <v>1</v>
      </c>
      <c r="F104" s="112"/>
      <c r="G104" s="112"/>
      <c r="H104" s="112"/>
      <c r="I104" s="112"/>
      <c r="J104" s="112"/>
      <c r="K104" s="112"/>
      <c r="L104" s="112"/>
      <c r="M104" s="112"/>
      <c r="N104" s="112"/>
      <c r="O104" s="112"/>
      <c r="P104" s="112"/>
    </row>
    <row r="105" spans="1:16" s="32" customFormat="1" ht="26.25" customHeight="1">
      <c r="A105" s="109">
        <v>91</v>
      </c>
      <c r="B105" s="109" t="s">
        <v>1149</v>
      </c>
      <c r="C105" s="383" t="s">
        <v>1862</v>
      </c>
      <c r="D105" s="395" t="s">
        <v>300</v>
      </c>
      <c r="E105" s="397">
        <v>1</v>
      </c>
      <c r="F105" s="112"/>
      <c r="G105" s="112"/>
      <c r="H105" s="112"/>
      <c r="I105" s="112"/>
      <c r="J105" s="112"/>
      <c r="K105" s="112"/>
      <c r="L105" s="112"/>
      <c r="M105" s="112"/>
      <c r="N105" s="112"/>
      <c r="O105" s="112"/>
      <c r="P105" s="112"/>
    </row>
    <row r="106" spans="1:16" s="32" customFormat="1" ht="26.25" customHeight="1">
      <c r="A106" s="109">
        <v>92</v>
      </c>
      <c r="B106" s="109" t="s">
        <v>1149</v>
      </c>
      <c r="C106" s="383" t="s">
        <v>1268</v>
      </c>
      <c r="D106" s="395" t="s">
        <v>300</v>
      </c>
      <c r="E106" s="397">
        <v>1</v>
      </c>
      <c r="F106" s="112"/>
      <c r="G106" s="112"/>
      <c r="H106" s="112"/>
      <c r="I106" s="112"/>
      <c r="J106" s="112"/>
      <c r="K106" s="112"/>
      <c r="L106" s="112"/>
      <c r="M106" s="112"/>
      <c r="N106" s="112"/>
      <c r="O106" s="112"/>
      <c r="P106" s="112"/>
    </row>
    <row r="107" spans="1:16" s="32" customFormat="1" ht="26.25" customHeight="1">
      <c r="A107" s="109">
        <v>93</v>
      </c>
      <c r="B107" s="109" t="s">
        <v>1149</v>
      </c>
      <c r="C107" s="386" t="s">
        <v>1863</v>
      </c>
      <c r="D107" s="395" t="s">
        <v>300</v>
      </c>
      <c r="E107" s="397">
        <v>1</v>
      </c>
      <c r="F107" s="112"/>
      <c r="G107" s="112"/>
      <c r="H107" s="112"/>
      <c r="I107" s="112"/>
      <c r="J107" s="112"/>
      <c r="K107" s="112"/>
      <c r="L107" s="112"/>
      <c r="M107" s="112"/>
      <c r="N107" s="112"/>
      <c r="O107" s="112"/>
      <c r="P107" s="112"/>
    </row>
    <row r="108" spans="1:16" s="32" customFormat="1" ht="26.25" customHeight="1">
      <c r="A108" s="109">
        <v>94</v>
      </c>
      <c r="B108" s="109" t="s">
        <v>1149</v>
      </c>
      <c r="C108" s="386" t="s">
        <v>1864</v>
      </c>
      <c r="D108" s="395" t="s">
        <v>300</v>
      </c>
      <c r="E108" s="397">
        <v>1</v>
      </c>
      <c r="F108" s="112"/>
      <c r="G108" s="112"/>
      <c r="H108" s="112"/>
      <c r="I108" s="112"/>
      <c r="J108" s="112"/>
      <c r="K108" s="112"/>
      <c r="L108" s="112"/>
      <c r="M108" s="112"/>
      <c r="N108" s="112"/>
      <c r="O108" s="112"/>
      <c r="P108" s="112"/>
    </row>
    <row r="109" spans="1:16" s="32" customFormat="1" ht="26.25" customHeight="1">
      <c r="A109" s="109">
        <v>95</v>
      </c>
      <c r="B109" s="109" t="s">
        <v>1149</v>
      </c>
      <c r="C109" s="386" t="s">
        <v>1865</v>
      </c>
      <c r="D109" s="395" t="s">
        <v>300</v>
      </c>
      <c r="E109" s="397">
        <v>1</v>
      </c>
      <c r="F109" s="112"/>
      <c r="G109" s="112"/>
      <c r="H109" s="112"/>
      <c r="I109" s="112"/>
      <c r="J109" s="112"/>
      <c r="K109" s="112"/>
      <c r="L109" s="112"/>
      <c r="M109" s="112"/>
      <c r="N109" s="112"/>
      <c r="O109" s="112"/>
      <c r="P109" s="112"/>
    </row>
    <row r="110" spans="1:16" s="16" customFormat="1" ht="25.5">
      <c r="A110" s="102"/>
      <c r="B110" s="102"/>
      <c r="C110" s="103" t="s">
        <v>1224</v>
      </c>
      <c r="D110" s="153"/>
      <c r="E110" s="330"/>
      <c r="F110" s="102"/>
      <c r="G110" s="146"/>
      <c r="H110" s="146"/>
      <c r="I110" s="212"/>
      <c r="J110" s="212"/>
      <c r="K110" s="212"/>
      <c r="L110" s="146"/>
      <c r="M110" s="146"/>
      <c r="N110" s="146"/>
      <c r="O110" s="146"/>
      <c r="P110" s="146"/>
    </row>
    <row r="111" spans="1:16" s="16" customFormat="1" ht="25.5">
      <c r="A111" s="213">
        <v>96</v>
      </c>
      <c r="B111" s="109" t="s">
        <v>1149</v>
      </c>
      <c r="C111" s="369" t="s">
        <v>1777</v>
      </c>
      <c r="D111" s="354" t="s">
        <v>300</v>
      </c>
      <c r="E111" s="355">
        <v>1</v>
      </c>
      <c r="F111" s="215"/>
      <c r="G111" s="356"/>
      <c r="H111" s="216"/>
      <c r="I111" s="217"/>
      <c r="J111" s="218"/>
      <c r="K111" s="217"/>
      <c r="L111" s="219"/>
      <c r="M111" s="216"/>
      <c r="N111" s="219"/>
      <c r="O111" s="216"/>
      <c r="P111" s="216"/>
    </row>
    <row r="112" spans="1:16" s="16" customFormat="1" ht="25.5">
      <c r="A112" s="213">
        <v>97</v>
      </c>
      <c r="B112" s="109" t="s">
        <v>1149</v>
      </c>
      <c r="C112" s="369" t="s">
        <v>1778</v>
      </c>
      <c r="D112" s="354" t="s">
        <v>300</v>
      </c>
      <c r="E112" s="355">
        <v>1</v>
      </c>
      <c r="F112" s="215"/>
      <c r="G112" s="356"/>
      <c r="H112" s="216"/>
      <c r="I112" s="217"/>
      <c r="J112" s="218"/>
      <c r="K112" s="217"/>
      <c r="L112" s="219"/>
      <c r="M112" s="216"/>
      <c r="N112" s="219"/>
      <c r="O112" s="216"/>
      <c r="P112" s="216"/>
    </row>
    <row r="113" spans="1:17" s="16" customFormat="1" ht="25.5">
      <c r="A113" s="213">
        <v>98</v>
      </c>
      <c r="B113" s="109" t="s">
        <v>1149</v>
      </c>
      <c r="C113" s="369" t="s">
        <v>1779</v>
      </c>
      <c r="D113" s="354" t="s">
        <v>300</v>
      </c>
      <c r="E113" s="355">
        <v>1</v>
      </c>
      <c r="F113" s="215"/>
      <c r="G113" s="356"/>
      <c r="H113" s="216"/>
      <c r="I113" s="217"/>
      <c r="J113" s="218"/>
      <c r="K113" s="217"/>
      <c r="L113" s="219"/>
      <c r="M113" s="216"/>
      <c r="N113" s="219"/>
      <c r="O113" s="216"/>
      <c r="P113" s="216"/>
    </row>
    <row r="114" spans="1:17" s="16" customFormat="1" ht="25.5">
      <c r="A114" s="213">
        <v>99</v>
      </c>
      <c r="B114" s="109" t="s">
        <v>1149</v>
      </c>
      <c r="C114" s="369" t="s">
        <v>1780</v>
      </c>
      <c r="D114" s="354" t="s">
        <v>300</v>
      </c>
      <c r="E114" s="355">
        <v>1</v>
      </c>
      <c r="F114" s="215"/>
      <c r="G114" s="356"/>
      <c r="H114" s="216"/>
      <c r="I114" s="217"/>
      <c r="J114" s="218"/>
      <c r="K114" s="217"/>
      <c r="L114" s="219"/>
      <c r="M114" s="216"/>
      <c r="N114" s="219"/>
      <c r="O114" s="216"/>
      <c r="P114" s="216"/>
    </row>
    <row r="115" spans="1:17" s="8" customFormat="1">
      <c r="A115" s="121"/>
      <c r="B115" s="121"/>
      <c r="C115" s="122"/>
      <c r="D115" s="123"/>
      <c r="E115" s="121"/>
      <c r="F115" s="125"/>
      <c r="G115" s="126"/>
      <c r="H115" s="127"/>
      <c r="I115" s="127"/>
      <c r="J115" s="128"/>
      <c r="K115" s="127"/>
      <c r="L115" s="128"/>
      <c r="M115" s="127"/>
      <c r="N115" s="128"/>
      <c r="O115" s="127"/>
      <c r="P115" s="129"/>
    </row>
    <row r="116" spans="1:17">
      <c r="A116" s="42"/>
      <c r="B116" s="42"/>
      <c r="C116" s="48"/>
      <c r="D116" s="44"/>
      <c r="E116" s="42"/>
      <c r="F116" s="42"/>
      <c r="G116" s="63"/>
      <c r="H116" s="64"/>
      <c r="I116" s="64"/>
      <c r="J116" s="64"/>
      <c r="K116" s="130" t="s">
        <v>1623</v>
      </c>
      <c r="L116" s="131">
        <f>SUM(L12:L115)</f>
        <v>0</v>
      </c>
      <c r="M116" s="131">
        <f>SUM(M12:M115)</f>
        <v>0</v>
      </c>
      <c r="N116" s="131">
        <f>SUM(N12:N115)</f>
        <v>0</v>
      </c>
      <c r="O116" s="131">
        <f>SUM(O12:O115)</f>
        <v>0</v>
      </c>
      <c r="P116" s="132">
        <f>SUM(P12:P115)</f>
        <v>0</v>
      </c>
    </row>
    <row r="117" spans="1:17">
      <c r="A117" s="42"/>
      <c r="B117" s="42"/>
      <c r="C117" s="48"/>
      <c r="D117" s="44"/>
      <c r="E117" s="42"/>
      <c r="F117" s="42"/>
      <c r="G117" s="63"/>
      <c r="H117" s="64"/>
      <c r="I117" s="64"/>
      <c r="J117" s="64"/>
      <c r="K117" s="130"/>
      <c r="L117" s="133"/>
      <c r="M117" s="133"/>
      <c r="N117" s="133"/>
      <c r="O117" s="133"/>
      <c r="P117" s="134"/>
    </row>
    <row r="118" spans="1:17">
      <c r="A118" s="42"/>
      <c r="B118" s="42"/>
      <c r="C118" s="71" t="s">
        <v>20</v>
      </c>
      <c r="D118" s="44"/>
      <c r="E118" s="42"/>
      <c r="F118" s="58"/>
      <c r="G118" s="63"/>
      <c r="H118" s="64"/>
      <c r="I118" s="64"/>
      <c r="J118" s="64"/>
      <c r="K118" s="64"/>
      <c r="L118" s="64"/>
      <c r="M118" s="64"/>
      <c r="N118" s="64"/>
      <c r="O118" s="64"/>
      <c r="P118" s="90"/>
    </row>
    <row r="119" spans="1:17" s="4" customFormat="1">
      <c r="A119" s="42"/>
      <c r="B119" s="42"/>
      <c r="C119" s="48"/>
      <c r="D119" s="44"/>
      <c r="E119" s="42"/>
      <c r="F119" s="58"/>
      <c r="G119" s="63"/>
      <c r="H119" s="64"/>
      <c r="I119" s="64"/>
      <c r="J119" s="64"/>
      <c r="K119" s="64"/>
      <c r="L119" s="64"/>
      <c r="M119" s="64"/>
      <c r="N119" s="64"/>
      <c r="O119" s="64"/>
      <c r="P119" s="90"/>
      <c r="Q119" s="6"/>
    </row>
    <row r="120" spans="1:17">
      <c r="A120" s="42"/>
      <c r="B120" s="42"/>
      <c r="C120" s="48"/>
      <c r="D120" s="44"/>
      <c r="E120" s="42"/>
      <c r="F120" s="42"/>
      <c r="G120" s="63"/>
      <c r="H120" s="64"/>
      <c r="I120" s="64"/>
      <c r="J120" s="64"/>
      <c r="K120" s="64"/>
      <c r="L120" s="64"/>
      <c r="M120" s="64"/>
      <c r="N120" s="64"/>
      <c r="O120" s="64"/>
      <c r="P120" s="90"/>
    </row>
    <row r="121" spans="1:17">
      <c r="A121" s="42"/>
      <c r="B121" s="42"/>
      <c r="C121" s="48"/>
      <c r="D121" s="44"/>
      <c r="E121" s="42"/>
      <c r="F121" s="42"/>
      <c r="G121" s="63"/>
      <c r="H121" s="64"/>
      <c r="I121" s="64"/>
      <c r="J121" s="64"/>
      <c r="K121" s="64"/>
      <c r="L121" s="64"/>
      <c r="M121" s="64"/>
      <c r="N121" s="64"/>
      <c r="O121" s="64"/>
      <c r="P121" s="90"/>
    </row>
    <row r="122" spans="1:17">
      <c r="A122" s="42"/>
      <c r="B122" s="42"/>
      <c r="C122" s="48"/>
      <c r="D122" s="44"/>
      <c r="E122" s="42"/>
      <c r="F122" s="42"/>
      <c r="G122" s="63"/>
      <c r="H122" s="64"/>
      <c r="I122" s="64"/>
      <c r="J122" s="64"/>
      <c r="K122" s="64"/>
      <c r="L122" s="64"/>
      <c r="M122" s="64"/>
      <c r="N122" s="64"/>
      <c r="O122" s="64"/>
      <c r="P122" s="90"/>
    </row>
    <row r="123" spans="1:17">
      <c r="A123" s="42"/>
      <c r="B123" s="42"/>
      <c r="C123" s="71" t="s">
        <v>1611</v>
      </c>
      <c r="D123" s="44"/>
      <c r="E123" s="42"/>
      <c r="F123" s="42"/>
      <c r="G123" s="63"/>
      <c r="H123" s="64"/>
      <c r="I123" s="64"/>
      <c r="J123" s="64"/>
      <c r="K123" s="64"/>
      <c r="L123" s="64"/>
      <c r="M123" s="64"/>
      <c r="N123" s="64"/>
      <c r="O123" s="64"/>
      <c r="P123" s="90"/>
    </row>
    <row r="124" spans="1:17">
      <c r="A124" s="42"/>
      <c r="B124" s="42"/>
      <c r="C124" s="48"/>
      <c r="D124" s="44"/>
      <c r="E124" s="42"/>
      <c r="F124" s="42"/>
      <c r="G124" s="63"/>
      <c r="H124" s="64"/>
      <c r="I124" s="64"/>
      <c r="J124" s="64"/>
      <c r="K124" s="64"/>
      <c r="L124" s="64"/>
      <c r="M124" s="64"/>
      <c r="N124" s="64"/>
      <c r="O124" s="64"/>
      <c r="P124" s="90"/>
    </row>
    <row r="125" spans="1:17">
      <c r="A125" s="42"/>
      <c r="B125" s="42"/>
      <c r="C125" s="48"/>
      <c r="D125" s="44"/>
      <c r="E125" s="42"/>
      <c r="F125" s="42"/>
      <c r="G125" s="63"/>
      <c r="H125" s="64"/>
      <c r="I125" s="64"/>
      <c r="J125" s="64"/>
      <c r="K125" s="64"/>
      <c r="L125" s="64"/>
      <c r="M125" s="64"/>
      <c r="N125" s="64"/>
      <c r="O125" s="64"/>
      <c r="P125" s="90"/>
    </row>
    <row r="126" spans="1:17">
      <c r="A126" s="42"/>
      <c r="B126" s="42"/>
      <c r="C126" s="48"/>
      <c r="D126" s="44"/>
      <c r="E126" s="42"/>
      <c r="F126" s="42"/>
      <c r="G126" s="63"/>
      <c r="H126" s="64"/>
      <c r="I126" s="64"/>
      <c r="J126" s="64"/>
      <c r="K126" s="64"/>
      <c r="L126" s="64"/>
      <c r="M126" s="64"/>
      <c r="N126" s="64"/>
      <c r="O126" s="64"/>
      <c r="P126" s="90"/>
    </row>
  </sheetData>
  <mergeCells count="7">
    <mergeCell ref="L9:P9"/>
    <mergeCell ref="A9:A10"/>
    <mergeCell ref="B9:B10"/>
    <mergeCell ref="C9:C10"/>
    <mergeCell ref="D9:D10"/>
    <mergeCell ref="E9:E10"/>
    <mergeCell ref="F9:K9"/>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topLeftCell="A16" workbookViewId="0">
      <selection activeCell="S14" sqref="S14"/>
    </sheetView>
  </sheetViews>
  <sheetFormatPr defaultColWidth="9.140625" defaultRowHeight="12.75"/>
  <cols>
    <col min="1" max="1" width="5.42578125" style="3" customWidth="1"/>
    <col min="2" max="2" width="8.28515625" style="3" customWidth="1"/>
    <col min="3" max="3" width="29.85546875" style="1" customWidth="1"/>
    <col min="4" max="4" width="6.85546875" style="2" customWidth="1"/>
    <col min="5" max="5" width="7.28515625" style="3" customWidth="1"/>
    <col min="6" max="6" width="6.28515625" style="3" customWidth="1"/>
    <col min="7" max="7" width="6.42578125" style="4" customWidth="1"/>
    <col min="8" max="8" width="7.710937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7" ht="15">
      <c r="A1" s="84" t="s">
        <v>1</v>
      </c>
      <c r="B1" s="84"/>
      <c r="C1" s="85"/>
      <c r="D1" s="62" t="s">
        <v>43</v>
      </c>
      <c r="E1" s="86"/>
      <c r="F1" s="86"/>
      <c r="G1" s="87"/>
      <c r="H1" s="88"/>
      <c r="I1" s="88"/>
      <c r="J1" s="88"/>
      <c r="K1" s="88"/>
      <c r="L1" s="88"/>
      <c r="M1" s="88"/>
      <c r="N1" s="88"/>
      <c r="O1" s="88"/>
      <c r="P1" s="89"/>
    </row>
    <row r="2" spans="1:17" ht="15">
      <c r="A2" s="84" t="s">
        <v>2</v>
      </c>
      <c r="B2" s="84"/>
      <c r="C2" s="85"/>
      <c r="D2" s="46" t="s">
        <v>48</v>
      </c>
      <c r="E2" s="86"/>
      <c r="F2" s="86"/>
      <c r="G2" s="87"/>
      <c r="H2" s="88"/>
      <c r="I2" s="88"/>
      <c r="J2" s="88"/>
      <c r="K2" s="88"/>
      <c r="L2" s="88"/>
      <c r="M2" s="88"/>
      <c r="N2" s="88"/>
      <c r="O2" s="88"/>
      <c r="P2" s="89"/>
    </row>
    <row r="3" spans="1:17" ht="15">
      <c r="A3" s="84"/>
      <c r="B3" s="84"/>
      <c r="C3" s="85"/>
      <c r="D3" s="46" t="s">
        <v>1772</v>
      </c>
      <c r="E3" s="86"/>
      <c r="F3" s="86"/>
      <c r="G3" s="87"/>
      <c r="H3" s="88"/>
      <c r="I3" s="88"/>
      <c r="J3" s="88"/>
      <c r="K3" s="88"/>
      <c r="L3" s="88"/>
      <c r="M3" s="88"/>
      <c r="N3" s="88"/>
      <c r="O3" s="88"/>
      <c r="P3" s="89"/>
    </row>
    <row r="4" spans="1:17" ht="15">
      <c r="A4" s="84"/>
      <c r="B4" s="84"/>
      <c r="C4" s="85"/>
      <c r="D4" s="46" t="s">
        <v>181</v>
      </c>
      <c r="E4" s="86"/>
      <c r="F4" s="86"/>
      <c r="G4" s="87"/>
      <c r="H4" s="88"/>
      <c r="I4" s="88"/>
      <c r="J4" s="88"/>
      <c r="K4" s="88"/>
      <c r="L4" s="88"/>
      <c r="M4" s="88"/>
      <c r="N4" s="88"/>
      <c r="O4" s="88"/>
      <c r="P4" s="89"/>
    </row>
    <row r="5" spans="1:17" ht="15">
      <c r="A5" s="84" t="s">
        <v>3</v>
      </c>
      <c r="B5" s="84"/>
      <c r="C5" s="85"/>
      <c r="D5" s="46" t="s">
        <v>49</v>
      </c>
      <c r="E5" s="86"/>
      <c r="F5" s="86"/>
      <c r="G5" s="87"/>
      <c r="H5" s="88"/>
      <c r="I5" s="88"/>
      <c r="J5" s="88"/>
      <c r="K5" s="88"/>
      <c r="L5" s="88"/>
      <c r="M5" s="88"/>
      <c r="N5" s="88"/>
      <c r="O5" s="88"/>
      <c r="P5" s="89"/>
    </row>
    <row r="6" spans="1:17" ht="15">
      <c r="A6" s="84" t="s">
        <v>4</v>
      </c>
      <c r="B6" s="84"/>
      <c r="C6" s="85"/>
      <c r="D6" s="91"/>
      <c r="E6" s="86"/>
      <c r="F6" s="86"/>
      <c r="G6" s="87"/>
      <c r="H6" s="88"/>
      <c r="I6" s="88"/>
      <c r="J6" s="88"/>
      <c r="K6" s="88"/>
      <c r="L6" s="88"/>
      <c r="M6" s="88"/>
      <c r="N6" s="88"/>
      <c r="O6" s="88"/>
      <c r="P6" s="89"/>
    </row>
    <row r="7" spans="1:17" ht="15">
      <c r="A7" s="84" t="s">
        <v>1809</v>
      </c>
      <c r="B7" s="84"/>
      <c r="C7" s="85"/>
      <c r="D7" s="92"/>
      <c r="E7" s="86"/>
      <c r="F7" s="86"/>
      <c r="G7" s="87"/>
      <c r="H7" s="88"/>
      <c r="I7" s="88"/>
      <c r="J7" s="88"/>
      <c r="K7" s="88"/>
      <c r="L7" s="88"/>
      <c r="M7" s="88"/>
      <c r="N7" s="88"/>
      <c r="O7" s="93" t="s">
        <v>1624</v>
      </c>
      <c r="P7" s="94">
        <f>P38</f>
        <v>0</v>
      </c>
    </row>
    <row r="8" spans="1:17" ht="15">
      <c r="A8" s="45" t="s">
        <v>1613</v>
      </c>
      <c r="B8" s="45"/>
      <c r="C8" s="85"/>
      <c r="D8" s="92"/>
      <c r="E8" s="86"/>
      <c r="F8" s="86"/>
      <c r="G8" s="87"/>
      <c r="H8" s="88"/>
      <c r="I8" s="88"/>
      <c r="J8" s="88"/>
      <c r="K8" s="88"/>
      <c r="L8" s="88"/>
      <c r="M8" s="88"/>
      <c r="N8" s="88"/>
      <c r="O8" s="88"/>
      <c r="P8" s="89"/>
    </row>
    <row r="9" spans="1:17" ht="15">
      <c r="A9" s="1359" t="s">
        <v>5</v>
      </c>
      <c r="B9" s="1359" t="s">
        <v>68</v>
      </c>
      <c r="C9" s="1361" t="s">
        <v>37</v>
      </c>
      <c r="D9" s="1363" t="s">
        <v>6</v>
      </c>
      <c r="E9" s="1359" t="s">
        <v>7</v>
      </c>
      <c r="F9" s="1357" t="s">
        <v>8</v>
      </c>
      <c r="G9" s="1357"/>
      <c r="H9" s="1357"/>
      <c r="I9" s="1357"/>
      <c r="J9" s="1357"/>
      <c r="K9" s="1358"/>
      <c r="L9" s="1356" t="s">
        <v>11</v>
      </c>
      <c r="M9" s="1357"/>
      <c r="N9" s="1357"/>
      <c r="O9" s="1357"/>
      <c r="P9" s="1358"/>
      <c r="Q9" s="7"/>
    </row>
    <row r="10" spans="1:17" ht="70.5">
      <c r="A10" s="1360"/>
      <c r="B10" s="1360"/>
      <c r="C10" s="1362"/>
      <c r="D10" s="1364"/>
      <c r="E10" s="1360"/>
      <c r="F10" s="142" t="s">
        <v>9</v>
      </c>
      <c r="G10" s="142" t="s">
        <v>23</v>
      </c>
      <c r="H10" s="143" t="s">
        <v>24</v>
      </c>
      <c r="I10" s="143" t="s">
        <v>36</v>
      </c>
      <c r="J10" s="143" t="s">
        <v>25</v>
      </c>
      <c r="K10" s="143" t="s">
        <v>26</v>
      </c>
      <c r="L10" s="143" t="s">
        <v>10</v>
      </c>
      <c r="M10" s="143" t="s">
        <v>24</v>
      </c>
      <c r="N10" s="143" t="s">
        <v>36</v>
      </c>
      <c r="O10" s="143" t="s">
        <v>25</v>
      </c>
      <c r="P10" s="143" t="s">
        <v>27</v>
      </c>
    </row>
    <row r="11" spans="1:17">
      <c r="A11" s="98"/>
      <c r="B11" s="98"/>
      <c r="C11" s="99"/>
      <c r="D11" s="57"/>
      <c r="E11" s="49"/>
      <c r="F11" s="52"/>
      <c r="G11" s="76"/>
      <c r="H11" s="78"/>
      <c r="I11" s="78"/>
      <c r="J11" s="100"/>
      <c r="K11" s="78"/>
      <c r="L11" s="100"/>
      <c r="M11" s="78"/>
      <c r="N11" s="100"/>
      <c r="O11" s="78"/>
      <c r="P11" s="101"/>
    </row>
    <row r="12" spans="1:17" s="34" customFormat="1">
      <c r="A12" s="105"/>
      <c r="B12" s="102"/>
      <c r="C12" s="103" t="s">
        <v>1810</v>
      </c>
      <c r="D12" s="104"/>
      <c r="E12" s="105"/>
      <c r="F12" s="105"/>
      <c r="G12" s="106"/>
      <c r="H12" s="107"/>
      <c r="I12" s="107"/>
      <c r="J12" s="107"/>
      <c r="K12" s="107"/>
      <c r="L12" s="107"/>
      <c r="M12" s="107"/>
      <c r="N12" s="107"/>
      <c r="O12" s="107"/>
      <c r="P12" s="106"/>
    </row>
    <row r="13" spans="1:17" s="34" customFormat="1" ht="51">
      <c r="A13" s="115">
        <v>1</v>
      </c>
      <c r="B13" s="109" t="s">
        <v>1149</v>
      </c>
      <c r="C13" s="362" t="s">
        <v>1811</v>
      </c>
      <c r="D13" s="357" t="s">
        <v>300</v>
      </c>
      <c r="E13" s="358">
        <v>1</v>
      </c>
      <c r="F13" s="351"/>
      <c r="G13" s="352"/>
      <c r="H13" s="353"/>
      <c r="I13" s="353"/>
      <c r="J13" s="353"/>
      <c r="K13" s="353"/>
      <c r="L13" s="353"/>
      <c r="M13" s="353"/>
      <c r="N13" s="353"/>
      <c r="O13" s="353"/>
      <c r="P13" s="352"/>
    </row>
    <row r="14" spans="1:17" s="34" customFormat="1" ht="38.25">
      <c r="A14" s="115">
        <v>2</v>
      </c>
      <c r="B14" s="109" t="s">
        <v>1149</v>
      </c>
      <c r="C14" s="362" t="s">
        <v>1812</v>
      </c>
      <c r="D14" s="357" t="s">
        <v>300</v>
      </c>
      <c r="E14" s="358">
        <v>1</v>
      </c>
      <c r="F14" s="351"/>
      <c r="G14" s="352"/>
      <c r="H14" s="353"/>
      <c r="I14" s="353"/>
      <c r="J14" s="353"/>
      <c r="K14" s="353"/>
      <c r="L14" s="353"/>
      <c r="M14" s="353"/>
      <c r="N14" s="353"/>
      <c r="O14" s="353"/>
      <c r="P14" s="352"/>
    </row>
    <row r="15" spans="1:17" s="34" customFormat="1" ht="38.25">
      <c r="A15" s="115">
        <v>3</v>
      </c>
      <c r="B15" s="109" t="s">
        <v>1149</v>
      </c>
      <c r="C15" s="362" t="s">
        <v>1813</v>
      </c>
      <c r="D15" s="357" t="s">
        <v>300</v>
      </c>
      <c r="E15" s="358">
        <v>1</v>
      </c>
      <c r="F15" s="351"/>
      <c r="G15" s="352"/>
      <c r="H15" s="353"/>
      <c r="I15" s="353"/>
      <c r="J15" s="353"/>
      <c r="K15" s="353"/>
      <c r="L15" s="353"/>
      <c r="M15" s="353"/>
      <c r="N15" s="353"/>
      <c r="O15" s="353"/>
      <c r="P15" s="352"/>
    </row>
    <row r="16" spans="1:17" s="34" customFormat="1">
      <c r="A16" s="102"/>
      <c r="B16" s="102"/>
      <c r="C16" s="373" t="s">
        <v>1814</v>
      </c>
      <c r="D16" s="374"/>
      <c r="E16" s="375"/>
      <c r="F16" s="105"/>
      <c r="G16" s="106"/>
      <c r="H16" s="107"/>
      <c r="I16" s="107"/>
      <c r="J16" s="107"/>
      <c r="K16" s="107"/>
      <c r="L16" s="107"/>
      <c r="M16" s="107"/>
      <c r="N16" s="107"/>
      <c r="O16" s="107"/>
      <c r="P16" s="106"/>
    </row>
    <row r="17" spans="1:16" s="34" customFormat="1">
      <c r="A17" s="115">
        <v>4</v>
      </c>
      <c r="B17" s="109" t="s">
        <v>1149</v>
      </c>
      <c r="C17" s="363" t="s">
        <v>1815</v>
      </c>
      <c r="D17" s="357" t="s">
        <v>300</v>
      </c>
      <c r="E17" s="358">
        <v>1</v>
      </c>
      <c r="F17" s="351"/>
      <c r="G17" s="352"/>
      <c r="H17" s="353"/>
      <c r="I17" s="353"/>
      <c r="J17" s="353"/>
      <c r="K17" s="353"/>
      <c r="L17" s="353"/>
      <c r="M17" s="353"/>
      <c r="N17" s="353"/>
      <c r="O17" s="353"/>
      <c r="P17" s="352"/>
    </row>
    <row r="18" spans="1:16" s="34" customFormat="1">
      <c r="A18" s="115">
        <v>5</v>
      </c>
      <c r="B18" s="109" t="s">
        <v>1149</v>
      </c>
      <c r="C18" s="364" t="s">
        <v>1816</v>
      </c>
      <c r="D18" s="357" t="s">
        <v>300</v>
      </c>
      <c r="E18" s="358">
        <v>1</v>
      </c>
      <c r="F18" s="351"/>
      <c r="G18" s="352"/>
      <c r="H18" s="353"/>
      <c r="I18" s="353"/>
      <c r="J18" s="353"/>
      <c r="K18" s="353"/>
      <c r="L18" s="353"/>
      <c r="M18" s="353"/>
      <c r="N18" s="353"/>
      <c r="O18" s="353"/>
      <c r="P18" s="352"/>
    </row>
    <row r="19" spans="1:16" s="34" customFormat="1" ht="25.5">
      <c r="A19" s="115">
        <v>6</v>
      </c>
      <c r="B19" s="109" t="s">
        <v>1149</v>
      </c>
      <c r="C19" s="364" t="s">
        <v>1817</v>
      </c>
      <c r="D19" s="357" t="s">
        <v>300</v>
      </c>
      <c r="E19" s="358">
        <v>1</v>
      </c>
      <c r="F19" s="351"/>
      <c r="G19" s="352"/>
      <c r="H19" s="353"/>
      <c r="I19" s="353"/>
      <c r="J19" s="353"/>
      <c r="K19" s="353"/>
      <c r="L19" s="353"/>
      <c r="M19" s="353"/>
      <c r="N19" s="353"/>
      <c r="O19" s="353"/>
      <c r="P19" s="352"/>
    </row>
    <row r="20" spans="1:16" s="34" customFormat="1" ht="25.5">
      <c r="A20" s="115">
        <v>7</v>
      </c>
      <c r="B20" s="109" t="s">
        <v>1149</v>
      </c>
      <c r="C20" s="362" t="s">
        <v>1818</v>
      </c>
      <c r="D20" s="357" t="s">
        <v>300</v>
      </c>
      <c r="E20" s="358">
        <v>1</v>
      </c>
      <c r="F20" s="351"/>
      <c r="G20" s="352"/>
      <c r="H20" s="353"/>
      <c r="I20" s="353"/>
      <c r="J20" s="353"/>
      <c r="K20" s="353"/>
      <c r="L20" s="353"/>
      <c r="M20" s="353"/>
      <c r="N20" s="353"/>
      <c r="O20" s="353"/>
      <c r="P20" s="352"/>
    </row>
    <row r="21" spans="1:16" s="34" customFormat="1">
      <c r="A21" s="102"/>
      <c r="B21" s="102"/>
      <c r="C21" s="373" t="s">
        <v>1819</v>
      </c>
      <c r="D21" s="374"/>
      <c r="E21" s="375"/>
      <c r="F21" s="105"/>
      <c r="G21" s="106"/>
      <c r="H21" s="107"/>
      <c r="I21" s="107"/>
      <c r="J21" s="107"/>
      <c r="K21" s="107"/>
      <c r="L21" s="107"/>
      <c r="M21" s="107"/>
      <c r="N21" s="107"/>
      <c r="O21" s="107"/>
      <c r="P21" s="106"/>
    </row>
    <row r="22" spans="1:16" s="34" customFormat="1" ht="25.5">
      <c r="A22" s="115">
        <v>8</v>
      </c>
      <c r="B22" s="109" t="s">
        <v>1149</v>
      </c>
      <c r="C22" s="362" t="s">
        <v>1820</v>
      </c>
      <c r="D22" s="357" t="s">
        <v>300</v>
      </c>
      <c r="E22" s="358">
        <v>1</v>
      </c>
      <c r="F22" s="351"/>
      <c r="G22" s="352"/>
      <c r="H22" s="353"/>
      <c r="I22" s="353"/>
      <c r="J22" s="353"/>
      <c r="K22" s="353"/>
      <c r="L22" s="353"/>
      <c r="M22" s="353"/>
      <c r="N22" s="353"/>
      <c r="O22" s="353"/>
      <c r="P22" s="352"/>
    </row>
    <row r="23" spans="1:16" s="34" customFormat="1">
      <c r="A23" s="115">
        <v>9</v>
      </c>
      <c r="B23" s="109" t="s">
        <v>1149</v>
      </c>
      <c r="C23" s="362" t="s">
        <v>1821</v>
      </c>
      <c r="D23" s="357" t="s">
        <v>300</v>
      </c>
      <c r="E23" s="358">
        <v>1</v>
      </c>
      <c r="F23" s="351"/>
      <c r="G23" s="352"/>
      <c r="H23" s="353"/>
      <c r="I23" s="353"/>
      <c r="J23" s="353"/>
      <c r="K23" s="353"/>
      <c r="L23" s="353"/>
      <c r="M23" s="353"/>
      <c r="N23" s="353"/>
      <c r="O23" s="353"/>
      <c r="P23" s="352"/>
    </row>
    <row r="24" spans="1:16" s="34" customFormat="1">
      <c r="A24" s="102"/>
      <c r="B24" s="102"/>
      <c r="C24" s="376" t="s">
        <v>1822</v>
      </c>
      <c r="D24" s="374"/>
      <c r="E24" s="375"/>
      <c r="F24" s="105"/>
      <c r="G24" s="106"/>
      <c r="H24" s="107"/>
      <c r="I24" s="107"/>
      <c r="J24" s="107"/>
      <c r="K24" s="107"/>
      <c r="L24" s="107"/>
      <c r="M24" s="107"/>
      <c r="N24" s="107"/>
      <c r="O24" s="107"/>
      <c r="P24" s="106"/>
    </row>
    <row r="25" spans="1:16" s="34" customFormat="1">
      <c r="A25" s="115">
        <v>10</v>
      </c>
      <c r="B25" s="109" t="s">
        <v>1149</v>
      </c>
      <c r="C25" s="362" t="s">
        <v>1823</v>
      </c>
      <c r="D25" s="359" t="s">
        <v>300</v>
      </c>
      <c r="E25" s="358">
        <v>1</v>
      </c>
      <c r="F25" s="351"/>
      <c r="G25" s="352"/>
      <c r="H25" s="353"/>
      <c r="I25" s="353"/>
      <c r="J25" s="353"/>
      <c r="K25" s="353"/>
      <c r="L25" s="353"/>
      <c r="M25" s="353"/>
      <c r="N25" s="353"/>
      <c r="O25" s="353"/>
      <c r="P25" s="352"/>
    </row>
    <row r="26" spans="1:16" s="34" customFormat="1">
      <c r="A26" s="115">
        <v>11</v>
      </c>
      <c r="B26" s="109" t="s">
        <v>1149</v>
      </c>
      <c r="C26" s="366" t="s">
        <v>1824</v>
      </c>
      <c r="D26" s="359" t="s">
        <v>300</v>
      </c>
      <c r="E26" s="358">
        <v>1</v>
      </c>
      <c r="F26" s="351"/>
      <c r="G26" s="352"/>
      <c r="H26" s="353"/>
      <c r="I26" s="353"/>
      <c r="J26" s="353"/>
      <c r="K26" s="353"/>
      <c r="L26" s="353"/>
      <c r="M26" s="353"/>
      <c r="N26" s="353"/>
      <c r="O26" s="353"/>
      <c r="P26" s="352"/>
    </row>
    <row r="27" spans="1:16" s="34" customFormat="1" ht="25.5">
      <c r="A27" s="115">
        <v>12</v>
      </c>
      <c r="B27" s="109" t="s">
        <v>1149</v>
      </c>
      <c r="C27" s="362" t="s">
        <v>1825</v>
      </c>
      <c r="D27" s="359" t="s">
        <v>300</v>
      </c>
      <c r="E27" s="358">
        <v>1</v>
      </c>
      <c r="F27" s="351"/>
      <c r="G27" s="352"/>
      <c r="H27" s="353"/>
      <c r="I27" s="353"/>
      <c r="J27" s="353"/>
      <c r="K27" s="353"/>
      <c r="L27" s="353"/>
      <c r="M27" s="353"/>
      <c r="N27" s="353"/>
      <c r="O27" s="353"/>
      <c r="P27" s="352"/>
    </row>
    <row r="28" spans="1:16" s="32" customFormat="1">
      <c r="A28" s="102"/>
      <c r="B28" s="102"/>
      <c r="C28" s="103" t="s">
        <v>1826</v>
      </c>
      <c r="D28" s="153"/>
      <c r="E28" s="251"/>
      <c r="F28" s="137"/>
      <c r="G28" s="137"/>
      <c r="H28" s="137"/>
      <c r="I28" s="137"/>
      <c r="J28" s="137"/>
      <c r="K28" s="137"/>
      <c r="L28" s="137"/>
      <c r="M28" s="137"/>
      <c r="N28" s="137"/>
      <c r="O28" s="137"/>
      <c r="P28" s="137"/>
    </row>
    <row r="29" spans="1:16" s="32" customFormat="1">
      <c r="A29" s="109">
        <v>13</v>
      </c>
      <c r="B29" s="109" t="s">
        <v>1149</v>
      </c>
      <c r="C29" s="367" t="s">
        <v>1827</v>
      </c>
      <c r="D29" s="360" t="s">
        <v>300</v>
      </c>
      <c r="E29" s="361">
        <v>1</v>
      </c>
      <c r="F29" s="112"/>
      <c r="G29" s="112"/>
      <c r="H29" s="112"/>
      <c r="I29" s="112"/>
      <c r="J29" s="112"/>
      <c r="K29" s="112"/>
      <c r="L29" s="112"/>
      <c r="M29" s="112"/>
      <c r="N29" s="112"/>
      <c r="O29" s="112"/>
      <c r="P29" s="112"/>
    </row>
    <row r="30" spans="1:16" s="32" customFormat="1">
      <c r="A30" s="109">
        <v>14</v>
      </c>
      <c r="B30" s="109" t="s">
        <v>1149</v>
      </c>
      <c r="C30" s="367" t="s">
        <v>1828</v>
      </c>
      <c r="D30" s="360" t="s">
        <v>300</v>
      </c>
      <c r="E30" s="361">
        <v>1</v>
      </c>
      <c r="F30" s="112"/>
      <c r="G30" s="112"/>
      <c r="H30" s="112"/>
      <c r="I30" s="112"/>
      <c r="J30" s="112"/>
      <c r="K30" s="112"/>
      <c r="L30" s="112"/>
      <c r="M30" s="112"/>
      <c r="N30" s="112"/>
      <c r="O30" s="112"/>
      <c r="P30" s="112"/>
    </row>
    <row r="31" spans="1:16" s="32" customFormat="1" ht="25.5">
      <c r="A31" s="109">
        <v>15</v>
      </c>
      <c r="B31" s="109" t="s">
        <v>1149</v>
      </c>
      <c r="C31" s="368" t="s">
        <v>1829</v>
      </c>
      <c r="D31" s="360" t="s">
        <v>300</v>
      </c>
      <c r="E31" s="361">
        <v>1</v>
      </c>
      <c r="F31" s="112"/>
      <c r="G31" s="112"/>
      <c r="H31" s="112"/>
      <c r="I31" s="112"/>
      <c r="J31" s="112"/>
      <c r="K31" s="112"/>
      <c r="L31" s="112"/>
      <c r="M31" s="112"/>
      <c r="N31" s="112"/>
      <c r="O31" s="112"/>
      <c r="P31" s="112"/>
    </row>
    <row r="32" spans="1:16" s="370" customFormat="1" ht="25.5">
      <c r="A32" s="102"/>
      <c r="B32" s="102"/>
      <c r="C32" s="103" t="s">
        <v>1224</v>
      </c>
      <c r="D32" s="153"/>
      <c r="E32" s="330"/>
      <c r="F32" s="102"/>
      <c r="G32" s="146"/>
      <c r="H32" s="146"/>
      <c r="I32" s="212"/>
      <c r="J32" s="212"/>
      <c r="K32" s="212"/>
      <c r="L32" s="146"/>
      <c r="M32" s="146"/>
      <c r="N32" s="146"/>
      <c r="O32" s="146"/>
      <c r="P32" s="146"/>
    </row>
    <row r="33" spans="1:17" s="370" customFormat="1" ht="25.5">
      <c r="A33" s="213">
        <v>16</v>
      </c>
      <c r="B33" s="109" t="s">
        <v>1149</v>
      </c>
      <c r="C33" s="369" t="s">
        <v>1777</v>
      </c>
      <c r="D33" s="354" t="s">
        <v>300</v>
      </c>
      <c r="E33" s="355">
        <v>1</v>
      </c>
      <c r="F33" s="215"/>
      <c r="G33" s="356"/>
      <c r="H33" s="216"/>
      <c r="I33" s="217"/>
      <c r="J33" s="218"/>
      <c r="K33" s="217"/>
      <c r="L33" s="219"/>
      <c r="M33" s="216"/>
      <c r="N33" s="219"/>
      <c r="O33" s="216"/>
      <c r="P33" s="216"/>
    </row>
    <row r="34" spans="1:17" s="370" customFormat="1" ht="25.5">
      <c r="A34" s="213">
        <v>17</v>
      </c>
      <c r="B34" s="109" t="s">
        <v>1149</v>
      </c>
      <c r="C34" s="369" t="s">
        <v>1830</v>
      </c>
      <c r="D34" s="354" t="s">
        <v>300</v>
      </c>
      <c r="E34" s="355">
        <v>1</v>
      </c>
      <c r="F34" s="215"/>
      <c r="G34" s="356"/>
      <c r="H34" s="216"/>
      <c r="I34" s="217"/>
      <c r="J34" s="218"/>
      <c r="K34" s="217"/>
      <c r="L34" s="219"/>
      <c r="M34" s="216"/>
      <c r="N34" s="219"/>
      <c r="O34" s="216"/>
      <c r="P34" s="216"/>
    </row>
    <row r="35" spans="1:17" s="370" customFormat="1" ht="25.5">
      <c r="A35" s="213">
        <v>18</v>
      </c>
      <c r="B35" s="109" t="s">
        <v>1149</v>
      </c>
      <c r="C35" s="369" t="s">
        <v>1831</v>
      </c>
      <c r="D35" s="354" t="s">
        <v>300</v>
      </c>
      <c r="E35" s="355">
        <v>1</v>
      </c>
      <c r="F35" s="215"/>
      <c r="G35" s="356"/>
      <c r="H35" s="216"/>
      <c r="I35" s="217"/>
      <c r="J35" s="218"/>
      <c r="K35" s="217"/>
      <c r="L35" s="219"/>
      <c r="M35" s="216"/>
      <c r="N35" s="219"/>
      <c r="O35" s="216"/>
      <c r="P35" s="216"/>
    </row>
    <row r="36" spans="1:17" s="370" customFormat="1" ht="25.5">
      <c r="A36" s="213">
        <v>19</v>
      </c>
      <c r="B36" s="109" t="s">
        <v>1149</v>
      </c>
      <c r="C36" s="369" t="s">
        <v>1832</v>
      </c>
      <c r="D36" s="354" t="s">
        <v>300</v>
      </c>
      <c r="E36" s="355">
        <v>1</v>
      </c>
      <c r="F36" s="215"/>
      <c r="G36" s="356"/>
      <c r="H36" s="216"/>
      <c r="I36" s="217"/>
      <c r="J36" s="218"/>
      <c r="K36" s="217"/>
      <c r="L36" s="219"/>
      <c r="M36" s="216"/>
      <c r="N36" s="219"/>
      <c r="O36" s="216"/>
      <c r="P36" s="216"/>
    </row>
    <row r="37" spans="1:17" s="8" customFormat="1">
      <c r="A37" s="121"/>
      <c r="B37" s="121"/>
      <c r="C37" s="122"/>
      <c r="D37" s="123"/>
      <c r="E37" s="121"/>
      <c r="F37" s="125"/>
      <c r="G37" s="126"/>
      <c r="H37" s="127"/>
      <c r="I37" s="127"/>
      <c r="J37" s="128"/>
      <c r="K37" s="127"/>
      <c r="L37" s="128"/>
      <c r="M37" s="127"/>
      <c r="N37" s="128"/>
      <c r="O37" s="127"/>
      <c r="P37" s="129"/>
    </row>
    <row r="38" spans="1:17">
      <c r="A38" s="42"/>
      <c r="B38" s="42"/>
      <c r="C38" s="48"/>
      <c r="D38" s="44"/>
      <c r="E38" s="42"/>
      <c r="F38" s="42"/>
      <c r="G38" s="63"/>
      <c r="H38" s="64"/>
      <c r="I38" s="64"/>
      <c r="J38" s="64"/>
      <c r="K38" s="130" t="s">
        <v>1623</v>
      </c>
      <c r="L38" s="131">
        <f>SUM(L12:L37)</f>
        <v>0</v>
      </c>
      <c r="M38" s="131">
        <f>SUM(M12:M37)</f>
        <v>0</v>
      </c>
      <c r="N38" s="131">
        <f>SUM(N12:N37)</f>
        <v>0</v>
      </c>
      <c r="O38" s="131">
        <f>SUM(O12:O37)</f>
        <v>0</v>
      </c>
      <c r="P38" s="132">
        <f>SUM(P12:P37)</f>
        <v>0</v>
      </c>
    </row>
    <row r="39" spans="1:17">
      <c r="A39" s="42"/>
      <c r="B39" s="42"/>
      <c r="C39" s="48"/>
      <c r="D39" s="44"/>
      <c r="E39" s="42"/>
      <c r="F39" s="42"/>
      <c r="G39" s="63"/>
      <c r="H39" s="64"/>
      <c r="I39" s="64"/>
      <c r="J39" s="64"/>
      <c r="K39" s="130"/>
      <c r="L39" s="133"/>
      <c r="M39" s="133"/>
      <c r="N39" s="133"/>
      <c r="O39" s="133"/>
      <c r="P39" s="134"/>
    </row>
    <row r="40" spans="1:17">
      <c r="A40" s="42"/>
      <c r="B40" s="42"/>
      <c r="C40" s="71" t="s">
        <v>20</v>
      </c>
      <c r="D40" s="44"/>
      <c r="E40" s="42"/>
      <c r="F40" s="58"/>
      <c r="G40" s="63"/>
      <c r="H40" s="64"/>
      <c r="I40" s="64"/>
      <c r="J40" s="64"/>
      <c r="K40" s="64"/>
      <c r="L40" s="64"/>
      <c r="M40" s="64"/>
      <c r="N40" s="64"/>
      <c r="O40" s="64"/>
      <c r="P40" s="90"/>
    </row>
    <row r="41" spans="1:17" s="4" customFormat="1">
      <c r="A41" s="42"/>
      <c r="B41" s="42"/>
      <c r="C41" s="48"/>
      <c r="D41" s="44"/>
      <c r="E41" s="42"/>
      <c r="F41" s="58"/>
      <c r="G41" s="63"/>
      <c r="H41" s="64"/>
      <c r="I41" s="64"/>
      <c r="J41" s="64"/>
      <c r="K41" s="64"/>
      <c r="L41" s="64"/>
      <c r="M41" s="64"/>
      <c r="N41" s="64"/>
      <c r="O41" s="64"/>
      <c r="P41" s="90"/>
      <c r="Q41" s="6"/>
    </row>
    <row r="42" spans="1:17">
      <c r="A42" s="42"/>
      <c r="B42" s="42"/>
      <c r="C42" s="48"/>
      <c r="D42" s="44"/>
      <c r="E42" s="42"/>
      <c r="F42" s="42"/>
      <c r="G42" s="63"/>
      <c r="H42" s="64"/>
      <c r="I42" s="64"/>
      <c r="J42" s="64"/>
      <c r="K42" s="64"/>
      <c r="L42" s="64"/>
      <c r="M42" s="64"/>
      <c r="N42" s="64"/>
      <c r="O42" s="64"/>
      <c r="P42" s="90"/>
    </row>
    <row r="43" spans="1:17">
      <c r="A43" s="42"/>
      <c r="B43" s="42"/>
      <c r="C43" s="48"/>
      <c r="D43" s="44"/>
      <c r="E43" s="42"/>
      <c r="F43" s="42"/>
      <c r="G43" s="63"/>
      <c r="H43" s="64"/>
      <c r="I43" s="64"/>
      <c r="J43" s="64"/>
      <c r="K43" s="64"/>
      <c r="L43" s="64"/>
      <c r="M43" s="64"/>
      <c r="N43" s="64"/>
      <c r="O43" s="64"/>
      <c r="P43" s="90"/>
    </row>
    <row r="44" spans="1:17">
      <c r="A44" s="42"/>
      <c r="B44" s="42"/>
      <c r="C44" s="48"/>
      <c r="D44" s="44"/>
      <c r="E44" s="42"/>
      <c r="F44" s="42"/>
      <c r="G44" s="63"/>
      <c r="H44" s="64"/>
      <c r="I44" s="64"/>
      <c r="J44" s="64"/>
      <c r="K44" s="64"/>
      <c r="L44" s="64"/>
      <c r="M44" s="64"/>
      <c r="N44" s="64"/>
      <c r="O44" s="64"/>
      <c r="P44" s="90"/>
    </row>
    <row r="45" spans="1:17">
      <c r="A45" s="42"/>
      <c r="B45" s="42"/>
      <c r="C45" s="71" t="s">
        <v>1611</v>
      </c>
      <c r="D45" s="44"/>
      <c r="E45" s="42"/>
      <c r="F45" s="42"/>
      <c r="G45" s="63"/>
      <c r="H45" s="64"/>
      <c r="I45" s="64"/>
      <c r="J45" s="64"/>
      <c r="K45" s="64"/>
      <c r="L45" s="64"/>
      <c r="M45" s="64"/>
      <c r="N45" s="64"/>
      <c r="O45" s="64"/>
      <c r="P45" s="90"/>
    </row>
    <row r="46" spans="1:17">
      <c r="A46" s="42"/>
      <c r="B46" s="42"/>
      <c r="C46" s="48"/>
      <c r="D46" s="44"/>
      <c r="E46" s="42"/>
      <c r="F46" s="42"/>
      <c r="G46" s="63"/>
      <c r="H46" s="64"/>
      <c r="I46" s="64"/>
      <c r="J46" s="64"/>
      <c r="K46" s="64"/>
      <c r="L46" s="64"/>
      <c r="M46" s="64"/>
      <c r="N46" s="64"/>
      <c r="O46" s="64"/>
      <c r="P46" s="90"/>
    </row>
    <row r="47" spans="1:17">
      <c r="A47" s="42"/>
      <c r="B47" s="42"/>
      <c r="C47" s="48"/>
      <c r="D47" s="44"/>
      <c r="E47" s="42"/>
      <c r="F47" s="42"/>
      <c r="G47" s="63"/>
      <c r="H47" s="64"/>
      <c r="I47" s="64"/>
      <c r="J47" s="64"/>
      <c r="K47" s="64"/>
      <c r="L47" s="64"/>
      <c r="M47" s="64"/>
      <c r="N47" s="64"/>
      <c r="O47" s="64"/>
      <c r="P47" s="90"/>
    </row>
    <row r="48" spans="1:17">
      <c r="A48" s="42"/>
      <c r="B48" s="42"/>
      <c r="C48" s="48"/>
      <c r="D48" s="44"/>
      <c r="E48" s="42"/>
      <c r="F48" s="42"/>
      <c r="G48" s="63"/>
      <c r="H48" s="64"/>
      <c r="I48" s="64"/>
      <c r="J48" s="64"/>
      <c r="K48" s="64"/>
      <c r="L48" s="64"/>
      <c r="M48" s="64"/>
      <c r="N48" s="64"/>
      <c r="O48" s="64"/>
      <c r="P48" s="90"/>
    </row>
  </sheetData>
  <mergeCells count="7">
    <mergeCell ref="L9:P9"/>
    <mergeCell ref="A9:A10"/>
    <mergeCell ref="B9:B10"/>
    <mergeCell ref="C9:C10"/>
    <mergeCell ref="D9:D10"/>
    <mergeCell ref="E9:E10"/>
    <mergeCell ref="F9:K9"/>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A1:J34"/>
  <sheetViews>
    <sheetView workbookViewId="0">
      <selection activeCell="E30" sqref="E30"/>
    </sheetView>
  </sheetViews>
  <sheetFormatPr defaultColWidth="9.140625" defaultRowHeight="12.75"/>
  <cols>
    <col min="1" max="1" width="4.140625" style="3" customWidth="1"/>
    <col min="2" max="2" width="10" style="3" customWidth="1"/>
    <col min="3" max="3" width="28.42578125" style="1" customWidth="1"/>
    <col min="4" max="4" width="17.7109375" style="2" customWidth="1"/>
    <col min="5" max="5" width="17.7109375" style="3" customWidth="1"/>
    <col min="6" max="6" width="17.7109375" style="4" customWidth="1"/>
    <col min="7" max="8" width="17.7109375" style="5" customWidth="1"/>
    <col min="9" max="16384" width="9.140625" style="6"/>
  </cols>
  <sheetData>
    <row r="1" spans="1:10" ht="15">
      <c r="A1" s="45" t="s">
        <v>1</v>
      </c>
      <c r="B1" s="45"/>
      <c r="C1" s="48"/>
      <c r="D1" s="62" t="s">
        <v>334</v>
      </c>
      <c r="E1" s="42"/>
      <c r="F1" s="63"/>
      <c r="G1" s="64"/>
      <c r="H1" s="64"/>
    </row>
    <row r="2" spans="1:10" ht="15">
      <c r="A2" s="45" t="s">
        <v>2</v>
      </c>
      <c r="B2" s="45"/>
      <c r="C2" s="48"/>
      <c r="D2" s="46" t="s">
        <v>48</v>
      </c>
      <c r="E2" s="42"/>
      <c r="F2" s="63"/>
      <c r="G2" s="64"/>
      <c r="H2" s="64"/>
    </row>
    <row r="3" spans="1:10" ht="15">
      <c r="A3" s="45"/>
      <c r="B3" s="45"/>
      <c r="C3" s="48"/>
      <c r="D3" s="46" t="s">
        <v>1772</v>
      </c>
      <c r="E3" s="42"/>
      <c r="F3" s="63"/>
      <c r="G3" s="64"/>
      <c r="H3" s="64"/>
    </row>
    <row r="4" spans="1:10" ht="15">
      <c r="A4" s="45"/>
      <c r="B4" s="45"/>
      <c r="C4" s="48"/>
      <c r="D4" s="46" t="s">
        <v>181</v>
      </c>
      <c r="E4" s="42"/>
      <c r="F4" s="63"/>
      <c r="G4" s="64"/>
      <c r="H4" s="64"/>
    </row>
    <row r="5" spans="1:10" ht="15">
      <c r="A5" s="45" t="s">
        <v>3</v>
      </c>
      <c r="B5" s="45"/>
      <c r="C5" s="48"/>
      <c r="D5" s="46" t="s">
        <v>49</v>
      </c>
      <c r="E5" s="42"/>
      <c r="F5" s="63"/>
      <c r="G5" s="64"/>
      <c r="H5" s="64"/>
    </row>
    <row r="6" spans="1:10" ht="15">
      <c r="A6" s="45" t="s">
        <v>4</v>
      </c>
      <c r="B6" s="45"/>
      <c r="C6" s="48"/>
      <c r="D6" s="47"/>
      <c r="E6" s="42"/>
      <c r="F6" s="63"/>
      <c r="G6" s="65"/>
      <c r="H6" s="64"/>
    </row>
    <row r="7" spans="1:10" ht="15">
      <c r="A7" s="45" t="s">
        <v>1614</v>
      </c>
      <c r="B7" s="45"/>
      <c r="C7" s="48"/>
      <c r="D7" s="66">
        <f>D25</f>
        <v>0</v>
      </c>
      <c r="E7" s="42"/>
      <c r="F7" s="63"/>
      <c r="G7" s="64"/>
      <c r="H7" s="64"/>
    </row>
    <row r="8" spans="1:10" ht="15">
      <c r="A8" s="45" t="s">
        <v>12</v>
      </c>
      <c r="B8" s="45"/>
      <c r="C8" s="48"/>
      <c r="D8" s="66">
        <f>H21</f>
        <v>0</v>
      </c>
      <c r="E8" s="42"/>
      <c r="F8" s="63"/>
      <c r="G8" s="64"/>
      <c r="H8" s="64"/>
    </row>
    <row r="9" spans="1:10" ht="15">
      <c r="A9" s="45" t="s">
        <v>1612</v>
      </c>
      <c r="B9" s="45"/>
      <c r="C9" s="48"/>
      <c r="D9" s="44"/>
      <c r="E9" s="42"/>
      <c r="F9" s="63"/>
      <c r="G9" s="64"/>
      <c r="H9" s="64"/>
    </row>
    <row r="10" spans="1:10">
      <c r="A10" s="42"/>
      <c r="B10" s="42"/>
      <c r="C10" s="48"/>
      <c r="D10" s="44"/>
      <c r="E10" s="42"/>
      <c r="F10" s="63"/>
      <c r="G10" s="64"/>
      <c r="H10" s="64"/>
    </row>
    <row r="11" spans="1:10" ht="20.25" customHeight="1">
      <c r="A11" s="1328" t="s">
        <v>5</v>
      </c>
      <c r="B11" s="1334" t="s">
        <v>13</v>
      </c>
      <c r="C11" s="1332" t="s">
        <v>38</v>
      </c>
      <c r="D11" s="1330" t="s">
        <v>1616</v>
      </c>
      <c r="E11" s="1338" t="s">
        <v>14</v>
      </c>
      <c r="F11" s="1338"/>
      <c r="G11" s="1338"/>
      <c r="H11" s="1336" t="s">
        <v>10</v>
      </c>
      <c r="I11" s="7"/>
    </row>
    <row r="12" spans="1:10" ht="91.5" customHeight="1">
      <c r="A12" s="1329"/>
      <c r="B12" s="1335"/>
      <c r="C12" s="1333"/>
      <c r="D12" s="1331"/>
      <c r="E12" s="72" t="s">
        <v>1617</v>
      </c>
      <c r="F12" s="72" t="s">
        <v>1618</v>
      </c>
      <c r="G12" s="72" t="s">
        <v>1619</v>
      </c>
      <c r="H12" s="1337"/>
    </row>
    <row r="13" spans="1:10">
      <c r="A13" s="73"/>
      <c r="B13" s="49"/>
      <c r="C13" s="74"/>
      <c r="D13" s="51"/>
      <c r="E13" s="75"/>
      <c r="F13" s="76"/>
      <c r="G13" s="77"/>
      <c r="H13" s="78"/>
    </row>
    <row r="14" spans="1:10" s="22" customFormat="1" ht="38.25">
      <c r="A14" s="173">
        <v>1</v>
      </c>
      <c r="B14" s="173" t="s">
        <v>335</v>
      </c>
      <c r="C14" s="110" t="s">
        <v>336</v>
      </c>
      <c r="D14" s="338">
        <f>ELT!P45</f>
        <v>0</v>
      </c>
      <c r="E14" s="339">
        <f>ELT!M45</f>
        <v>0</v>
      </c>
      <c r="F14" s="339">
        <f>ELT!N45</f>
        <v>0</v>
      </c>
      <c r="G14" s="339">
        <f>ELT!O45</f>
        <v>0</v>
      </c>
      <c r="H14" s="339">
        <f>ELT!L45</f>
        <v>0</v>
      </c>
      <c r="I14" s="21"/>
      <c r="J14" s="21"/>
    </row>
    <row r="15" spans="1:10" s="22" customFormat="1">
      <c r="A15" s="173">
        <v>2</v>
      </c>
      <c r="B15" s="173" t="s">
        <v>337</v>
      </c>
      <c r="C15" s="110" t="s">
        <v>338</v>
      </c>
      <c r="D15" s="338">
        <v>0</v>
      </c>
      <c r="E15" s="339">
        <f>ĀK!M43</f>
        <v>0</v>
      </c>
      <c r="F15" s="339">
        <v>0</v>
      </c>
      <c r="G15" s="339">
        <v>0</v>
      </c>
      <c r="H15" s="339">
        <f>ĀK!L43</f>
        <v>0</v>
      </c>
      <c r="I15" s="21"/>
      <c r="J15" s="21"/>
    </row>
    <row r="16" spans="1:10" s="22" customFormat="1">
      <c r="A16" s="173">
        <v>3</v>
      </c>
      <c r="B16" s="173" t="s">
        <v>339</v>
      </c>
      <c r="C16" s="110" t="s">
        <v>340</v>
      </c>
      <c r="D16" s="338">
        <f>LK!P48</f>
        <v>0</v>
      </c>
      <c r="E16" s="339">
        <f>LK!M48</f>
        <v>0</v>
      </c>
      <c r="F16" s="339">
        <f>LK!N48</f>
        <v>0</v>
      </c>
      <c r="G16" s="339">
        <f>LK!O48</f>
        <v>0</v>
      </c>
      <c r="H16" s="339">
        <f>LK!L48</f>
        <v>0</v>
      </c>
      <c r="I16" s="21"/>
      <c r="J16" s="21"/>
    </row>
    <row r="17" spans="1:10" s="22" customFormat="1">
      <c r="A17" s="173">
        <v>4</v>
      </c>
      <c r="B17" s="173" t="s">
        <v>341</v>
      </c>
      <c r="C17" s="110" t="s">
        <v>342</v>
      </c>
      <c r="D17" s="338">
        <f>Ū!P82</f>
        <v>0</v>
      </c>
      <c r="E17" s="339">
        <f>Ū!M82</f>
        <v>0</v>
      </c>
      <c r="F17" s="339">
        <f>Ū!N82</f>
        <v>0</v>
      </c>
      <c r="G17" s="339">
        <f>Ū!O82</f>
        <v>0</v>
      </c>
      <c r="H17" s="339">
        <f>Ū!L82</f>
        <v>0</v>
      </c>
      <c r="I17" s="21"/>
      <c r="J17" s="21"/>
    </row>
    <row r="18" spans="1:10" s="22" customFormat="1">
      <c r="A18" s="173">
        <v>5</v>
      </c>
      <c r="B18" s="173" t="s">
        <v>1453</v>
      </c>
      <c r="C18" s="110" t="s">
        <v>1452</v>
      </c>
      <c r="D18" s="338">
        <f>SAT!P72</f>
        <v>0</v>
      </c>
      <c r="E18" s="339">
        <f>SAT!M72</f>
        <v>0</v>
      </c>
      <c r="F18" s="339">
        <f>SAT!N72</f>
        <v>0</v>
      </c>
      <c r="G18" s="339">
        <f>SAT!O72</f>
        <v>0</v>
      </c>
      <c r="H18" s="339">
        <f>SAT!L72</f>
        <v>0</v>
      </c>
      <c r="I18" s="21"/>
      <c r="J18" s="21"/>
    </row>
    <row r="19" spans="1:10" s="22" customFormat="1" ht="25.5">
      <c r="A19" s="173">
        <v>6</v>
      </c>
      <c r="B19" s="173" t="s">
        <v>1532</v>
      </c>
      <c r="C19" s="110" t="s">
        <v>1534</v>
      </c>
      <c r="D19" s="338">
        <f>SILT!P16</f>
        <v>0</v>
      </c>
      <c r="E19" s="339">
        <f>SILT!M16</f>
        <v>0</v>
      </c>
      <c r="F19" s="339">
        <f>SILT!N16</f>
        <v>0</v>
      </c>
      <c r="G19" s="339">
        <f>SILT!O16</f>
        <v>0</v>
      </c>
      <c r="H19" s="339">
        <f>SILT!L16</f>
        <v>0</v>
      </c>
      <c r="I19" s="21"/>
      <c r="J19" s="21"/>
    </row>
    <row r="20" spans="1:10">
      <c r="A20" s="79"/>
      <c r="B20" s="80"/>
      <c r="C20" s="81"/>
      <c r="D20" s="340"/>
      <c r="E20" s="341"/>
      <c r="F20" s="342"/>
      <c r="G20" s="341"/>
      <c r="H20" s="342"/>
      <c r="I20" s="18"/>
      <c r="J20" s="18"/>
    </row>
    <row r="21" spans="1:10" s="20" customFormat="1">
      <c r="A21" s="67"/>
      <c r="B21" s="67"/>
      <c r="C21" s="68" t="s">
        <v>15</v>
      </c>
      <c r="D21" s="343">
        <f>SUM(D14:D20)</f>
        <v>0</v>
      </c>
      <c r="E21" s="344">
        <f>SUM(E14:E20)</f>
        <v>0</v>
      </c>
      <c r="F21" s="344">
        <f>SUM(F14:F20)</f>
        <v>0</v>
      </c>
      <c r="G21" s="344">
        <f>SUM(G14:G20)</f>
        <v>0</v>
      </c>
      <c r="H21" s="344">
        <f>SUM(H14:H20)</f>
        <v>0</v>
      </c>
      <c r="I21" s="19"/>
      <c r="J21" s="19"/>
    </row>
    <row r="22" spans="1:10">
      <c r="A22" s="42"/>
      <c r="B22" s="42"/>
      <c r="C22" s="53" t="s">
        <v>1620</v>
      </c>
      <c r="D22" s="345"/>
      <c r="E22" s="69"/>
      <c r="F22" s="69"/>
      <c r="G22" s="69"/>
      <c r="H22" s="69"/>
      <c r="I22" s="18"/>
      <c r="J22" s="18"/>
    </row>
    <row r="23" spans="1:10">
      <c r="A23" s="42"/>
      <c r="B23" s="42"/>
      <c r="C23" s="70" t="s">
        <v>21</v>
      </c>
      <c r="D23" s="345"/>
      <c r="E23" s="69"/>
      <c r="F23" s="69"/>
      <c r="G23" s="69"/>
      <c r="H23" s="69"/>
      <c r="I23" s="18"/>
      <c r="J23" s="18"/>
    </row>
    <row r="24" spans="1:10">
      <c r="A24" s="42"/>
      <c r="B24" s="42"/>
      <c r="C24" s="53" t="s">
        <v>1621</v>
      </c>
      <c r="D24" s="345"/>
      <c r="E24" s="69"/>
      <c r="F24" s="69"/>
      <c r="G24" s="69"/>
      <c r="H24" s="69"/>
      <c r="I24" s="18"/>
      <c r="J24" s="18"/>
    </row>
    <row r="25" spans="1:10">
      <c r="A25" s="42"/>
      <c r="B25" s="42"/>
      <c r="C25" s="55" t="s">
        <v>16</v>
      </c>
      <c r="D25" s="343">
        <f>SUM(D21:D24)</f>
        <v>0</v>
      </c>
      <c r="E25" s="69"/>
      <c r="F25" s="69"/>
      <c r="G25" s="69"/>
      <c r="H25" s="69"/>
      <c r="I25" s="18"/>
      <c r="J25" s="18"/>
    </row>
    <row r="26" spans="1:10">
      <c r="A26" s="42"/>
      <c r="B26" s="42"/>
      <c r="C26" s="48"/>
      <c r="D26" s="48"/>
      <c r="E26" s="42"/>
      <c r="F26" s="42"/>
      <c r="G26" s="346"/>
      <c r="H26" s="346"/>
    </row>
    <row r="27" spans="1:10">
      <c r="A27" s="42"/>
      <c r="B27" s="42"/>
      <c r="C27" s="48"/>
      <c r="D27" s="44"/>
      <c r="E27" s="42"/>
      <c r="F27" s="63"/>
      <c r="G27" s="64"/>
      <c r="H27" s="64"/>
    </row>
    <row r="28" spans="1:10" s="5" customFormat="1">
      <c r="A28" s="42"/>
      <c r="B28" s="42"/>
      <c r="C28" s="71" t="s">
        <v>20</v>
      </c>
      <c r="D28" s="44"/>
      <c r="E28" s="42"/>
      <c r="F28" s="58"/>
      <c r="G28" s="63"/>
      <c r="H28" s="64"/>
      <c r="I28" s="6"/>
      <c r="J28" s="6"/>
    </row>
    <row r="29" spans="1:10" s="5" customFormat="1">
      <c r="A29" s="42"/>
      <c r="B29" s="42"/>
      <c r="C29" s="48"/>
      <c r="D29" s="44"/>
      <c r="E29" s="42"/>
      <c r="F29" s="58"/>
      <c r="G29" s="63"/>
      <c r="H29" s="64"/>
      <c r="I29" s="6"/>
      <c r="J29" s="6"/>
    </row>
    <row r="30" spans="1:10" s="5" customFormat="1">
      <c r="A30" s="42"/>
      <c r="B30" s="42"/>
      <c r="C30" s="71"/>
      <c r="D30" s="44"/>
      <c r="E30" s="42"/>
      <c r="F30" s="58"/>
      <c r="G30" s="63"/>
      <c r="H30" s="64"/>
      <c r="I30" s="6"/>
      <c r="J30" s="6"/>
    </row>
    <row r="31" spans="1:10" s="5" customFormat="1">
      <c r="A31" s="42"/>
      <c r="B31" s="42"/>
      <c r="C31" s="48"/>
      <c r="D31" s="44"/>
      <c r="E31" s="42"/>
      <c r="F31" s="58"/>
      <c r="G31" s="63"/>
      <c r="H31" s="64"/>
      <c r="I31" s="6"/>
      <c r="J31" s="6"/>
    </row>
    <row r="32" spans="1:10">
      <c r="A32" s="42"/>
      <c r="B32" s="42"/>
      <c r="C32" s="71" t="s">
        <v>1611</v>
      </c>
      <c r="D32" s="44"/>
      <c r="E32" s="42"/>
      <c r="F32" s="63"/>
      <c r="G32" s="64"/>
      <c r="H32" s="64"/>
    </row>
    <row r="33" spans="1:8">
      <c r="A33" s="42"/>
      <c r="B33" s="42"/>
      <c r="C33" s="48"/>
      <c r="D33" s="44"/>
      <c r="E33" s="42"/>
      <c r="F33" s="63"/>
      <c r="G33" s="64"/>
      <c r="H33" s="64"/>
    </row>
    <row r="34" spans="1:8">
      <c r="A34" s="42"/>
      <c r="B34" s="42"/>
      <c r="C34" s="48"/>
      <c r="D34" s="44"/>
      <c r="E34" s="42"/>
      <c r="F34" s="63"/>
      <c r="G34" s="64"/>
      <c r="H34" s="64"/>
    </row>
  </sheetData>
  <mergeCells count="6">
    <mergeCell ref="H11:H12"/>
    <mergeCell ref="A11:A12"/>
    <mergeCell ref="B11:B12"/>
    <mergeCell ref="C11:C12"/>
    <mergeCell ref="D11:D12"/>
    <mergeCell ref="E11:G11"/>
  </mergeCells>
  <pageMargins left="0.74803149606299213" right="0.74803149606299213" top="0.86614173228346458" bottom="0.98425196850393704" header="0.51181102362204722" footer="0.51181102362204722"/>
  <pageSetup paperSize="9" orientation="landscape" horizontalDpi="4294967292" verticalDpi="360" r:id="rId1"/>
  <headerFooter alignWithMargins="0">
    <oddHeader xml:space="preserve">&amp;C&amp;"Arial,Bold"&amp;12&amp;UKOPSAVILKUMA APRĒĶINS  Nr. 3&amp;"Arial,Regular"&amp;U
</oddHeader>
    <oddFooter>&amp;C&amp;8&amp;P&amp;R&amp;8&amp;D</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3"/>
  <sheetViews>
    <sheetView topLeftCell="A4" workbookViewId="0">
      <selection activeCell="H48" sqref="H48"/>
    </sheetView>
  </sheetViews>
  <sheetFormatPr defaultColWidth="9.140625" defaultRowHeight="12.75"/>
  <cols>
    <col min="1" max="1" width="5.42578125" style="3" customWidth="1"/>
    <col min="2" max="2" width="7.28515625" style="3" customWidth="1"/>
    <col min="3" max="3" width="29.85546875" style="1" customWidth="1"/>
    <col min="4" max="4" width="6" style="2" customWidth="1"/>
    <col min="5" max="5" width="7.28515625" style="3" customWidth="1"/>
    <col min="6" max="6" width="6.28515625" style="3" customWidth="1"/>
    <col min="7" max="7" width="6.42578125" style="4" customWidth="1"/>
    <col min="8" max="8" width="6.425781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7" ht="15">
      <c r="A1" s="531" t="s">
        <v>1</v>
      </c>
      <c r="B1" s="531"/>
      <c r="C1" s="532"/>
      <c r="D1" s="526" t="s">
        <v>334</v>
      </c>
      <c r="E1" s="533"/>
      <c r="F1" s="533"/>
      <c r="G1" s="534"/>
      <c r="H1" s="535"/>
      <c r="I1" s="535"/>
      <c r="J1" s="535"/>
      <c r="K1" s="535"/>
      <c r="L1" s="535"/>
      <c r="M1" s="535"/>
      <c r="N1" s="535"/>
      <c r="O1" s="535"/>
      <c r="P1" s="536"/>
      <c r="Q1" s="513"/>
    </row>
    <row r="2" spans="1:17" ht="15">
      <c r="A2" s="531" t="s">
        <v>2</v>
      </c>
      <c r="B2" s="531"/>
      <c r="C2" s="532"/>
      <c r="D2" s="522" t="s">
        <v>48</v>
      </c>
      <c r="E2" s="533"/>
      <c r="F2" s="533"/>
      <c r="G2" s="534"/>
      <c r="H2" s="535"/>
      <c r="I2" s="535"/>
      <c r="J2" s="535"/>
      <c r="K2" s="535"/>
      <c r="L2" s="535"/>
      <c r="M2" s="535"/>
      <c r="N2" s="535"/>
      <c r="O2" s="535"/>
      <c r="P2" s="536"/>
      <c r="Q2" s="513"/>
    </row>
    <row r="3" spans="1:17" ht="15">
      <c r="A3" s="531"/>
      <c r="B3" s="531"/>
      <c r="C3" s="532"/>
      <c r="D3" s="522" t="s">
        <v>1772</v>
      </c>
      <c r="E3" s="533"/>
      <c r="F3" s="533"/>
      <c r="G3" s="534"/>
      <c r="H3" s="535"/>
      <c r="I3" s="535"/>
      <c r="J3" s="535"/>
      <c r="K3" s="535"/>
      <c r="L3" s="535"/>
      <c r="M3" s="535"/>
      <c r="N3" s="535"/>
      <c r="O3" s="535"/>
      <c r="P3" s="536"/>
      <c r="Q3" s="513"/>
    </row>
    <row r="4" spans="1:17" ht="15">
      <c r="A4" s="531"/>
      <c r="B4" s="531"/>
      <c r="C4" s="532"/>
      <c r="D4" s="522" t="s">
        <v>181</v>
      </c>
      <c r="E4" s="533"/>
      <c r="F4" s="533"/>
      <c r="G4" s="534"/>
      <c r="H4" s="535"/>
      <c r="I4" s="535"/>
      <c r="J4" s="535"/>
      <c r="K4" s="535"/>
      <c r="L4" s="535"/>
      <c r="M4" s="535"/>
      <c r="N4" s="535"/>
      <c r="O4" s="535"/>
      <c r="P4" s="536"/>
      <c r="Q4" s="513"/>
    </row>
    <row r="5" spans="1:17" ht="14.25" customHeight="1">
      <c r="A5" s="531" t="s">
        <v>3</v>
      </c>
      <c r="B5" s="531"/>
      <c r="C5" s="532"/>
      <c r="D5" s="522" t="s">
        <v>49</v>
      </c>
      <c r="E5" s="533"/>
      <c r="F5" s="533"/>
      <c r="G5" s="534"/>
      <c r="H5" s="535"/>
      <c r="I5" s="535"/>
      <c r="J5" s="535"/>
      <c r="K5" s="535"/>
      <c r="L5" s="535"/>
      <c r="M5" s="535"/>
      <c r="N5" s="535"/>
      <c r="O5" s="535"/>
      <c r="P5" s="536"/>
      <c r="Q5" s="513"/>
    </row>
    <row r="6" spans="1:17" ht="15">
      <c r="A6" s="531" t="s">
        <v>4</v>
      </c>
      <c r="B6" s="531"/>
      <c r="C6" s="532"/>
      <c r="D6" s="538"/>
      <c r="E6" s="533"/>
      <c r="F6" s="533"/>
      <c r="G6" s="534"/>
      <c r="H6" s="535"/>
      <c r="I6" s="535"/>
      <c r="J6" s="535"/>
      <c r="K6" s="535"/>
      <c r="L6" s="535"/>
      <c r="M6" s="535"/>
      <c r="N6" s="535"/>
      <c r="O6" s="535"/>
      <c r="P6" s="536"/>
      <c r="Q6" s="513"/>
    </row>
    <row r="7" spans="1:17" ht="15">
      <c r="A7" s="531" t="s">
        <v>1690</v>
      </c>
      <c r="B7" s="531"/>
      <c r="C7" s="532"/>
      <c r="D7" s="539"/>
      <c r="E7" s="533"/>
      <c r="F7" s="533"/>
      <c r="G7" s="534"/>
      <c r="H7" s="535"/>
      <c r="I7" s="535"/>
      <c r="J7" s="535"/>
      <c r="K7" s="535"/>
      <c r="L7" s="535"/>
      <c r="M7" s="535"/>
      <c r="N7" s="535"/>
      <c r="O7" s="540" t="s">
        <v>1624</v>
      </c>
      <c r="P7" s="541">
        <v>0</v>
      </c>
      <c r="Q7" s="513"/>
    </row>
    <row r="8" spans="1:17" ht="15">
      <c r="A8" s="521" t="s">
        <v>1613</v>
      </c>
      <c r="B8" s="521"/>
      <c r="C8" s="532"/>
      <c r="D8" s="539"/>
      <c r="E8" s="533"/>
      <c r="F8" s="533"/>
      <c r="G8" s="534"/>
      <c r="H8" s="535"/>
      <c r="I8" s="535"/>
      <c r="J8" s="535"/>
      <c r="K8" s="535"/>
      <c r="L8" s="535"/>
      <c r="M8" s="535"/>
      <c r="N8" s="535"/>
      <c r="O8" s="535"/>
      <c r="P8" s="536"/>
      <c r="Q8" s="513"/>
    </row>
    <row r="9" spans="1:17" ht="20.25" customHeight="1">
      <c r="A9" s="1359" t="s">
        <v>5</v>
      </c>
      <c r="B9" s="1359" t="s">
        <v>68</v>
      </c>
      <c r="C9" s="1361" t="s">
        <v>37</v>
      </c>
      <c r="D9" s="1363" t="s">
        <v>6</v>
      </c>
      <c r="E9" s="1359" t="s">
        <v>7</v>
      </c>
      <c r="F9" s="1357" t="s">
        <v>8</v>
      </c>
      <c r="G9" s="1357"/>
      <c r="H9" s="1357"/>
      <c r="I9" s="1357"/>
      <c r="J9" s="1357"/>
      <c r="K9" s="1358"/>
      <c r="L9" s="1356" t="s">
        <v>11</v>
      </c>
      <c r="M9" s="1357"/>
      <c r="N9" s="1357"/>
      <c r="O9" s="1357"/>
      <c r="P9" s="1358"/>
      <c r="Q9" s="515"/>
    </row>
    <row r="10" spans="1:17" ht="78.75" customHeight="1">
      <c r="A10" s="1360"/>
      <c r="B10" s="1360"/>
      <c r="C10" s="1362"/>
      <c r="D10" s="1364"/>
      <c r="E10" s="1360"/>
      <c r="F10" s="559" t="s">
        <v>9</v>
      </c>
      <c r="G10" s="559" t="s">
        <v>23</v>
      </c>
      <c r="H10" s="560" t="s">
        <v>24</v>
      </c>
      <c r="I10" s="560" t="s">
        <v>36</v>
      </c>
      <c r="J10" s="560" t="s">
        <v>25</v>
      </c>
      <c r="K10" s="560" t="s">
        <v>26</v>
      </c>
      <c r="L10" s="560" t="s">
        <v>10</v>
      </c>
      <c r="M10" s="560" t="s">
        <v>24</v>
      </c>
      <c r="N10" s="560" t="s">
        <v>36</v>
      </c>
      <c r="O10" s="560" t="s">
        <v>25</v>
      </c>
      <c r="P10" s="560" t="s">
        <v>27</v>
      </c>
      <c r="Q10" s="513"/>
    </row>
    <row r="11" spans="1:17">
      <c r="A11" s="530"/>
      <c r="B11" s="530"/>
      <c r="C11" s="575"/>
      <c r="D11" s="525"/>
      <c r="E11" s="530"/>
      <c r="F11" s="530"/>
      <c r="G11" s="576"/>
      <c r="H11" s="577"/>
      <c r="I11" s="577"/>
      <c r="J11" s="577"/>
      <c r="K11" s="577"/>
      <c r="L11" s="577"/>
      <c r="M11" s="577"/>
      <c r="N11" s="577"/>
      <c r="O11" s="577"/>
      <c r="P11" s="578"/>
      <c r="Q11" s="513"/>
    </row>
    <row r="12" spans="1:17" ht="28.5" customHeight="1">
      <c r="A12" s="570"/>
      <c r="B12" s="570"/>
      <c r="C12" s="579" t="s">
        <v>336</v>
      </c>
      <c r="D12" s="571"/>
      <c r="E12" s="570"/>
      <c r="F12" s="570"/>
      <c r="G12" s="572"/>
      <c r="H12" s="573"/>
      <c r="I12" s="573"/>
      <c r="J12" s="573"/>
      <c r="K12" s="573"/>
      <c r="L12" s="573"/>
      <c r="M12" s="573"/>
      <c r="N12" s="573"/>
      <c r="O12" s="573"/>
      <c r="P12" s="574"/>
      <c r="Q12" s="513"/>
    </row>
    <row r="13" spans="1:17" s="16" customFormat="1" ht="25.5">
      <c r="A13" s="542">
        <v>1</v>
      </c>
      <c r="B13" s="542" t="s">
        <v>343</v>
      </c>
      <c r="C13" s="564" t="s">
        <v>344</v>
      </c>
      <c r="D13" s="580" t="s">
        <v>86</v>
      </c>
      <c r="E13" s="581">
        <v>120</v>
      </c>
      <c r="F13" s="545"/>
      <c r="G13" s="545"/>
      <c r="H13" s="545"/>
      <c r="I13" s="545"/>
      <c r="J13" s="545"/>
      <c r="K13" s="545"/>
      <c r="L13" s="545"/>
      <c r="M13" s="545"/>
      <c r="N13" s="545"/>
      <c r="O13" s="545"/>
      <c r="P13" s="545"/>
      <c r="Q13" s="517"/>
    </row>
    <row r="14" spans="1:17" s="16" customFormat="1" ht="25.5">
      <c r="A14" s="542">
        <v>2</v>
      </c>
      <c r="B14" s="542" t="s">
        <v>343</v>
      </c>
      <c r="C14" s="564" t="s">
        <v>345</v>
      </c>
      <c r="D14" s="580" t="s">
        <v>86</v>
      </c>
      <c r="E14" s="581">
        <v>210</v>
      </c>
      <c r="F14" s="545"/>
      <c r="G14" s="545"/>
      <c r="H14" s="545"/>
      <c r="I14" s="545"/>
      <c r="J14" s="545"/>
      <c r="K14" s="545"/>
      <c r="L14" s="545"/>
      <c r="M14" s="545"/>
      <c r="N14" s="545"/>
      <c r="O14" s="545"/>
      <c r="P14" s="545"/>
      <c r="Q14" s="517"/>
    </row>
    <row r="15" spans="1:17" s="16" customFormat="1" ht="25.5">
      <c r="A15" s="542">
        <v>3</v>
      </c>
      <c r="B15" s="542" t="s">
        <v>343</v>
      </c>
      <c r="C15" s="597" t="s">
        <v>1943</v>
      </c>
      <c r="D15" s="580" t="s">
        <v>86</v>
      </c>
      <c r="E15" s="581">
        <v>130</v>
      </c>
      <c r="F15" s="545"/>
      <c r="G15" s="545"/>
      <c r="H15" s="545"/>
      <c r="I15" s="545"/>
      <c r="J15" s="545"/>
      <c r="K15" s="545"/>
      <c r="L15" s="545"/>
      <c r="M15" s="545"/>
      <c r="N15" s="545"/>
      <c r="O15" s="545"/>
      <c r="P15" s="545"/>
      <c r="Q15" s="517"/>
    </row>
    <row r="16" spans="1:17" s="35" customFormat="1" ht="25.5">
      <c r="A16" s="542">
        <v>4</v>
      </c>
      <c r="B16" s="542" t="s">
        <v>343</v>
      </c>
      <c r="C16" s="564" t="s">
        <v>346</v>
      </c>
      <c r="D16" s="580" t="s">
        <v>86</v>
      </c>
      <c r="E16" s="581">
        <v>260</v>
      </c>
      <c r="F16" s="545"/>
      <c r="G16" s="545"/>
      <c r="H16" s="545"/>
      <c r="I16" s="545"/>
      <c r="J16" s="545"/>
      <c r="K16" s="545"/>
      <c r="L16" s="545"/>
      <c r="M16" s="545"/>
      <c r="N16" s="545"/>
      <c r="O16" s="545"/>
      <c r="P16" s="545"/>
      <c r="Q16" s="518"/>
    </row>
    <row r="17" spans="1:17" s="35" customFormat="1" ht="25.5">
      <c r="A17" s="542">
        <v>5</v>
      </c>
      <c r="B17" s="542" t="s">
        <v>343</v>
      </c>
      <c r="C17" s="564" t="s">
        <v>358</v>
      </c>
      <c r="D17" s="561" t="s">
        <v>86</v>
      </c>
      <c r="E17" s="581">
        <v>200</v>
      </c>
      <c r="F17" s="545"/>
      <c r="G17" s="545"/>
      <c r="H17" s="545"/>
      <c r="I17" s="545"/>
      <c r="J17" s="545"/>
      <c r="K17" s="545"/>
      <c r="L17" s="545"/>
      <c r="M17" s="545"/>
      <c r="N17" s="545"/>
      <c r="O17" s="545"/>
      <c r="P17" s="545"/>
      <c r="Q17" s="408"/>
    </row>
    <row r="18" spans="1:17" s="35" customFormat="1" ht="25.5">
      <c r="A18" s="542">
        <v>6</v>
      </c>
      <c r="B18" s="542" t="s">
        <v>343</v>
      </c>
      <c r="C18" s="564" t="s">
        <v>359</v>
      </c>
      <c r="D18" s="561" t="s">
        <v>86</v>
      </c>
      <c r="E18" s="599">
        <v>550</v>
      </c>
      <c r="F18" s="545"/>
      <c r="G18" s="545"/>
      <c r="H18" s="545"/>
      <c r="I18" s="545"/>
      <c r="J18" s="545"/>
      <c r="K18" s="545"/>
      <c r="L18" s="545"/>
      <c r="M18" s="545"/>
      <c r="N18" s="545"/>
      <c r="O18" s="545"/>
      <c r="P18" s="545"/>
      <c r="Q18" s="408"/>
    </row>
    <row r="19" spans="1:17" s="35" customFormat="1">
      <c r="A19" s="542">
        <v>7</v>
      </c>
      <c r="B19" s="542" t="s">
        <v>343</v>
      </c>
      <c r="C19" s="598" t="s">
        <v>1944</v>
      </c>
      <c r="D19" s="565" t="s">
        <v>90</v>
      </c>
      <c r="E19" s="565">
        <v>2</v>
      </c>
      <c r="F19" s="545"/>
      <c r="G19" s="545"/>
      <c r="H19" s="545"/>
      <c r="I19" s="545"/>
      <c r="J19" s="545"/>
      <c r="K19" s="545"/>
      <c r="L19" s="545"/>
      <c r="M19" s="545"/>
      <c r="N19" s="545"/>
      <c r="O19" s="545"/>
      <c r="P19" s="545"/>
      <c r="Q19" s="408"/>
    </row>
    <row r="20" spans="1:17" s="35" customFormat="1">
      <c r="A20" s="542">
        <v>8</v>
      </c>
      <c r="B20" s="542" t="s">
        <v>343</v>
      </c>
      <c r="C20" s="543" t="s">
        <v>347</v>
      </c>
      <c r="D20" s="565" t="s">
        <v>90</v>
      </c>
      <c r="E20" s="565">
        <v>4</v>
      </c>
      <c r="F20" s="545"/>
      <c r="G20" s="545"/>
      <c r="H20" s="545"/>
      <c r="I20" s="545"/>
      <c r="J20" s="545"/>
      <c r="K20" s="545"/>
      <c r="L20" s="545"/>
      <c r="M20" s="545"/>
      <c r="N20" s="545"/>
      <c r="O20" s="545"/>
      <c r="P20" s="545"/>
      <c r="Q20" s="408"/>
    </row>
    <row r="21" spans="1:17" s="35" customFormat="1" ht="51">
      <c r="A21" s="542">
        <v>9</v>
      </c>
      <c r="B21" s="542" t="s">
        <v>343</v>
      </c>
      <c r="C21" s="564" t="s">
        <v>348</v>
      </c>
      <c r="D21" s="561" t="s">
        <v>94</v>
      </c>
      <c r="E21" s="569">
        <v>5</v>
      </c>
      <c r="F21" s="545"/>
      <c r="G21" s="545"/>
      <c r="H21" s="545"/>
      <c r="I21" s="545"/>
      <c r="J21" s="545"/>
      <c r="K21" s="545"/>
      <c r="L21" s="545"/>
      <c r="M21" s="545"/>
      <c r="N21" s="545"/>
      <c r="O21" s="545"/>
      <c r="P21" s="545"/>
      <c r="Q21" s="408"/>
    </row>
    <row r="22" spans="1:17" s="35" customFormat="1" ht="38.25">
      <c r="A22" s="542">
        <v>10</v>
      </c>
      <c r="B22" s="542" t="s">
        <v>343</v>
      </c>
      <c r="C22" s="564" t="s">
        <v>349</v>
      </c>
      <c r="D22" s="561" t="s">
        <v>94</v>
      </c>
      <c r="E22" s="569">
        <v>5</v>
      </c>
      <c r="F22" s="545"/>
      <c r="G22" s="545"/>
      <c r="H22" s="545"/>
      <c r="I22" s="545"/>
      <c r="J22" s="545"/>
      <c r="K22" s="545"/>
      <c r="L22" s="545"/>
      <c r="M22" s="545"/>
      <c r="N22" s="545"/>
      <c r="O22" s="545"/>
      <c r="P22" s="545"/>
      <c r="Q22" s="408"/>
    </row>
    <row r="23" spans="1:17" s="35" customFormat="1" ht="38.25">
      <c r="A23" s="542">
        <v>11</v>
      </c>
      <c r="B23" s="542" t="s">
        <v>343</v>
      </c>
      <c r="C23" s="583" t="s">
        <v>350</v>
      </c>
      <c r="D23" s="561" t="s">
        <v>94</v>
      </c>
      <c r="E23" s="569">
        <v>5</v>
      </c>
      <c r="F23" s="545"/>
      <c r="G23" s="545"/>
      <c r="H23" s="545"/>
      <c r="I23" s="545"/>
      <c r="J23" s="545"/>
      <c r="K23" s="545"/>
      <c r="L23" s="545"/>
      <c r="M23" s="545"/>
      <c r="N23" s="545"/>
      <c r="O23" s="545"/>
      <c r="P23" s="545"/>
      <c r="Q23" s="408"/>
    </row>
    <row r="24" spans="1:17" s="35" customFormat="1" ht="25.5">
      <c r="A24" s="542">
        <v>12</v>
      </c>
      <c r="B24" s="542" t="s">
        <v>343</v>
      </c>
      <c r="C24" s="583" t="s">
        <v>351</v>
      </c>
      <c r="D24" s="561" t="s">
        <v>94</v>
      </c>
      <c r="E24" s="569">
        <v>5</v>
      </c>
      <c r="F24" s="545"/>
      <c r="G24" s="545"/>
      <c r="H24" s="545"/>
      <c r="I24" s="545"/>
      <c r="J24" s="545"/>
      <c r="K24" s="545"/>
      <c r="L24" s="545"/>
      <c r="M24" s="545"/>
      <c r="N24" s="545"/>
      <c r="O24" s="545"/>
      <c r="P24" s="545"/>
      <c r="Q24" s="408"/>
    </row>
    <row r="25" spans="1:17" s="35" customFormat="1">
      <c r="A25" s="542">
        <v>13</v>
      </c>
      <c r="B25" s="542" t="s">
        <v>343</v>
      </c>
      <c r="C25" s="583" t="s">
        <v>352</v>
      </c>
      <c r="D25" s="561" t="s">
        <v>94</v>
      </c>
      <c r="E25" s="569">
        <v>5</v>
      </c>
      <c r="F25" s="545"/>
      <c r="G25" s="545"/>
      <c r="H25" s="545"/>
      <c r="I25" s="545"/>
      <c r="J25" s="545"/>
      <c r="K25" s="545"/>
      <c r="L25" s="545"/>
      <c r="M25" s="545"/>
      <c r="N25" s="545"/>
      <c r="O25" s="545"/>
      <c r="P25" s="545"/>
      <c r="Q25" s="408"/>
    </row>
    <row r="26" spans="1:17" s="36" customFormat="1">
      <c r="A26" s="542">
        <v>14</v>
      </c>
      <c r="B26" s="542" t="s">
        <v>343</v>
      </c>
      <c r="C26" s="564" t="s">
        <v>353</v>
      </c>
      <c r="D26" s="561" t="s">
        <v>94</v>
      </c>
      <c r="E26" s="569">
        <v>5</v>
      </c>
      <c r="F26" s="545"/>
      <c r="G26" s="545"/>
      <c r="H26" s="545"/>
      <c r="I26" s="545"/>
      <c r="J26" s="545"/>
      <c r="K26" s="545"/>
      <c r="L26" s="545"/>
      <c r="M26" s="545"/>
      <c r="N26" s="545"/>
      <c r="O26" s="545"/>
      <c r="P26" s="545"/>
      <c r="Q26" s="409"/>
    </row>
    <row r="27" spans="1:17" s="35" customFormat="1">
      <c r="A27" s="542">
        <v>15</v>
      </c>
      <c r="B27" s="542" t="s">
        <v>343</v>
      </c>
      <c r="C27" s="566" t="s">
        <v>354</v>
      </c>
      <c r="D27" s="561" t="s">
        <v>90</v>
      </c>
      <c r="E27" s="596">
        <v>5</v>
      </c>
      <c r="F27" s="545"/>
      <c r="G27" s="545"/>
      <c r="H27" s="545"/>
      <c r="I27" s="545"/>
      <c r="J27" s="545"/>
      <c r="K27" s="545"/>
      <c r="L27" s="545"/>
      <c r="M27" s="545"/>
      <c r="N27" s="545"/>
      <c r="O27" s="545"/>
      <c r="P27" s="545"/>
      <c r="Q27" s="408"/>
    </row>
    <row r="28" spans="1:17" s="35" customFormat="1">
      <c r="A28" s="542">
        <v>16</v>
      </c>
      <c r="B28" s="542" t="s">
        <v>343</v>
      </c>
      <c r="C28" s="566" t="s">
        <v>355</v>
      </c>
      <c r="D28" s="561" t="s">
        <v>86</v>
      </c>
      <c r="E28" s="596">
        <v>33</v>
      </c>
      <c r="F28" s="545"/>
      <c r="G28" s="545"/>
      <c r="H28" s="545"/>
      <c r="I28" s="545"/>
      <c r="J28" s="545"/>
      <c r="K28" s="545"/>
      <c r="L28" s="545"/>
      <c r="M28" s="545"/>
      <c r="N28" s="545"/>
      <c r="O28" s="545"/>
      <c r="P28" s="545"/>
      <c r="Q28" s="408"/>
    </row>
    <row r="29" spans="1:17" s="35" customFormat="1" ht="76.5">
      <c r="A29" s="542">
        <v>17</v>
      </c>
      <c r="B29" s="542" t="s">
        <v>343</v>
      </c>
      <c r="C29" s="563" t="s">
        <v>371</v>
      </c>
      <c r="D29" s="561" t="s">
        <v>94</v>
      </c>
      <c r="E29" s="595">
        <v>3</v>
      </c>
      <c r="F29" s="545"/>
      <c r="G29" s="545"/>
      <c r="H29" s="545"/>
      <c r="I29" s="545"/>
      <c r="J29" s="545"/>
      <c r="K29" s="545"/>
      <c r="L29" s="545"/>
      <c r="M29" s="545"/>
      <c r="N29" s="545"/>
      <c r="O29" s="545"/>
      <c r="P29" s="545"/>
      <c r="Q29" s="408"/>
    </row>
    <row r="30" spans="1:17" s="35" customFormat="1">
      <c r="A30" s="542">
        <v>18</v>
      </c>
      <c r="B30" s="542" t="s">
        <v>343</v>
      </c>
      <c r="C30" s="562" t="s">
        <v>356</v>
      </c>
      <c r="D30" s="561" t="s">
        <v>86</v>
      </c>
      <c r="E30" s="594" t="s">
        <v>361</v>
      </c>
      <c r="F30" s="545"/>
      <c r="G30" s="545"/>
      <c r="H30" s="545"/>
      <c r="I30" s="545"/>
      <c r="J30" s="545"/>
      <c r="K30" s="545"/>
      <c r="L30" s="545"/>
      <c r="M30" s="545"/>
      <c r="N30" s="545"/>
      <c r="O30" s="545"/>
      <c r="P30" s="545"/>
      <c r="Q30" s="408"/>
    </row>
    <row r="31" spans="1:17" s="35" customFormat="1">
      <c r="A31" s="542">
        <v>19</v>
      </c>
      <c r="B31" s="542" t="s">
        <v>343</v>
      </c>
      <c r="C31" s="562" t="s">
        <v>362</v>
      </c>
      <c r="D31" s="561" t="s">
        <v>86</v>
      </c>
      <c r="E31" s="594" t="s">
        <v>357</v>
      </c>
      <c r="F31" s="545"/>
      <c r="G31" s="545"/>
      <c r="H31" s="545"/>
      <c r="I31" s="545"/>
      <c r="J31" s="545"/>
      <c r="K31" s="545"/>
      <c r="L31" s="545"/>
      <c r="M31" s="545"/>
      <c r="N31" s="545"/>
      <c r="O31" s="545"/>
      <c r="P31" s="545"/>
      <c r="Q31" s="408"/>
    </row>
    <row r="32" spans="1:17" s="35" customFormat="1">
      <c r="A32" s="542">
        <v>20</v>
      </c>
      <c r="B32" s="542" t="s">
        <v>343</v>
      </c>
      <c r="C32" s="562" t="s">
        <v>363</v>
      </c>
      <c r="D32" s="561" t="s">
        <v>86</v>
      </c>
      <c r="E32" s="594" t="s">
        <v>364</v>
      </c>
      <c r="F32" s="545"/>
      <c r="G32" s="545"/>
      <c r="H32" s="545"/>
      <c r="I32" s="545"/>
      <c r="J32" s="545"/>
      <c r="K32" s="545"/>
      <c r="L32" s="545"/>
      <c r="M32" s="545"/>
      <c r="N32" s="545"/>
      <c r="O32" s="545"/>
      <c r="P32" s="545"/>
      <c r="Q32" s="408"/>
    </row>
    <row r="33" spans="1:17" s="35" customFormat="1" ht="89.25">
      <c r="A33" s="542">
        <v>21</v>
      </c>
      <c r="B33" s="542" t="s">
        <v>343</v>
      </c>
      <c r="C33" s="562" t="s">
        <v>372</v>
      </c>
      <c r="D33" s="561" t="s">
        <v>90</v>
      </c>
      <c r="E33" s="569">
        <v>1</v>
      </c>
      <c r="F33" s="545"/>
      <c r="G33" s="545"/>
      <c r="H33" s="545"/>
      <c r="I33" s="545"/>
      <c r="J33" s="545"/>
      <c r="K33" s="545"/>
      <c r="L33" s="545"/>
      <c r="M33" s="545"/>
      <c r="N33" s="545"/>
      <c r="O33" s="545"/>
      <c r="P33" s="545"/>
      <c r="Q33" s="518"/>
    </row>
    <row r="34" spans="1:17" s="35" customFormat="1" ht="38.25">
      <c r="A34" s="542">
        <v>22</v>
      </c>
      <c r="B34" s="542" t="s">
        <v>343</v>
      </c>
      <c r="C34" s="562" t="s">
        <v>365</v>
      </c>
      <c r="D34" s="561" t="s">
        <v>86</v>
      </c>
      <c r="E34" s="569">
        <v>80</v>
      </c>
      <c r="F34" s="545"/>
      <c r="G34" s="545"/>
      <c r="H34" s="545"/>
      <c r="I34" s="545"/>
      <c r="J34" s="545"/>
      <c r="K34" s="545"/>
      <c r="L34" s="545"/>
      <c r="M34" s="545"/>
      <c r="N34" s="545"/>
      <c r="O34" s="545"/>
      <c r="P34" s="545"/>
      <c r="Q34" s="518"/>
    </row>
    <row r="35" spans="1:17" s="35" customFormat="1" ht="38.25">
      <c r="A35" s="542">
        <v>23</v>
      </c>
      <c r="B35" s="542" t="s">
        <v>343</v>
      </c>
      <c r="C35" s="563" t="s">
        <v>366</v>
      </c>
      <c r="D35" s="561" t="s">
        <v>90</v>
      </c>
      <c r="E35" s="582">
        <v>1</v>
      </c>
      <c r="F35" s="545"/>
      <c r="G35" s="545"/>
      <c r="H35" s="545"/>
      <c r="I35" s="545"/>
      <c r="J35" s="545"/>
      <c r="K35" s="545"/>
      <c r="L35" s="545"/>
      <c r="M35" s="545"/>
      <c r="N35" s="545"/>
      <c r="O35" s="545"/>
      <c r="P35" s="545"/>
      <c r="Q35" s="518"/>
    </row>
    <row r="36" spans="1:17" s="35" customFormat="1" ht="38.25">
      <c r="A36" s="542">
        <v>24</v>
      </c>
      <c r="B36" s="542" t="s">
        <v>343</v>
      </c>
      <c r="C36" s="563" t="s">
        <v>367</v>
      </c>
      <c r="D36" s="561" t="s">
        <v>90</v>
      </c>
      <c r="E36" s="582">
        <v>1</v>
      </c>
      <c r="F36" s="545"/>
      <c r="G36" s="545"/>
      <c r="H36" s="545"/>
      <c r="I36" s="545"/>
      <c r="J36" s="545"/>
      <c r="K36" s="545"/>
      <c r="L36" s="545"/>
      <c r="M36" s="545"/>
      <c r="N36" s="545"/>
      <c r="O36" s="545"/>
      <c r="P36" s="545"/>
      <c r="Q36" s="518"/>
    </row>
    <row r="37" spans="1:17" s="35" customFormat="1" ht="38.25">
      <c r="A37" s="542">
        <v>25</v>
      </c>
      <c r="B37" s="542" t="s">
        <v>343</v>
      </c>
      <c r="C37" s="563" t="s">
        <v>368</v>
      </c>
      <c r="D37" s="561" t="s">
        <v>90</v>
      </c>
      <c r="E37" s="582">
        <v>2</v>
      </c>
      <c r="F37" s="545"/>
      <c r="G37" s="545"/>
      <c r="H37" s="545"/>
      <c r="I37" s="545"/>
      <c r="J37" s="545"/>
      <c r="K37" s="545"/>
      <c r="L37" s="545"/>
      <c r="M37" s="545"/>
      <c r="N37" s="545"/>
      <c r="O37" s="545"/>
      <c r="P37" s="545"/>
      <c r="Q37" s="518"/>
    </row>
    <row r="38" spans="1:17" s="35" customFormat="1" ht="38.25">
      <c r="A38" s="542">
        <v>26</v>
      </c>
      <c r="B38" s="542" t="s">
        <v>343</v>
      </c>
      <c r="C38" s="597" t="s">
        <v>1945</v>
      </c>
      <c r="D38" s="561" t="s">
        <v>90</v>
      </c>
      <c r="E38" s="582">
        <v>1</v>
      </c>
      <c r="F38" s="545"/>
      <c r="G38" s="545"/>
      <c r="H38" s="545"/>
      <c r="I38" s="545"/>
      <c r="J38" s="545"/>
      <c r="K38" s="545"/>
      <c r="L38" s="545"/>
      <c r="M38" s="545"/>
      <c r="N38" s="545"/>
      <c r="O38" s="545"/>
      <c r="P38" s="545"/>
      <c r="Q38" s="518"/>
    </row>
    <row r="39" spans="1:17" s="35" customFormat="1">
      <c r="A39" s="542">
        <v>27</v>
      </c>
      <c r="B39" s="542" t="s">
        <v>343</v>
      </c>
      <c r="C39" s="563" t="s">
        <v>369</v>
      </c>
      <c r="D39" s="561" t="s">
        <v>90</v>
      </c>
      <c r="E39" s="582">
        <v>1</v>
      </c>
      <c r="F39" s="545"/>
      <c r="G39" s="545"/>
      <c r="H39" s="545"/>
      <c r="I39" s="545"/>
      <c r="J39" s="545"/>
      <c r="K39" s="545"/>
      <c r="L39" s="545"/>
      <c r="M39" s="545"/>
      <c r="N39" s="545"/>
      <c r="O39" s="545"/>
      <c r="P39" s="545"/>
      <c r="Q39" s="518"/>
    </row>
    <row r="40" spans="1:17" s="35" customFormat="1" ht="51">
      <c r="A40" s="542">
        <v>28</v>
      </c>
      <c r="B40" s="542" t="s">
        <v>343</v>
      </c>
      <c r="C40" s="562" t="s">
        <v>370</v>
      </c>
      <c r="D40" s="561" t="s">
        <v>86</v>
      </c>
      <c r="E40" s="569">
        <v>15</v>
      </c>
      <c r="F40" s="545"/>
      <c r="G40" s="545"/>
      <c r="H40" s="545"/>
      <c r="I40" s="545"/>
      <c r="J40" s="545"/>
      <c r="K40" s="545"/>
      <c r="L40" s="545"/>
      <c r="M40" s="545"/>
      <c r="N40" s="545"/>
      <c r="O40" s="545"/>
      <c r="P40" s="545"/>
      <c r="Q40" s="518"/>
    </row>
    <row r="41" spans="1:17" s="35" customFormat="1" ht="25.5">
      <c r="A41" s="542">
        <v>29</v>
      </c>
      <c r="B41" s="542" t="s">
        <v>343</v>
      </c>
      <c r="C41" s="562" t="s">
        <v>308</v>
      </c>
      <c r="D41" s="542" t="s">
        <v>90</v>
      </c>
      <c r="E41" s="542">
        <v>5</v>
      </c>
      <c r="F41" s="545"/>
      <c r="G41" s="545"/>
      <c r="H41" s="545"/>
      <c r="I41" s="545"/>
      <c r="J41" s="545"/>
      <c r="K41" s="545"/>
      <c r="L41" s="545"/>
      <c r="M41" s="545"/>
      <c r="N41" s="545"/>
      <c r="O41" s="545"/>
      <c r="P41" s="545"/>
      <c r="Q41" s="517"/>
    </row>
    <row r="42" spans="1:17" s="16" customFormat="1" ht="38.25">
      <c r="A42" s="542">
        <v>30</v>
      </c>
      <c r="B42" s="542" t="s">
        <v>202</v>
      </c>
      <c r="C42" s="543" t="s">
        <v>290</v>
      </c>
      <c r="D42" s="544" t="s">
        <v>90</v>
      </c>
      <c r="E42" s="565">
        <v>1</v>
      </c>
      <c r="F42" s="565"/>
      <c r="G42" s="566"/>
      <c r="H42" s="567"/>
      <c r="I42" s="568"/>
      <c r="J42" s="568"/>
      <c r="K42" s="568"/>
      <c r="L42" s="567"/>
      <c r="M42" s="567"/>
      <c r="N42" s="567"/>
      <c r="O42" s="567"/>
      <c r="P42" s="567"/>
      <c r="Q42" s="517"/>
    </row>
    <row r="43" spans="1:17" s="16" customFormat="1" ht="38.25">
      <c r="A43" s="542">
        <v>31</v>
      </c>
      <c r="B43" s="584"/>
      <c r="C43" s="585" t="s">
        <v>1691</v>
      </c>
      <c r="D43" s="586" t="s">
        <v>90</v>
      </c>
      <c r="E43" s="587">
        <v>1</v>
      </c>
      <c r="F43" s="588"/>
      <c r="G43" s="589"/>
      <c r="H43" s="590"/>
      <c r="I43" s="591"/>
      <c r="J43" s="592"/>
      <c r="K43" s="591"/>
      <c r="L43" s="593"/>
      <c r="M43" s="590"/>
      <c r="N43" s="593"/>
      <c r="O43" s="590"/>
      <c r="P43" s="590"/>
      <c r="Q43" s="517"/>
    </row>
    <row r="44" spans="1:17" s="8" customFormat="1">
      <c r="A44" s="546"/>
      <c r="B44" s="546"/>
      <c r="C44" s="547"/>
      <c r="D44" s="548"/>
      <c r="E44" s="546"/>
      <c r="F44" s="549"/>
      <c r="G44" s="550"/>
      <c r="H44" s="551"/>
      <c r="I44" s="551"/>
      <c r="J44" s="552"/>
      <c r="K44" s="551"/>
      <c r="L44" s="552"/>
      <c r="M44" s="551"/>
      <c r="N44" s="552"/>
      <c r="O44" s="551"/>
      <c r="P44" s="553"/>
      <c r="Q44" s="516"/>
    </row>
    <row r="45" spans="1:17">
      <c r="A45" s="519"/>
      <c r="B45" s="519"/>
      <c r="C45" s="523"/>
      <c r="D45" s="520"/>
      <c r="E45" s="519"/>
      <c r="F45" s="519"/>
      <c r="G45" s="527"/>
      <c r="H45" s="528"/>
      <c r="I45" s="528"/>
      <c r="J45" s="528"/>
      <c r="K45" s="554" t="s">
        <v>1623</v>
      </c>
      <c r="L45" s="555">
        <v>0</v>
      </c>
      <c r="M45" s="555">
        <v>0</v>
      </c>
      <c r="N45" s="555">
        <v>0</v>
      </c>
      <c r="O45" s="555">
        <v>0</v>
      </c>
      <c r="P45" s="556">
        <v>0</v>
      </c>
      <c r="Q45" s="513"/>
    </row>
    <row r="46" spans="1:17">
      <c r="A46" s="519"/>
      <c r="B46" s="519"/>
      <c r="C46" s="523"/>
      <c r="D46" s="520"/>
      <c r="E46" s="519"/>
      <c r="F46" s="519"/>
      <c r="G46" s="527"/>
      <c r="H46" s="528"/>
      <c r="I46" s="528"/>
      <c r="J46" s="528"/>
      <c r="K46" s="554"/>
      <c r="L46" s="557"/>
      <c r="M46" s="557"/>
      <c r="N46" s="557"/>
      <c r="O46" s="557"/>
      <c r="P46" s="558"/>
      <c r="Q46" s="513"/>
    </row>
    <row r="47" spans="1:17">
      <c r="A47" s="519"/>
      <c r="B47" s="519"/>
      <c r="C47" s="529" t="s">
        <v>20</v>
      </c>
      <c r="D47" s="520"/>
      <c r="E47" s="519"/>
      <c r="F47" s="524"/>
      <c r="G47" s="527"/>
      <c r="H47" s="528"/>
      <c r="I47" s="528"/>
      <c r="J47" s="528"/>
      <c r="K47" s="528"/>
      <c r="L47" s="528"/>
      <c r="M47" s="528"/>
      <c r="N47" s="528"/>
      <c r="O47" s="528"/>
      <c r="P47" s="537"/>
      <c r="Q47" s="513"/>
    </row>
    <row r="48" spans="1:17" s="4" customFormat="1">
      <c r="A48" s="519"/>
      <c r="B48" s="519"/>
      <c r="C48" s="523"/>
      <c r="D48" s="520"/>
      <c r="E48" s="519"/>
      <c r="F48" s="524"/>
      <c r="G48" s="527"/>
      <c r="H48" s="528"/>
      <c r="I48" s="528"/>
      <c r="J48" s="528"/>
      <c r="K48" s="528"/>
      <c r="L48" s="528"/>
      <c r="M48" s="528"/>
      <c r="N48" s="528"/>
      <c r="O48" s="528"/>
      <c r="P48" s="537"/>
      <c r="Q48" s="514"/>
    </row>
    <row r="49" spans="1:17">
      <c r="A49" s="519"/>
      <c r="B49" s="519"/>
      <c r="C49" s="523"/>
      <c r="D49" s="520"/>
      <c r="E49" s="519"/>
      <c r="F49" s="519"/>
      <c r="G49" s="527"/>
      <c r="H49" s="528"/>
      <c r="I49" s="528"/>
      <c r="J49" s="528"/>
      <c r="K49" s="528"/>
      <c r="L49" s="528"/>
      <c r="M49" s="528"/>
      <c r="N49" s="528"/>
      <c r="O49" s="528"/>
      <c r="P49" s="537"/>
      <c r="Q49" s="403"/>
    </row>
    <row r="50" spans="1:17">
      <c r="A50" s="519"/>
      <c r="B50" s="519"/>
      <c r="C50" s="523"/>
      <c r="D50" s="520"/>
      <c r="E50" s="519"/>
      <c r="F50" s="519"/>
      <c r="G50" s="527"/>
      <c r="H50" s="528"/>
      <c r="I50" s="528"/>
      <c r="J50" s="528"/>
      <c r="K50" s="528"/>
      <c r="L50" s="528"/>
      <c r="M50" s="528"/>
      <c r="N50" s="528"/>
      <c r="O50" s="528"/>
      <c r="P50" s="537"/>
      <c r="Q50" s="403"/>
    </row>
    <row r="51" spans="1:17">
      <c r="A51" s="519"/>
      <c r="B51" s="519"/>
      <c r="C51" s="529" t="s">
        <v>1611</v>
      </c>
      <c r="D51" s="520"/>
      <c r="E51" s="519"/>
      <c r="F51" s="519"/>
      <c r="G51" s="527"/>
      <c r="H51" s="528"/>
      <c r="I51" s="528"/>
      <c r="J51" s="528"/>
      <c r="K51" s="528"/>
      <c r="L51" s="528"/>
      <c r="M51" s="528"/>
      <c r="N51" s="528"/>
      <c r="O51" s="528"/>
      <c r="P51" s="537"/>
      <c r="Q51" s="403"/>
    </row>
    <row r="52" spans="1:17">
      <c r="A52" s="519"/>
      <c r="B52" s="519"/>
      <c r="C52" s="523"/>
      <c r="D52" s="520"/>
      <c r="E52" s="519"/>
      <c r="F52" s="519"/>
      <c r="G52" s="527"/>
      <c r="H52" s="528"/>
      <c r="I52" s="528"/>
      <c r="J52" s="528"/>
      <c r="K52" s="528"/>
      <c r="L52" s="528"/>
      <c r="M52" s="528"/>
      <c r="N52" s="528"/>
      <c r="O52" s="528"/>
      <c r="P52" s="537"/>
      <c r="Q52" s="403"/>
    </row>
    <row r="53" spans="1:17">
      <c r="A53" s="519"/>
      <c r="B53" s="519"/>
      <c r="C53" s="523"/>
      <c r="D53" s="520"/>
      <c r="E53" s="519"/>
      <c r="F53" s="519"/>
      <c r="G53" s="527"/>
      <c r="H53" s="528"/>
      <c r="I53" s="528"/>
      <c r="J53" s="528"/>
      <c r="K53" s="528"/>
      <c r="L53" s="528"/>
      <c r="M53" s="528"/>
      <c r="N53" s="528"/>
      <c r="O53" s="528"/>
      <c r="P53" s="537"/>
      <c r="Q53" s="403"/>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3-1
&amp;"Arial,Bold"&amp;UAPGAISMOJUMA UN ABONENTA ELEKTROAPĀDES TĪKLI.</oddHeader>
    <oddFooter>&amp;C&amp;8&amp;P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2"/>
  <sheetViews>
    <sheetView topLeftCell="A34" zoomScale="200" zoomScaleNormal="200" zoomScalePageLayoutView="200" workbookViewId="0">
      <selection activeCell="E37" sqref="E37"/>
    </sheetView>
  </sheetViews>
  <sheetFormatPr defaultColWidth="9.140625" defaultRowHeight="12.75"/>
  <cols>
    <col min="1" max="1" width="5.42578125" style="3" customWidth="1"/>
    <col min="2" max="2" width="7.28515625" style="3" customWidth="1"/>
    <col min="3" max="3" width="29.85546875" style="1" customWidth="1"/>
    <col min="4" max="4" width="6" style="2" customWidth="1"/>
    <col min="5" max="5" width="7.28515625" style="3" customWidth="1"/>
    <col min="6" max="6" width="6.28515625" style="3" customWidth="1"/>
    <col min="7" max="7" width="6.42578125" style="4" customWidth="1"/>
    <col min="8" max="8" width="7.710937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8" ht="15">
      <c r="A1" s="84" t="s">
        <v>1</v>
      </c>
      <c r="B1" s="84"/>
      <c r="C1" s="85"/>
      <c r="D1" s="62" t="s">
        <v>334</v>
      </c>
      <c r="E1" s="86"/>
      <c r="F1" s="86"/>
      <c r="G1" s="87"/>
      <c r="H1" s="88"/>
      <c r="I1" s="88"/>
      <c r="J1" s="88"/>
      <c r="K1" s="88"/>
      <c r="L1" s="88"/>
      <c r="M1" s="88"/>
      <c r="N1" s="88"/>
      <c r="O1" s="88"/>
      <c r="P1" s="89"/>
    </row>
    <row r="2" spans="1:18" ht="15">
      <c r="A2" s="84" t="s">
        <v>2</v>
      </c>
      <c r="B2" s="84"/>
      <c r="C2" s="85"/>
      <c r="D2" s="46" t="s">
        <v>48</v>
      </c>
      <c r="E2" s="86"/>
      <c r="F2" s="86"/>
      <c r="G2" s="87"/>
      <c r="H2" s="88"/>
      <c r="I2" s="88"/>
      <c r="J2" s="88"/>
      <c r="K2" s="88"/>
      <c r="L2" s="88"/>
      <c r="M2" s="88"/>
      <c r="N2" s="88"/>
      <c r="O2" s="88"/>
      <c r="P2" s="89"/>
    </row>
    <row r="3" spans="1:18" ht="15">
      <c r="A3" s="84"/>
      <c r="B3" s="84"/>
      <c r="C3" s="85"/>
      <c r="D3" s="46" t="s">
        <v>1772</v>
      </c>
      <c r="E3" s="86"/>
      <c r="F3" s="86"/>
      <c r="G3" s="87"/>
      <c r="H3" s="88"/>
      <c r="I3" s="88"/>
      <c r="J3" s="88"/>
      <c r="K3" s="88"/>
      <c r="L3" s="88"/>
      <c r="M3" s="88"/>
      <c r="N3" s="88"/>
      <c r="O3" s="88"/>
      <c r="P3" s="89"/>
    </row>
    <row r="4" spans="1:18" ht="15">
      <c r="A4" s="84"/>
      <c r="B4" s="84"/>
      <c r="C4" s="85"/>
      <c r="D4" s="46" t="s">
        <v>181</v>
      </c>
      <c r="E4" s="86"/>
      <c r="F4" s="86"/>
      <c r="G4" s="87"/>
      <c r="H4" s="88"/>
      <c r="I4" s="88"/>
      <c r="J4" s="88"/>
      <c r="K4" s="88"/>
      <c r="L4" s="88"/>
      <c r="M4" s="88"/>
      <c r="N4" s="88"/>
      <c r="O4" s="88"/>
      <c r="P4" s="89"/>
    </row>
    <row r="5" spans="1:18" ht="14.25" customHeight="1">
      <c r="A5" s="84" t="s">
        <v>3</v>
      </c>
      <c r="B5" s="84"/>
      <c r="C5" s="85"/>
      <c r="D5" s="46" t="s">
        <v>49</v>
      </c>
      <c r="E5" s="86"/>
      <c r="F5" s="86"/>
      <c r="G5" s="87"/>
      <c r="H5" s="88"/>
      <c r="I5" s="88"/>
      <c r="J5" s="88"/>
      <c r="K5" s="88"/>
      <c r="L5" s="88"/>
      <c r="M5" s="88"/>
      <c r="N5" s="88"/>
      <c r="O5" s="88"/>
      <c r="P5" s="89"/>
    </row>
    <row r="6" spans="1:18" ht="15">
      <c r="A6" s="84" t="s">
        <v>4</v>
      </c>
      <c r="B6" s="84"/>
      <c r="C6" s="85"/>
      <c r="D6" s="91"/>
      <c r="E6" s="86"/>
      <c r="F6" s="86"/>
      <c r="G6" s="87"/>
      <c r="H6" s="88"/>
      <c r="I6" s="88"/>
      <c r="J6" s="88"/>
      <c r="K6" s="88"/>
      <c r="L6" s="88"/>
      <c r="M6" s="88"/>
      <c r="N6" s="88"/>
      <c r="O6" s="88"/>
      <c r="P6" s="89"/>
    </row>
    <row r="7" spans="1:18" ht="15">
      <c r="A7" s="84" t="s">
        <v>1692</v>
      </c>
      <c r="B7" s="84"/>
      <c r="C7" s="85"/>
      <c r="D7" s="92"/>
      <c r="E7" s="86"/>
      <c r="F7" s="86"/>
      <c r="G7" s="87"/>
      <c r="H7" s="88"/>
      <c r="I7" s="88"/>
      <c r="J7" s="88"/>
      <c r="K7" s="88"/>
      <c r="L7" s="88"/>
      <c r="M7" s="88"/>
      <c r="N7" s="88"/>
      <c r="O7" s="93" t="s">
        <v>1624</v>
      </c>
      <c r="P7" s="94">
        <f>P43</f>
        <v>0</v>
      </c>
    </row>
    <row r="8" spans="1:18" ht="15">
      <c r="A8" s="45" t="s">
        <v>1613</v>
      </c>
      <c r="B8" s="45"/>
      <c r="C8" s="85"/>
      <c r="D8" s="92"/>
      <c r="E8" s="86"/>
      <c r="F8" s="86"/>
      <c r="G8" s="87"/>
      <c r="H8" s="88"/>
      <c r="I8" s="88"/>
      <c r="J8" s="88"/>
      <c r="K8" s="88"/>
      <c r="L8" s="88"/>
      <c r="M8" s="88"/>
      <c r="N8" s="88"/>
      <c r="O8" s="88"/>
      <c r="P8" s="89"/>
    </row>
    <row r="9" spans="1:18" ht="20.25" customHeight="1">
      <c r="A9" s="1328" t="s">
        <v>5</v>
      </c>
      <c r="B9" s="1328" t="s">
        <v>68</v>
      </c>
      <c r="C9" s="1343" t="s">
        <v>37</v>
      </c>
      <c r="D9" s="1341" t="s">
        <v>6</v>
      </c>
      <c r="E9" s="1328" t="s">
        <v>7</v>
      </c>
      <c r="F9" s="1338" t="s">
        <v>8</v>
      </c>
      <c r="G9" s="1338"/>
      <c r="H9" s="1338"/>
      <c r="I9" s="1338"/>
      <c r="J9" s="1338"/>
      <c r="K9" s="1340"/>
      <c r="L9" s="1339" t="s">
        <v>11</v>
      </c>
      <c r="M9" s="1338"/>
      <c r="N9" s="1338"/>
      <c r="O9" s="1338"/>
      <c r="P9" s="1340"/>
      <c r="Q9" s="7"/>
    </row>
    <row r="10" spans="1:18" ht="91.5" customHeight="1">
      <c r="A10" s="1329"/>
      <c r="B10" s="1329"/>
      <c r="C10" s="1344"/>
      <c r="D10" s="1342"/>
      <c r="E10" s="1329"/>
      <c r="F10" s="96" t="s">
        <v>9</v>
      </c>
      <c r="G10" s="96" t="s">
        <v>23</v>
      </c>
      <c r="H10" s="97" t="s">
        <v>24</v>
      </c>
      <c r="I10" s="97" t="s">
        <v>36</v>
      </c>
      <c r="J10" s="97" t="s">
        <v>25</v>
      </c>
      <c r="K10" s="97" t="s">
        <v>26</v>
      </c>
      <c r="L10" s="97" t="s">
        <v>10</v>
      </c>
      <c r="M10" s="97" t="s">
        <v>24</v>
      </c>
      <c r="N10" s="97" t="s">
        <v>36</v>
      </c>
      <c r="O10" s="97" t="s">
        <v>25</v>
      </c>
      <c r="P10" s="97" t="s">
        <v>27</v>
      </c>
    </row>
    <row r="11" spans="1:18">
      <c r="A11" s="98"/>
      <c r="B11" s="98"/>
      <c r="C11" s="99"/>
      <c r="D11" s="57"/>
      <c r="E11" s="49"/>
      <c r="F11" s="52"/>
      <c r="G11" s="76"/>
      <c r="H11" s="78"/>
      <c r="I11" s="78"/>
      <c r="J11" s="100"/>
      <c r="K11" s="78"/>
      <c r="L11" s="100"/>
      <c r="M11" s="78"/>
      <c r="N11" s="100"/>
      <c r="O11" s="78"/>
      <c r="P11" s="101"/>
    </row>
    <row r="12" spans="1:18" s="31" customFormat="1" ht="25.5">
      <c r="A12" s="197"/>
      <c r="B12" s="102"/>
      <c r="C12" s="103" t="s">
        <v>1345</v>
      </c>
      <c r="D12" s="104"/>
      <c r="E12" s="197"/>
      <c r="F12" s="200"/>
      <c r="G12" s="202"/>
      <c r="H12" s="203"/>
      <c r="I12" s="203"/>
      <c r="J12" s="203"/>
      <c r="K12" s="203"/>
      <c r="L12" s="203"/>
      <c r="M12" s="203"/>
      <c r="N12" s="203"/>
      <c r="O12" s="203"/>
      <c r="P12" s="204"/>
    </row>
    <row r="13" spans="1:18">
      <c r="A13" s="111">
        <v>1</v>
      </c>
      <c r="B13" s="109" t="s">
        <v>1344</v>
      </c>
      <c r="C13" s="149" t="s">
        <v>1346</v>
      </c>
      <c r="D13" s="147" t="s">
        <v>86</v>
      </c>
      <c r="E13" s="274">
        <v>153.30000000000001</v>
      </c>
      <c r="F13" s="113"/>
      <c r="G13" s="175"/>
      <c r="H13" s="175"/>
      <c r="I13" s="175"/>
      <c r="J13" s="175"/>
      <c r="K13" s="175"/>
      <c r="L13" s="175"/>
      <c r="M13" s="175"/>
      <c r="N13" s="175"/>
      <c r="O13" s="175"/>
      <c r="P13" s="175"/>
    </row>
    <row r="14" spans="1:18">
      <c r="A14" s="111">
        <v>2</v>
      </c>
      <c r="B14" s="109" t="s">
        <v>1344</v>
      </c>
      <c r="C14" s="149" t="s">
        <v>1347</v>
      </c>
      <c r="D14" s="147" t="s">
        <v>86</v>
      </c>
      <c r="E14" s="274">
        <v>25.9</v>
      </c>
      <c r="F14" s="113"/>
      <c r="G14" s="175"/>
      <c r="H14" s="175"/>
      <c r="I14" s="175"/>
      <c r="J14" s="175"/>
      <c r="K14" s="175"/>
      <c r="L14" s="175"/>
      <c r="M14" s="175"/>
      <c r="N14" s="175"/>
      <c r="O14" s="175"/>
      <c r="P14" s="175"/>
    </row>
    <row r="15" spans="1:18">
      <c r="A15" s="111">
        <v>3</v>
      </c>
      <c r="B15" s="109" t="s">
        <v>1344</v>
      </c>
      <c r="C15" s="149" t="s">
        <v>1348</v>
      </c>
      <c r="D15" s="147" t="s">
        <v>86</v>
      </c>
      <c r="E15" s="274">
        <v>30.3</v>
      </c>
      <c r="F15" s="113"/>
      <c r="G15" s="175"/>
      <c r="H15" s="175"/>
      <c r="I15" s="175"/>
      <c r="J15" s="175"/>
      <c r="K15" s="175"/>
      <c r="L15" s="175"/>
      <c r="M15" s="175"/>
      <c r="N15" s="175"/>
      <c r="O15" s="175"/>
      <c r="P15" s="175"/>
      <c r="R15" s="40"/>
    </row>
    <row r="16" spans="1:18" ht="114.95" customHeight="1">
      <c r="A16" s="111">
        <v>4</v>
      </c>
      <c r="B16" s="109"/>
      <c r="C16" s="300" t="s">
        <v>1373</v>
      </c>
      <c r="D16" s="210" t="s">
        <v>90</v>
      </c>
      <c r="E16" s="109">
        <v>13</v>
      </c>
      <c r="F16" s="113"/>
      <c r="G16" s="175"/>
      <c r="H16" s="175"/>
      <c r="I16" s="171"/>
      <c r="J16" s="175"/>
      <c r="K16" s="175"/>
      <c r="L16" s="175"/>
      <c r="M16" s="175"/>
      <c r="N16" s="175"/>
      <c r="O16" s="175"/>
      <c r="P16" s="175"/>
      <c r="R16" s="40"/>
    </row>
    <row r="17" spans="1:18" ht="102">
      <c r="A17" s="111">
        <v>5</v>
      </c>
      <c r="B17" s="109"/>
      <c r="C17" s="300" t="s">
        <v>1357</v>
      </c>
      <c r="D17" s="210" t="s">
        <v>90</v>
      </c>
      <c r="E17" s="109">
        <v>1</v>
      </c>
      <c r="F17" s="113"/>
      <c r="G17" s="175"/>
      <c r="H17" s="175"/>
      <c r="I17" s="171"/>
      <c r="J17" s="175"/>
      <c r="K17" s="175"/>
      <c r="L17" s="175"/>
      <c r="M17" s="175"/>
      <c r="N17" s="175"/>
      <c r="O17" s="175"/>
      <c r="P17" s="175"/>
      <c r="R17" s="40"/>
    </row>
    <row r="18" spans="1:18" ht="89.25">
      <c r="A18" s="111">
        <v>6</v>
      </c>
      <c r="B18" s="109" t="s">
        <v>1344</v>
      </c>
      <c r="C18" s="301" t="s">
        <v>1358</v>
      </c>
      <c r="D18" s="147" t="s">
        <v>90</v>
      </c>
      <c r="E18" s="238">
        <v>1</v>
      </c>
      <c r="F18" s="113"/>
      <c r="G18" s="175"/>
      <c r="H18" s="175"/>
      <c r="I18" s="175"/>
      <c r="J18" s="175"/>
      <c r="K18" s="175"/>
      <c r="L18" s="175"/>
      <c r="M18" s="175"/>
      <c r="N18" s="175"/>
      <c r="O18" s="175"/>
      <c r="P18" s="175"/>
    </row>
    <row r="19" spans="1:18">
      <c r="A19" s="111">
        <v>7</v>
      </c>
      <c r="B19" s="109" t="s">
        <v>1344</v>
      </c>
      <c r="C19" s="301" t="s">
        <v>1349</v>
      </c>
      <c r="D19" s="147" t="s">
        <v>90</v>
      </c>
      <c r="E19" s="238">
        <v>1</v>
      </c>
      <c r="F19" s="113"/>
      <c r="G19" s="175"/>
      <c r="H19" s="175"/>
      <c r="I19" s="175"/>
      <c r="J19" s="175"/>
      <c r="K19" s="175"/>
      <c r="L19" s="175"/>
      <c r="M19" s="175"/>
      <c r="N19" s="175"/>
      <c r="O19" s="175"/>
      <c r="P19" s="175"/>
    </row>
    <row r="20" spans="1:18" ht="25.5">
      <c r="A20" s="111">
        <v>8</v>
      </c>
      <c r="B20" s="109" t="s">
        <v>1344</v>
      </c>
      <c r="C20" s="301" t="s">
        <v>1359</v>
      </c>
      <c r="D20" s="147" t="s">
        <v>90</v>
      </c>
      <c r="E20" s="147">
        <v>1</v>
      </c>
      <c r="F20" s="113"/>
      <c r="G20" s="175"/>
      <c r="H20" s="175"/>
      <c r="I20" s="175"/>
      <c r="J20" s="175"/>
      <c r="K20" s="175"/>
      <c r="L20" s="175"/>
      <c r="M20" s="175"/>
      <c r="N20" s="175"/>
      <c r="O20" s="175"/>
      <c r="P20" s="175"/>
    </row>
    <row r="21" spans="1:18" ht="25.5">
      <c r="A21" s="111">
        <v>9</v>
      </c>
      <c r="B21" s="109" t="s">
        <v>1344</v>
      </c>
      <c r="C21" s="301" t="s">
        <v>1360</v>
      </c>
      <c r="D21" s="147" t="s">
        <v>90</v>
      </c>
      <c r="E21" s="238">
        <v>2</v>
      </c>
      <c r="F21" s="113"/>
      <c r="G21" s="175"/>
      <c r="H21" s="175"/>
      <c r="I21" s="175"/>
      <c r="J21" s="175"/>
      <c r="K21" s="175"/>
      <c r="L21" s="175"/>
      <c r="M21" s="175"/>
      <c r="N21" s="175"/>
      <c r="O21" s="175"/>
      <c r="P21" s="175"/>
    </row>
    <row r="22" spans="1:18" ht="25.5">
      <c r="A22" s="111">
        <v>10</v>
      </c>
      <c r="B22" s="109" t="s">
        <v>1344</v>
      </c>
      <c r="C22" s="301" t="s">
        <v>1361</v>
      </c>
      <c r="D22" s="147" t="s">
        <v>90</v>
      </c>
      <c r="E22" s="238">
        <v>1</v>
      </c>
      <c r="F22" s="113"/>
      <c r="G22" s="175"/>
      <c r="H22" s="175"/>
      <c r="I22" s="175"/>
      <c r="J22" s="175"/>
      <c r="K22" s="175"/>
      <c r="L22" s="175"/>
      <c r="M22" s="175"/>
      <c r="N22" s="175"/>
      <c r="O22" s="175"/>
      <c r="P22" s="175"/>
    </row>
    <row r="23" spans="1:18" ht="38.25">
      <c r="A23" s="111">
        <v>11</v>
      </c>
      <c r="B23" s="109" t="s">
        <v>1344</v>
      </c>
      <c r="C23" s="301" t="s">
        <v>1362</v>
      </c>
      <c r="D23" s="147" t="s">
        <v>90</v>
      </c>
      <c r="E23" s="238">
        <v>1</v>
      </c>
      <c r="F23" s="113"/>
      <c r="G23" s="175"/>
      <c r="H23" s="175"/>
      <c r="I23" s="175"/>
      <c r="J23" s="175"/>
      <c r="K23" s="175"/>
      <c r="L23" s="175"/>
      <c r="M23" s="175"/>
      <c r="N23" s="175"/>
      <c r="O23" s="175"/>
      <c r="P23" s="175"/>
    </row>
    <row r="24" spans="1:18" ht="25.5">
      <c r="A24" s="111">
        <v>12</v>
      </c>
      <c r="B24" s="109" t="s">
        <v>1344</v>
      </c>
      <c r="C24" s="301" t="s">
        <v>1363</v>
      </c>
      <c r="D24" s="147" t="s">
        <v>90</v>
      </c>
      <c r="E24" s="238">
        <v>1</v>
      </c>
      <c r="F24" s="113"/>
      <c r="G24" s="175"/>
      <c r="H24" s="175"/>
      <c r="I24" s="175"/>
      <c r="J24" s="175"/>
      <c r="K24" s="175"/>
      <c r="L24" s="175"/>
      <c r="M24" s="175"/>
      <c r="N24" s="175"/>
      <c r="O24" s="175"/>
      <c r="P24" s="175"/>
    </row>
    <row r="25" spans="1:18" ht="25.5">
      <c r="A25" s="111">
        <v>13</v>
      </c>
      <c r="B25" s="109" t="s">
        <v>1344</v>
      </c>
      <c r="C25" s="301" t="s">
        <v>1364</v>
      </c>
      <c r="D25" s="147" t="s">
        <v>90</v>
      </c>
      <c r="E25" s="238">
        <v>1</v>
      </c>
      <c r="F25" s="113"/>
      <c r="G25" s="175"/>
      <c r="H25" s="175"/>
      <c r="I25" s="175"/>
      <c r="J25" s="175"/>
      <c r="K25" s="175"/>
      <c r="L25" s="175"/>
      <c r="M25" s="175"/>
      <c r="N25" s="175"/>
      <c r="O25" s="175"/>
      <c r="P25" s="175"/>
    </row>
    <row r="26" spans="1:18">
      <c r="A26" s="111">
        <v>14</v>
      </c>
      <c r="B26" s="109" t="s">
        <v>1344</v>
      </c>
      <c r="C26" s="301" t="s">
        <v>1365</v>
      </c>
      <c r="D26" s="147" t="s">
        <v>86</v>
      </c>
      <c r="E26" s="238">
        <v>59</v>
      </c>
      <c r="F26" s="113"/>
      <c r="G26" s="175"/>
      <c r="H26" s="175"/>
      <c r="I26" s="175"/>
      <c r="J26" s="175"/>
      <c r="K26" s="175"/>
      <c r="L26" s="175"/>
      <c r="M26" s="175"/>
      <c r="N26" s="175"/>
      <c r="O26" s="175"/>
      <c r="P26" s="175"/>
    </row>
    <row r="27" spans="1:18" ht="38.25">
      <c r="A27" s="111">
        <v>15</v>
      </c>
      <c r="B27" s="109" t="s">
        <v>1344</v>
      </c>
      <c r="C27" s="301" t="s">
        <v>1366</v>
      </c>
      <c r="D27" s="147" t="s">
        <v>90</v>
      </c>
      <c r="E27" s="238">
        <v>1</v>
      </c>
      <c r="F27" s="113"/>
      <c r="G27" s="175"/>
      <c r="H27" s="175"/>
      <c r="I27" s="175"/>
      <c r="J27" s="175"/>
      <c r="K27" s="175"/>
      <c r="L27" s="175"/>
      <c r="M27" s="175"/>
      <c r="N27" s="175"/>
      <c r="O27" s="175"/>
      <c r="P27" s="175"/>
    </row>
    <row r="28" spans="1:18" ht="38.25">
      <c r="A28" s="111">
        <v>16</v>
      </c>
      <c r="B28" s="109" t="s">
        <v>1344</v>
      </c>
      <c r="C28" s="301" t="s">
        <v>1367</v>
      </c>
      <c r="D28" s="147" t="s">
        <v>90</v>
      </c>
      <c r="E28" s="238">
        <v>1</v>
      </c>
      <c r="F28" s="113"/>
      <c r="G28" s="175"/>
      <c r="H28" s="175"/>
      <c r="I28" s="175"/>
      <c r="J28" s="175"/>
      <c r="K28" s="175"/>
      <c r="L28" s="175"/>
      <c r="M28" s="175"/>
      <c r="N28" s="175"/>
      <c r="O28" s="175"/>
      <c r="P28" s="175"/>
    </row>
    <row r="29" spans="1:18" ht="25.5">
      <c r="A29" s="111">
        <v>17</v>
      </c>
      <c r="B29" s="109" t="s">
        <v>1344</v>
      </c>
      <c r="C29" s="149" t="s">
        <v>1350</v>
      </c>
      <c r="D29" s="147" t="s">
        <v>86</v>
      </c>
      <c r="E29" s="274">
        <v>188.49</v>
      </c>
      <c r="F29" s="113"/>
      <c r="G29" s="175"/>
      <c r="H29" s="175"/>
      <c r="I29" s="175"/>
      <c r="J29" s="175"/>
      <c r="K29" s="175"/>
      <c r="L29" s="175"/>
      <c r="M29" s="175"/>
      <c r="N29" s="175"/>
      <c r="O29" s="175"/>
      <c r="P29" s="175"/>
    </row>
    <row r="30" spans="1:18">
      <c r="A30" s="111">
        <v>18</v>
      </c>
      <c r="B30" s="109" t="s">
        <v>1344</v>
      </c>
      <c r="C30" s="149" t="s">
        <v>1351</v>
      </c>
      <c r="D30" s="147" t="s">
        <v>94</v>
      </c>
      <c r="E30" s="238">
        <v>1</v>
      </c>
      <c r="F30" s="113"/>
      <c r="G30" s="175"/>
      <c r="H30" s="175"/>
      <c r="I30" s="171"/>
      <c r="J30" s="175"/>
      <c r="K30" s="175"/>
      <c r="L30" s="175"/>
      <c r="M30" s="175"/>
      <c r="N30" s="175"/>
      <c r="O30" s="175"/>
      <c r="P30" s="175"/>
    </row>
    <row r="31" spans="1:18" s="30" customFormat="1" ht="38.25">
      <c r="A31" s="197"/>
      <c r="B31" s="102"/>
      <c r="C31" s="104" t="s">
        <v>1352</v>
      </c>
      <c r="D31" s="197"/>
      <c r="E31" s="302"/>
      <c r="F31" s="137"/>
      <c r="G31" s="146"/>
      <c r="H31" s="146"/>
      <c r="I31" s="146"/>
      <c r="J31" s="146"/>
      <c r="K31" s="146"/>
      <c r="L31" s="146"/>
      <c r="M31" s="146"/>
      <c r="N31" s="146"/>
      <c r="O31" s="146"/>
      <c r="P31" s="146"/>
    </row>
    <row r="32" spans="1:18" s="16" customFormat="1" ht="38.25">
      <c r="A32" s="147">
        <v>19</v>
      </c>
      <c r="B32" s="109" t="s">
        <v>1344</v>
      </c>
      <c r="C32" s="149" t="s">
        <v>1368</v>
      </c>
      <c r="D32" s="147" t="s">
        <v>90</v>
      </c>
      <c r="E32" s="274">
        <v>1</v>
      </c>
      <c r="F32" s="113"/>
      <c r="G32" s="175"/>
      <c r="H32" s="175"/>
      <c r="I32" s="175"/>
      <c r="J32" s="175"/>
      <c r="K32" s="175"/>
      <c r="L32" s="175"/>
      <c r="M32" s="175"/>
      <c r="N32" s="175"/>
      <c r="O32" s="175"/>
      <c r="P32" s="175"/>
    </row>
    <row r="33" spans="1:17" s="16" customFormat="1" ht="25.5">
      <c r="A33" s="147">
        <v>20</v>
      </c>
      <c r="B33" s="109" t="s">
        <v>1344</v>
      </c>
      <c r="C33" s="149" t="s">
        <v>1369</v>
      </c>
      <c r="D33" s="147" t="s">
        <v>1625</v>
      </c>
      <c r="E33" s="274">
        <v>650.30999999999995</v>
      </c>
      <c r="F33" s="113"/>
      <c r="G33" s="175"/>
      <c r="H33" s="175"/>
      <c r="I33" s="175"/>
      <c r="J33" s="175"/>
      <c r="K33" s="175"/>
      <c r="L33" s="175"/>
      <c r="M33" s="175"/>
      <c r="N33" s="175"/>
      <c r="O33" s="175"/>
      <c r="P33" s="175"/>
    </row>
    <row r="34" spans="1:17" s="16" customFormat="1" ht="89.25">
      <c r="A34" s="147">
        <v>21</v>
      </c>
      <c r="B34" s="109" t="s">
        <v>1344</v>
      </c>
      <c r="C34" s="149" t="s">
        <v>1370</v>
      </c>
      <c r="D34" s="147" t="s">
        <v>1625</v>
      </c>
      <c r="E34" s="274">
        <v>523.9</v>
      </c>
      <c r="F34" s="113"/>
      <c r="G34" s="175"/>
      <c r="H34" s="175"/>
      <c r="I34" s="175"/>
      <c r="J34" s="175"/>
      <c r="K34" s="175"/>
      <c r="L34" s="175"/>
      <c r="M34" s="175"/>
      <c r="N34" s="175"/>
      <c r="O34" s="175"/>
      <c r="P34" s="175"/>
    </row>
    <row r="35" spans="1:17" s="16" customFormat="1" ht="25.5">
      <c r="A35" s="147">
        <v>22</v>
      </c>
      <c r="B35" s="109" t="s">
        <v>1344</v>
      </c>
      <c r="C35" s="149" t="s">
        <v>1353</v>
      </c>
      <c r="D35" s="147" t="s">
        <v>1625</v>
      </c>
      <c r="E35" s="274">
        <v>54.2</v>
      </c>
      <c r="F35" s="113"/>
      <c r="G35" s="175"/>
      <c r="H35" s="175"/>
      <c r="I35" s="175"/>
      <c r="J35" s="175"/>
      <c r="K35" s="175"/>
      <c r="L35" s="175"/>
      <c r="M35" s="175"/>
      <c r="N35" s="175"/>
      <c r="O35" s="175"/>
      <c r="P35" s="175"/>
    </row>
    <row r="36" spans="1:17" s="16" customFormat="1" ht="25.5">
      <c r="A36" s="147">
        <v>23</v>
      </c>
      <c r="B36" s="109" t="s">
        <v>1344</v>
      </c>
      <c r="C36" s="149" t="s">
        <v>1354</v>
      </c>
      <c r="D36" s="147" t="s">
        <v>1625</v>
      </c>
      <c r="E36" s="274">
        <v>72.3</v>
      </c>
      <c r="F36" s="113"/>
      <c r="G36" s="175"/>
      <c r="H36" s="175"/>
      <c r="I36" s="175"/>
      <c r="J36" s="175"/>
      <c r="K36" s="175"/>
      <c r="L36" s="175"/>
      <c r="M36" s="175"/>
      <c r="N36" s="175"/>
      <c r="O36" s="175"/>
      <c r="P36" s="175"/>
    </row>
    <row r="37" spans="1:17" s="16" customFormat="1" ht="15.75">
      <c r="A37" s="147">
        <v>24</v>
      </c>
      <c r="B37" s="109" t="s">
        <v>1344</v>
      </c>
      <c r="C37" s="149" t="s">
        <v>1371</v>
      </c>
      <c r="D37" s="147" t="s">
        <v>1631</v>
      </c>
      <c r="E37" s="274">
        <v>758</v>
      </c>
      <c r="F37" s="113"/>
      <c r="G37" s="175"/>
      <c r="H37" s="175"/>
      <c r="I37" s="171"/>
      <c r="J37" s="171"/>
      <c r="K37" s="175"/>
      <c r="L37" s="175"/>
      <c r="M37" s="175"/>
      <c r="N37" s="175"/>
      <c r="O37" s="175"/>
      <c r="P37" s="175"/>
    </row>
    <row r="38" spans="1:17" s="16" customFormat="1">
      <c r="A38" s="147">
        <v>25</v>
      </c>
      <c r="B38" s="109" t="s">
        <v>1344</v>
      </c>
      <c r="C38" s="149" t="s">
        <v>1372</v>
      </c>
      <c r="D38" s="147" t="s">
        <v>90</v>
      </c>
      <c r="E38" s="147">
        <v>1</v>
      </c>
      <c r="F38" s="113"/>
      <c r="G38" s="175"/>
      <c r="H38" s="175"/>
      <c r="I38" s="175"/>
      <c r="J38" s="175"/>
      <c r="K38" s="175"/>
      <c r="L38" s="175"/>
      <c r="M38" s="175"/>
      <c r="N38" s="175"/>
      <c r="O38" s="175"/>
      <c r="P38" s="175"/>
    </row>
    <row r="39" spans="1:17" s="16" customFormat="1" ht="25.5">
      <c r="A39" s="147">
        <v>26</v>
      </c>
      <c r="B39" s="109" t="s">
        <v>1344</v>
      </c>
      <c r="C39" s="149" t="s">
        <v>1355</v>
      </c>
      <c r="D39" s="147" t="s">
        <v>90</v>
      </c>
      <c r="E39" s="147">
        <v>1</v>
      </c>
      <c r="F39" s="113"/>
      <c r="G39" s="175"/>
      <c r="H39" s="175"/>
      <c r="I39" s="175"/>
      <c r="J39" s="175"/>
      <c r="K39" s="175"/>
      <c r="L39" s="175"/>
      <c r="M39" s="175"/>
      <c r="N39" s="175"/>
      <c r="O39" s="175"/>
      <c r="P39" s="175"/>
    </row>
    <row r="40" spans="1:17" s="16" customFormat="1" ht="25.5">
      <c r="A40" s="147">
        <v>27</v>
      </c>
      <c r="B40" s="109" t="s">
        <v>1344</v>
      </c>
      <c r="C40" s="149" t="s">
        <v>1356</v>
      </c>
      <c r="D40" s="147" t="s">
        <v>86</v>
      </c>
      <c r="E40" s="274">
        <v>188.5</v>
      </c>
      <c r="F40" s="113"/>
      <c r="G40" s="175"/>
      <c r="H40" s="175"/>
      <c r="I40" s="171"/>
      <c r="J40" s="175"/>
      <c r="K40" s="175"/>
      <c r="L40" s="175"/>
      <c r="M40" s="175"/>
      <c r="N40" s="175"/>
      <c r="O40" s="175"/>
      <c r="P40" s="175"/>
    </row>
    <row r="41" spans="1:17" s="16" customFormat="1" ht="38.25">
      <c r="A41" s="147">
        <v>28</v>
      </c>
      <c r="B41" s="109" t="s">
        <v>1344</v>
      </c>
      <c r="C41" s="110" t="s">
        <v>290</v>
      </c>
      <c r="D41" s="111" t="s">
        <v>90</v>
      </c>
      <c r="E41" s="111">
        <v>1</v>
      </c>
      <c r="F41" s="113"/>
      <c r="G41" s="175"/>
      <c r="H41" s="175"/>
      <c r="I41" s="175"/>
      <c r="J41" s="175"/>
      <c r="K41" s="175"/>
      <c r="L41" s="175"/>
      <c r="M41" s="175"/>
      <c r="N41" s="175"/>
      <c r="O41" s="175"/>
      <c r="P41" s="175"/>
    </row>
    <row r="42" spans="1:17" s="8" customFormat="1">
      <c r="A42" s="121"/>
      <c r="B42" s="121"/>
      <c r="C42" s="122"/>
      <c r="D42" s="123"/>
      <c r="E42" s="121"/>
      <c r="F42" s="125"/>
      <c r="G42" s="126"/>
      <c r="H42" s="127"/>
      <c r="I42" s="127"/>
      <c r="J42" s="128"/>
      <c r="K42" s="127"/>
      <c r="L42" s="128"/>
      <c r="M42" s="127"/>
      <c r="N42" s="128"/>
      <c r="O42" s="127"/>
      <c r="P42" s="129"/>
    </row>
    <row r="43" spans="1:17">
      <c r="A43" s="42"/>
      <c r="B43" s="42"/>
      <c r="C43" s="48"/>
      <c r="D43" s="44"/>
      <c r="E43" s="42"/>
      <c r="F43" s="42"/>
      <c r="G43" s="63"/>
      <c r="H43" s="64"/>
      <c r="I43" s="64"/>
      <c r="J43" s="64"/>
      <c r="K43" s="130" t="s">
        <v>1623</v>
      </c>
      <c r="L43" s="131">
        <f>SUM(L12:L42)</f>
        <v>0</v>
      </c>
      <c r="M43" s="131">
        <f>SUM(M12:M42)</f>
        <v>0</v>
      </c>
      <c r="N43" s="131">
        <f>SUM(N12:N42)</f>
        <v>0</v>
      </c>
      <c r="O43" s="131">
        <f>SUM(O12:O42)</f>
        <v>0</v>
      </c>
      <c r="P43" s="132">
        <f>SUM(P12:P42)</f>
        <v>0</v>
      </c>
    </row>
    <row r="44" spans="1:17">
      <c r="A44" s="42"/>
      <c r="B44" s="42"/>
      <c r="C44" s="48"/>
      <c r="D44" s="44"/>
      <c r="E44" s="42"/>
      <c r="F44" s="42"/>
      <c r="G44" s="63"/>
      <c r="H44" s="64"/>
      <c r="I44" s="64"/>
      <c r="J44" s="64"/>
      <c r="K44" s="130"/>
      <c r="L44" s="133"/>
      <c r="M44" s="133"/>
      <c r="N44" s="133"/>
      <c r="O44" s="133"/>
      <c r="P44" s="134"/>
    </row>
    <row r="45" spans="1:17">
      <c r="A45" s="42"/>
      <c r="B45" s="42"/>
      <c r="C45" s="71" t="s">
        <v>20</v>
      </c>
      <c r="D45" s="44"/>
      <c r="E45" s="42"/>
      <c r="F45" s="58"/>
      <c r="G45" s="63"/>
      <c r="H45" s="64"/>
      <c r="I45" s="64"/>
      <c r="J45" s="64"/>
      <c r="K45" s="64"/>
      <c r="L45" s="64"/>
      <c r="M45" s="64"/>
      <c r="N45" s="64"/>
      <c r="O45" s="64"/>
      <c r="P45" s="90"/>
    </row>
    <row r="46" spans="1:17" s="4" customFormat="1">
      <c r="A46" s="42"/>
      <c r="B46" s="42"/>
      <c r="C46" s="48"/>
      <c r="D46" s="44"/>
      <c r="E46" s="42"/>
      <c r="F46" s="58"/>
      <c r="G46" s="63"/>
      <c r="H46" s="64"/>
      <c r="I46" s="64"/>
      <c r="J46" s="64"/>
      <c r="K46" s="64"/>
      <c r="L46" s="64"/>
      <c r="M46" s="64"/>
      <c r="N46" s="64"/>
      <c r="O46" s="64"/>
      <c r="P46" s="90"/>
      <c r="Q46" s="6"/>
    </row>
    <row r="47" spans="1:17">
      <c r="A47" s="42"/>
      <c r="B47" s="42"/>
      <c r="C47" s="48"/>
      <c r="D47" s="44"/>
      <c r="E47" s="42"/>
      <c r="F47" s="42"/>
      <c r="G47" s="63"/>
      <c r="H47" s="64"/>
      <c r="I47" s="64"/>
      <c r="J47" s="64"/>
      <c r="K47" s="64"/>
      <c r="L47" s="64"/>
      <c r="M47" s="64"/>
      <c r="N47" s="64"/>
      <c r="O47" s="64"/>
      <c r="P47" s="90"/>
    </row>
    <row r="48" spans="1:17">
      <c r="A48" s="42"/>
      <c r="B48" s="42"/>
      <c r="C48" s="48"/>
      <c r="D48" s="44"/>
      <c r="E48" s="42"/>
      <c r="F48" s="42"/>
      <c r="G48" s="63"/>
      <c r="H48" s="64"/>
      <c r="I48" s="64"/>
      <c r="J48" s="64"/>
      <c r="K48" s="64"/>
      <c r="L48" s="64"/>
      <c r="M48" s="64"/>
      <c r="N48" s="64"/>
      <c r="O48" s="64"/>
      <c r="P48" s="90"/>
    </row>
    <row r="49" spans="1:16">
      <c r="A49" s="42"/>
      <c r="B49" s="42"/>
      <c r="C49" s="48"/>
      <c r="D49" s="44"/>
      <c r="E49" s="42"/>
      <c r="F49" s="42"/>
      <c r="G49" s="63"/>
      <c r="H49" s="64"/>
      <c r="I49" s="64"/>
      <c r="J49" s="64"/>
      <c r="K49" s="64"/>
      <c r="L49" s="64"/>
      <c r="M49" s="64"/>
      <c r="N49" s="64"/>
      <c r="O49" s="64"/>
      <c r="P49" s="90"/>
    </row>
    <row r="50" spans="1:16">
      <c r="A50" s="42"/>
      <c r="B50" s="42"/>
      <c r="C50" s="71" t="s">
        <v>1611</v>
      </c>
      <c r="D50" s="44"/>
      <c r="E50" s="42"/>
      <c r="F50" s="42"/>
      <c r="G50" s="63"/>
      <c r="H50" s="64"/>
      <c r="I50" s="64"/>
      <c r="J50" s="64"/>
      <c r="K50" s="64"/>
      <c r="L50" s="64"/>
      <c r="M50" s="64"/>
      <c r="N50" s="64"/>
      <c r="O50" s="64"/>
      <c r="P50" s="90"/>
    </row>
    <row r="51" spans="1:16">
      <c r="A51" s="42"/>
      <c r="B51" s="42"/>
      <c r="C51" s="48"/>
      <c r="D51" s="44"/>
      <c r="E51" s="42"/>
      <c r="F51" s="42"/>
      <c r="G51" s="63"/>
      <c r="H51" s="64"/>
      <c r="I51" s="64"/>
      <c r="J51" s="64"/>
      <c r="K51" s="64"/>
      <c r="L51" s="64"/>
      <c r="M51" s="64"/>
      <c r="N51" s="64"/>
      <c r="O51" s="64"/>
      <c r="P51" s="90"/>
    </row>
    <row r="52" spans="1:16">
      <c r="A52" s="42"/>
      <c r="B52" s="42"/>
      <c r="C52" s="48"/>
      <c r="D52" s="44"/>
      <c r="E52" s="42"/>
      <c r="F52" s="42"/>
      <c r="G52" s="63"/>
      <c r="H52" s="64"/>
      <c r="I52" s="64"/>
      <c r="J52" s="64"/>
      <c r="K52" s="64"/>
      <c r="L52" s="64"/>
      <c r="M52" s="64"/>
      <c r="N52" s="64"/>
      <c r="O52" s="64"/>
      <c r="P52" s="90"/>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3-2
&amp;"Arial,Bold"&amp;USAIMNIECISKĀ KANALIZĀCIJA.</oddHeader>
    <oddFooter>&amp;C&amp;8&amp;P</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6"/>
  <sheetViews>
    <sheetView topLeftCell="A33" zoomScale="200" zoomScaleNormal="200" zoomScalePageLayoutView="200" workbookViewId="0">
      <selection activeCell="A46" sqref="A46:XFD46"/>
    </sheetView>
  </sheetViews>
  <sheetFormatPr defaultColWidth="9.140625" defaultRowHeight="12.75"/>
  <cols>
    <col min="1" max="1" width="5.42578125" style="3" customWidth="1"/>
    <col min="2" max="2" width="8.42578125" style="3" customWidth="1"/>
    <col min="3" max="3" width="29.85546875" style="1" customWidth="1"/>
    <col min="4" max="4" width="6" style="2" customWidth="1"/>
    <col min="5" max="5" width="7.28515625" style="3" customWidth="1"/>
    <col min="6" max="6" width="6.28515625" style="3" customWidth="1"/>
    <col min="7" max="7" width="6.42578125" style="4" customWidth="1"/>
    <col min="8" max="8" width="7.710937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8" ht="15">
      <c r="A1" s="84" t="s">
        <v>1</v>
      </c>
      <c r="B1" s="84"/>
      <c r="C1" s="85"/>
      <c r="D1" s="62" t="s">
        <v>334</v>
      </c>
      <c r="E1" s="86"/>
      <c r="F1" s="86"/>
      <c r="G1" s="87"/>
      <c r="H1" s="88"/>
      <c r="I1" s="88"/>
      <c r="J1" s="88"/>
      <c r="K1" s="88"/>
      <c r="L1" s="88"/>
      <c r="M1" s="88"/>
      <c r="N1" s="88"/>
      <c r="O1" s="88"/>
      <c r="P1" s="89"/>
    </row>
    <row r="2" spans="1:18" ht="15">
      <c r="A2" s="84" t="s">
        <v>2</v>
      </c>
      <c r="B2" s="84"/>
      <c r="C2" s="85"/>
      <c r="D2" s="46" t="s">
        <v>48</v>
      </c>
      <c r="E2" s="86"/>
      <c r="F2" s="86"/>
      <c r="G2" s="87"/>
      <c r="H2" s="88"/>
      <c r="I2" s="88"/>
      <c r="J2" s="88"/>
      <c r="K2" s="88"/>
      <c r="L2" s="88"/>
      <c r="M2" s="88"/>
      <c r="N2" s="88"/>
      <c r="O2" s="88"/>
      <c r="P2" s="89"/>
    </row>
    <row r="3" spans="1:18" ht="15">
      <c r="A3" s="84"/>
      <c r="B3" s="84"/>
      <c r="C3" s="85"/>
      <c r="D3" s="46" t="s">
        <v>1773</v>
      </c>
      <c r="E3" s="86"/>
      <c r="F3" s="86"/>
      <c r="G3" s="87"/>
      <c r="H3" s="88"/>
      <c r="I3" s="88"/>
      <c r="J3" s="88"/>
      <c r="K3" s="88"/>
      <c r="L3" s="88"/>
      <c r="M3" s="88"/>
      <c r="N3" s="88"/>
      <c r="O3" s="88"/>
      <c r="P3" s="89"/>
    </row>
    <row r="4" spans="1:18" ht="15">
      <c r="A4" s="84"/>
      <c r="B4" s="84"/>
      <c r="C4" s="85"/>
      <c r="D4" s="46" t="s">
        <v>181</v>
      </c>
      <c r="E4" s="86"/>
      <c r="F4" s="86"/>
      <c r="G4" s="87"/>
      <c r="H4" s="88"/>
      <c r="I4" s="88"/>
      <c r="J4" s="88"/>
      <c r="K4" s="88"/>
      <c r="L4" s="88"/>
      <c r="M4" s="88"/>
      <c r="N4" s="88"/>
      <c r="O4" s="88"/>
      <c r="P4" s="89"/>
    </row>
    <row r="5" spans="1:18" ht="14.25" customHeight="1">
      <c r="A5" s="84" t="s">
        <v>3</v>
      </c>
      <c r="B5" s="84"/>
      <c r="C5" s="85"/>
      <c r="D5" s="46" t="s">
        <v>49</v>
      </c>
      <c r="E5" s="86"/>
      <c r="F5" s="86"/>
      <c r="G5" s="87"/>
      <c r="H5" s="88"/>
      <c r="I5" s="88"/>
      <c r="J5" s="88"/>
      <c r="K5" s="88"/>
      <c r="L5" s="88"/>
      <c r="M5" s="88"/>
      <c r="N5" s="88"/>
      <c r="O5" s="88"/>
      <c r="P5" s="89"/>
    </row>
    <row r="6" spans="1:18" ht="15">
      <c r="A6" s="84" t="s">
        <v>4</v>
      </c>
      <c r="B6" s="84"/>
      <c r="C6" s="85"/>
      <c r="D6" s="91"/>
      <c r="E6" s="86"/>
      <c r="F6" s="86"/>
      <c r="G6" s="87"/>
      <c r="H6" s="88"/>
      <c r="I6" s="88"/>
      <c r="J6" s="88"/>
      <c r="K6" s="88"/>
      <c r="L6" s="88"/>
      <c r="M6" s="88"/>
      <c r="N6" s="88"/>
      <c r="O6" s="88"/>
      <c r="P6" s="89"/>
    </row>
    <row r="7" spans="1:18" ht="15">
      <c r="A7" s="84" t="s">
        <v>1692</v>
      </c>
      <c r="B7" s="84"/>
      <c r="C7" s="85"/>
      <c r="D7" s="92"/>
      <c r="E7" s="86"/>
      <c r="F7" s="86"/>
      <c r="G7" s="87"/>
      <c r="H7" s="88"/>
      <c r="I7" s="88"/>
      <c r="J7" s="88"/>
      <c r="K7" s="88"/>
      <c r="L7" s="88"/>
      <c r="M7" s="88"/>
      <c r="N7" s="88"/>
      <c r="O7" s="93" t="s">
        <v>1624</v>
      </c>
      <c r="P7" s="94">
        <f>P48</f>
        <v>0</v>
      </c>
    </row>
    <row r="8" spans="1:18" ht="15">
      <c r="A8" s="45" t="s">
        <v>1613</v>
      </c>
      <c r="B8" s="45"/>
      <c r="C8" s="85"/>
      <c r="D8" s="92"/>
      <c r="E8" s="86"/>
      <c r="F8" s="86"/>
      <c r="G8" s="87"/>
      <c r="H8" s="88"/>
      <c r="I8" s="88"/>
      <c r="J8" s="88"/>
      <c r="K8" s="88"/>
      <c r="L8" s="88"/>
      <c r="M8" s="88"/>
      <c r="N8" s="88"/>
      <c r="O8" s="88"/>
      <c r="P8" s="89"/>
    </row>
    <row r="9" spans="1:18" ht="20.25" customHeight="1">
      <c r="A9" s="1328" t="s">
        <v>5</v>
      </c>
      <c r="B9" s="1328" t="s">
        <v>68</v>
      </c>
      <c r="C9" s="1343" t="s">
        <v>37</v>
      </c>
      <c r="D9" s="1341" t="s">
        <v>6</v>
      </c>
      <c r="E9" s="1328" t="s">
        <v>7</v>
      </c>
      <c r="F9" s="1338" t="s">
        <v>8</v>
      </c>
      <c r="G9" s="1338"/>
      <c r="H9" s="1338"/>
      <c r="I9" s="1338"/>
      <c r="J9" s="1338"/>
      <c r="K9" s="1340"/>
      <c r="L9" s="1339" t="s">
        <v>11</v>
      </c>
      <c r="M9" s="1338"/>
      <c r="N9" s="1338"/>
      <c r="O9" s="1338"/>
      <c r="P9" s="1340"/>
      <c r="Q9" s="7"/>
    </row>
    <row r="10" spans="1:18" ht="90.75" customHeight="1">
      <c r="A10" s="1329"/>
      <c r="B10" s="1329"/>
      <c r="C10" s="1344"/>
      <c r="D10" s="1342"/>
      <c r="E10" s="1329"/>
      <c r="F10" s="96" t="s">
        <v>9</v>
      </c>
      <c r="G10" s="96" t="s">
        <v>23</v>
      </c>
      <c r="H10" s="97" t="s">
        <v>24</v>
      </c>
      <c r="I10" s="97" t="s">
        <v>36</v>
      </c>
      <c r="J10" s="97" t="s">
        <v>25</v>
      </c>
      <c r="K10" s="97" t="s">
        <v>26</v>
      </c>
      <c r="L10" s="97" t="s">
        <v>10</v>
      </c>
      <c r="M10" s="97" t="s">
        <v>24</v>
      </c>
      <c r="N10" s="97" t="s">
        <v>36</v>
      </c>
      <c r="O10" s="97" t="s">
        <v>25</v>
      </c>
      <c r="P10" s="97" t="s">
        <v>27</v>
      </c>
    </row>
    <row r="11" spans="1:18">
      <c r="A11" s="98"/>
      <c r="B11" s="98"/>
      <c r="C11" s="99"/>
      <c r="D11" s="57"/>
      <c r="E11" s="49"/>
      <c r="F11" s="52"/>
      <c r="G11" s="76"/>
      <c r="H11" s="78"/>
      <c r="I11" s="78"/>
      <c r="J11" s="100"/>
      <c r="K11" s="78"/>
      <c r="L11" s="100"/>
      <c r="M11" s="78"/>
      <c r="N11" s="100"/>
      <c r="O11" s="78"/>
      <c r="P11" s="101"/>
    </row>
    <row r="12" spans="1:18" s="31" customFormat="1">
      <c r="A12" s="197"/>
      <c r="B12" s="102"/>
      <c r="C12" s="103" t="s">
        <v>1374</v>
      </c>
      <c r="D12" s="104"/>
      <c r="E12" s="197"/>
      <c r="F12" s="200"/>
      <c r="G12" s="202"/>
      <c r="H12" s="203"/>
      <c r="I12" s="203"/>
      <c r="J12" s="203"/>
      <c r="K12" s="203"/>
      <c r="L12" s="203"/>
      <c r="M12" s="203"/>
      <c r="N12" s="203"/>
      <c r="O12" s="203"/>
      <c r="P12" s="204"/>
    </row>
    <row r="13" spans="1:18">
      <c r="A13" s="111">
        <v>1</v>
      </c>
      <c r="B13" s="109" t="s">
        <v>1344</v>
      </c>
      <c r="C13" s="149" t="s">
        <v>1375</v>
      </c>
      <c r="D13" s="147" t="s">
        <v>86</v>
      </c>
      <c r="E13" s="305">
        <v>172.8</v>
      </c>
      <c r="F13" s="113"/>
      <c r="G13" s="113"/>
      <c r="H13" s="113"/>
      <c r="I13" s="113"/>
      <c r="J13" s="113"/>
      <c r="K13" s="113"/>
      <c r="L13" s="113"/>
      <c r="M13" s="113"/>
      <c r="N13" s="113"/>
      <c r="O13" s="113"/>
      <c r="P13" s="113"/>
      <c r="R13" s="40"/>
    </row>
    <row r="14" spans="1:18">
      <c r="A14" s="111">
        <v>2</v>
      </c>
      <c r="B14" s="109" t="s">
        <v>1344</v>
      </c>
      <c r="C14" s="149" t="s">
        <v>1376</v>
      </c>
      <c r="D14" s="147" t="s">
        <v>86</v>
      </c>
      <c r="E14" s="305">
        <v>163.4</v>
      </c>
      <c r="F14" s="113"/>
      <c r="G14" s="113"/>
      <c r="H14" s="113"/>
      <c r="I14" s="113"/>
      <c r="J14" s="113"/>
      <c r="K14" s="113"/>
      <c r="L14" s="113"/>
      <c r="M14" s="113"/>
      <c r="N14" s="113"/>
      <c r="O14" s="113"/>
      <c r="P14" s="113"/>
    </row>
    <row r="15" spans="1:18" ht="25.5">
      <c r="A15" s="111">
        <v>3</v>
      </c>
      <c r="B15" s="109" t="s">
        <v>1344</v>
      </c>
      <c r="C15" s="149" t="s">
        <v>1384</v>
      </c>
      <c r="D15" s="147" t="s">
        <v>86</v>
      </c>
      <c r="E15" s="305">
        <v>134.9</v>
      </c>
      <c r="F15" s="113"/>
      <c r="G15" s="113"/>
      <c r="H15" s="113"/>
      <c r="I15" s="113"/>
      <c r="J15" s="113"/>
      <c r="K15" s="113"/>
      <c r="L15" s="113"/>
      <c r="M15" s="113"/>
      <c r="N15" s="113"/>
      <c r="O15" s="113"/>
      <c r="P15" s="113"/>
    </row>
    <row r="16" spans="1:18" ht="25.5">
      <c r="A16" s="111">
        <v>4</v>
      </c>
      <c r="B16" s="109" t="s">
        <v>1344</v>
      </c>
      <c r="C16" s="149" t="s">
        <v>1385</v>
      </c>
      <c r="D16" s="147" t="s">
        <v>90</v>
      </c>
      <c r="E16" s="305">
        <v>2</v>
      </c>
      <c r="F16" s="113"/>
      <c r="G16" s="113"/>
      <c r="H16" s="113"/>
      <c r="I16" s="113"/>
      <c r="J16" s="113"/>
      <c r="K16" s="113"/>
      <c r="L16" s="113"/>
      <c r="M16" s="113"/>
      <c r="N16" s="113"/>
      <c r="O16" s="113"/>
      <c r="P16" s="113"/>
    </row>
    <row r="17" spans="1:16" ht="25.5">
      <c r="A17" s="111">
        <v>5</v>
      </c>
      <c r="B17" s="109" t="s">
        <v>1344</v>
      </c>
      <c r="C17" s="149" t="s">
        <v>1386</v>
      </c>
      <c r="D17" s="147" t="s">
        <v>90</v>
      </c>
      <c r="E17" s="305">
        <v>8</v>
      </c>
      <c r="F17" s="113"/>
      <c r="G17" s="113"/>
      <c r="H17" s="113"/>
      <c r="I17" s="113"/>
      <c r="J17" s="113"/>
      <c r="K17" s="113"/>
      <c r="L17" s="113"/>
      <c r="M17" s="113"/>
      <c r="N17" s="113"/>
      <c r="O17" s="113"/>
      <c r="P17" s="113"/>
    </row>
    <row r="18" spans="1:16" ht="76.5">
      <c r="A18" s="111">
        <v>6</v>
      </c>
      <c r="B18" s="109" t="s">
        <v>1344</v>
      </c>
      <c r="C18" s="149" t="s">
        <v>1387</v>
      </c>
      <c r="D18" s="147" t="s">
        <v>90</v>
      </c>
      <c r="E18" s="238">
        <v>1</v>
      </c>
      <c r="F18" s="113"/>
      <c r="G18" s="113"/>
      <c r="H18" s="113"/>
      <c r="I18" s="113"/>
      <c r="J18" s="113"/>
      <c r="K18" s="113"/>
      <c r="L18" s="113"/>
      <c r="M18" s="113"/>
      <c r="N18" s="113"/>
      <c r="O18" s="113"/>
      <c r="P18" s="113"/>
    </row>
    <row r="19" spans="1:16" ht="89.25">
      <c r="A19" s="111">
        <v>7</v>
      </c>
      <c r="B19" s="109" t="s">
        <v>1344</v>
      </c>
      <c r="C19" s="149" t="s">
        <v>1388</v>
      </c>
      <c r="D19" s="147" t="s">
        <v>90</v>
      </c>
      <c r="E19" s="238">
        <v>1</v>
      </c>
      <c r="F19" s="113"/>
      <c r="G19" s="113"/>
      <c r="H19" s="113"/>
      <c r="I19" s="113"/>
      <c r="J19" s="113"/>
      <c r="K19" s="113"/>
      <c r="L19" s="113"/>
      <c r="M19" s="113"/>
      <c r="N19" s="113"/>
      <c r="O19" s="113"/>
      <c r="P19" s="113"/>
    </row>
    <row r="20" spans="1:16" ht="76.5">
      <c r="A20" s="111">
        <v>8</v>
      </c>
      <c r="B20" s="109" t="s">
        <v>1344</v>
      </c>
      <c r="C20" s="149" t="s">
        <v>1389</v>
      </c>
      <c r="D20" s="147" t="s">
        <v>90</v>
      </c>
      <c r="E20" s="238">
        <v>1</v>
      </c>
      <c r="F20" s="113"/>
      <c r="G20" s="113"/>
      <c r="H20" s="113"/>
      <c r="I20" s="113"/>
      <c r="J20" s="113"/>
      <c r="K20" s="113"/>
      <c r="L20" s="113"/>
      <c r="M20" s="113"/>
      <c r="N20" s="113"/>
      <c r="O20" s="113"/>
      <c r="P20" s="113"/>
    </row>
    <row r="21" spans="1:16" ht="89.25">
      <c r="A21" s="111">
        <v>9</v>
      </c>
      <c r="B21" s="109" t="s">
        <v>1344</v>
      </c>
      <c r="C21" s="149" t="s">
        <v>1390</v>
      </c>
      <c r="D21" s="147" t="s">
        <v>90</v>
      </c>
      <c r="E21" s="238">
        <v>7</v>
      </c>
      <c r="F21" s="113"/>
      <c r="G21" s="113"/>
      <c r="H21" s="113"/>
      <c r="I21" s="113"/>
      <c r="J21" s="113"/>
      <c r="K21" s="113"/>
      <c r="L21" s="113"/>
      <c r="M21" s="113"/>
      <c r="N21" s="113"/>
      <c r="O21" s="113"/>
      <c r="P21" s="113"/>
    </row>
    <row r="22" spans="1:16" ht="102">
      <c r="A22" s="111">
        <v>10</v>
      </c>
      <c r="B22" s="109" t="s">
        <v>1344</v>
      </c>
      <c r="C22" s="149" t="s">
        <v>1391</v>
      </c>
      <c r="D22" s="147" t="s">
        <v>90</v>
      </c>
      <c r="E22" s="238">
        <v>3</v>
      </c>
      <c r="F22" s="113"/>
      <c r="G22" s="113"/>
      <c r="H22" s="113"/>
      <c r="I22" s="113"/>
      <c r="J22" s="113"/>
      <c r="K22" s="113"/>
      <c r="L22" s="113"/>
      <c r="M22" s="113"/>
      <c r="N22" s="113"/>
      <c r="O22" s="113"/>
      <c r="P22" s="113"/>
    </row>
    <row r="23" spans="1:16" ht="102">
      <c r="A23" s="111">
        <v>11</v>
      </c>
      <c r="B23" s="109" t="s">
        <v>1344</v>
      </c>
      <c r="C23" s="110" t="s">
        <v>1392</v>
      </c>
      <c r="D23" s="111" t="s">
        <v>90</v>
      </c>
      <c r="E23" s="173">
        <v>2</v>
      </c>
      <c r="F23" s="113"/>
      <c r="G23" s="113"/>
      <c r="H23" s="113"/>
      <c r="I23" s="113"/>
      <c r="J23" s="113"/>
      <c r="K23" s="113"/>
      <c r="L23" s="113"/>
      <c r="M23" s="113"/>
      <c r="N23" s="113"/>
      <c r="O23" s="113"/>
      <c r="P23" s="113"/>
    </row>
    <row r="24" spans="1:16" ht="25.5">
      <c r="A24" s="111">
        <v>12</v>
      </c>
      <c r="B24" s="109" t="s">
        <v>1344</v>
      </c>
      <c r="C24" s="301" t="s">
        <v>1393</v>
      </c>
      <c r="D24" s="147" t="s">
        <v>86</v>
      </c>
      <c r="E24" s="238">
        <v>257</v>
      </c>
      <c r="F24" s="113"/>
      <c r="G24" s="113"/>
      <c r="H24" s="113"/>
      <c r="I24" s="113"/>
      <c r="J24" s="113"/>
      <c r="K24" s="113"/>
      <c r="L24" s="113"/>
      <c r="M24" s="113"/>
      <c r="N24" s="113"/>
      <c r="O24" s="113"/>
      <c r="P24" s="113"/>
    </row>
    <row r="25" spans="1:16" ht="76.5">
      <c r="A25" s="111">
        <v>13</v>
      </c>
      <c r="B25" s="109" t="s">
        <v>1344</v>
      </c>
      <c r="C25" s="301" t="s">
        <v>1394</v>
      </c>
      <c r="D25" s="147" t="s">
        <v>90</v>
      </c>
      <c r="E25" s="238">
        <v>1</v>
      </c>
      <c r="F25" s="113"/>
      <c r="G25" s="113"/>
      <c r="H25" s="113"/>
      <c r="I25" s="113"/>
      <c r="J25" s="113"/>
      <c r="K25" s="113"/>
      <c r="L25" s="113"/>
      <c r="M25" s="113"/>
      <c r="N25" s="113"/>
      <c r="O25" s="113"/>
      <c r="P25" s="113"/>
    </row>
    <row r="26" spans="1:16" ht="63.75">
      <c r="A26" s="111">
        <v>14</v>
      </c>
      <c r="B26" s="109" t="s">
        <v>1344</v>
      </c>
      <c r="C26" s="301" t="s">
        <v>1377</v>
      </c>
      <c r="D26" s="147" t="s">
        <v>86</v>
      </c>
      <c r="E26" s="305">
        <v>29.5</v>
      </c>
      <c r="F26" s="113"/>
      <c r="G26" s="113"/>
      <c r="H26" s="113"/>
      <c r="I26" s="113"/>
      <c r="J26" s="113"/>
      <c r="K26" s="113"/>
      <c r="L26" s="113"/>
      <c r="M26" s="113"/>
      <c r="N26" s="113"/>
      <c r="O26" s="113"/>
      <c r="P26" s="113"/>
    </row>
    <row r="27" spans="1:16" ht="63.75">
      <c r="A27" s="111">
        <v>15</v>
      </c>
      <c r="B27" s="109" t="s">
        <v>1344</v>
      </c>
      <c r="C27" s="301" t="s">
        <v>1378</v>
      </c>
      <c r="D27" s="147" t="s">
        <v>86</v>
      </c>
      <c r="E27" s="305">
        <f>15+15+15</f>
        <v>45</v>
      </c>
      <c r="F27" s="113"/>
      <c r="G27" s="113"/>
      <c r="H27" s="113"/>
      <c r="I27" s="113"/>
      <c r="J27" s="113"/>
      <c r="K27" s="113"/>
      <c r="L27" s="113"/>
      <c r="M27" s="113"/>
      <c r="N27" s="113"/>
      <c r="O27" s="113"/>
      <c r="P27" s="113"/>
    </row>
    <row r="28" spans="1:16" ht="63.75">
      <c r="A28" s="111">
        <v>16</v>
      </c>
      <c r="B28" s="109" t="s">
        <v>1344</v>
      </c>
      <c r="C28" s="301" t="s">
        <v>1379</v>
      </c>
      <c r="D28" s="147" t="s">
        <v>86</v>
      </c>
      <c r="E28" s="305">
        <f>20</f>
        <v>20</v>
      </c>
      <c r="F28" s="113"/>
      <c r="G28" s="113"/>
      <c r="H28" s="113"/>
      <c r="I28" s="113"/>
      <c r="J28" s="113"/>
      <c r="K28" s="113"/>
      <c r="L28" s="113"/>
      <c r="M28" s="113"/>
      <c r="N28" s="113"/>
      <c r="O28" s="113"/>
      <c r="P28" s="113"/>
    </row>
    <row r="29" spans="1:16" ht="63.75">
      <c r="A29" s="111">
        <v>17</v>
      </c>
      <c r="B29" s="109" t="s">
        <v>1344</v>
      </c>
      <c r="C29" s="301" t="s">
        <v>1380</v>
      </c>
      <c r="D29" s="147" t="s">
        <v>86</v>
      </c>
      <c r="E29" s="305">
        <f>16+16+20</f>
        <v>52</v>
      </c>
      <c r="F29" s="113"/>
      <c r="G29" s="113"/>
      <c r="H29" s="113"/>
      <c r="I29" s="113"/>
      <c r="J29" s="113"/>
      <c r="K29" s="113"/>
      <c r="L29" s="113"/>
      <c r="M29" s="113"/>
      <c r="N29" s="113"/>
      <c r="O29" s="113"/>
      <c r="P29" s="113"/>
    </row>
    <row r="30" spans="1:16" ht="63.75">
      <c r="A30" s="111">
        <v>18</v>
      </c>
      <c r="B30" s="109" t="s">
        <v>1344</v>
      </c>
      <c r="C30" s="301" t="s">
        <v>1695</v>
      </c>
      <c r="D30" s="147" t="s">
        <v>86</v>
      </c>
      <c r="E30" s="305">
        <v>9</v>
      </c>
      <c r="F30" s="113"/>
      <c r="G30" s="113"/>
      <c r="H30" s="113"/>
      <c r="I30" s="113"/>
      <c r="J30" s="113"/>
      <c r="K30" s="113"/>
      <c r="L30" s="113"/>
      <c r="M30" s="113"/>
      <c r="N30" s="113"/>
      <c r="O30" s="113"/>
      <c r="P30" s="113"/>
    </row>
    <row r="31" spans="1:16" ht="63.75">
      <c r="A31" s="111">
        <v>19</v>
      </c>
      <c r="B31" s="109" t="s">
        <v>1344</v>
      </c>
      <c r="C31" s="301" t="s">
        <v>1693</v>
      </c>
      <c r="D31" s="147" t="s">
        <v>86</v>
      </c>
      <c r="E31" s="306">
        <v>35</v>
      </c>
      <c r="F31" s="113"/>
      <c r="G31" s="113"/>
      <c r="H31" s="113"/>
      <c r="I31" s="113"/>
      <c r="J31" s="113"/>
      <c r="K31" s="113"/>
      <c r="L31" s="113"/>
      <c r="M31" s="113"/>
      <c r="N31" s="113"/>
      <c r="O31" s="113"/>
      <c r="P31" s="113"/>
    </row>
    <row r="32" spans="1:16" ht="63.75">
      <c r="A32" s="111">
        <v>20</v>
      </c>
      <c r="B32" s="109" t="s">
        <v>1344</v>
      </c>
      <c r="C32" s="301" t="s">
        <v>1694</v>
      </c>
      <c r="D32" s="147" t="s">
        <v>86</v>
      </c>
      <c r="E32" s="306">
        <v>20</v>
      </c>
      <c r="F32" s="113"/>
      <c r="G32" s="113"/>
      <c r="H32" s="113"/>
      <c r="I32" s="113"/>
      <c r="J32" s="113"/>
      <c r="K32" s="113"/>
      <c r="L32" s="113"/>
      <c r="M32" s="113"/>
      <c r="N32" s="113"/>
      <c r="O32" s="113"/>
      <c r="P32" s="113"/>
    </row>
    <row r="33" spans="1:16" ht="89.25">
      <c r="A33" s="111">
        <v>21</v>
      </c>
      <c r="B33" s="109" t="s">
        <v>1344</v>
      </c>
      <c r="C33" s="301" t="s">
        <v>1381</v>
      </c>
      <c r="D33" s="147" t="s">
        <v>90</v>
      </c>
      <c r="E33" s="307">
        <v>11</v>
      </c>
      <c r="F33" s="113"/>
      <c r="G33" s="113"/>
      <c r="H33" s="113"/>
      <c r="I33" s="113"/>
      <c r="J33" s="113"/>
      <c r="K33" s="113"/>
      <c r="L33" s="113"/>
      <c r="M33" s="113"/>
      <c r="N33" s="113"/>
      <c r="O33" s="113"/>
      <c r="P33" s="113"/>
    </row>
    <row r="34" spans="1:16" ht="38.25">
      <c r="A34" s="111">
        <v>22</v>
      </c>
      <c r="B34" s="109" t="s">
        <v>1344</v>
      </c>
      <c r="C34" s="301" t="s">
        <v>1382</v>
      </c>
      <c r="D34" s="147" t="s">
        <v>90</v>
      </c>
      <c r="E34" s="307">
        <v>4</v>
      </c>
      <c r="F34" s="113"/>
      <c r="G34" s="113"/>
      <c r="H34" s="113"/>
      <c r="I34" s="113"/>
      <c r="J34" s="113"/>
      <c r="K34" s="113"/>
      <c r="L34" s="113"/>
      <c r="M34" s="113"/>
      <c r="N34" s="113"/>
      <c r="O34" s="113"/>
      <c r="P34" s="113"/>
    </row>
    <row r="35" spans="1:16" s="16" customFormat="1" ht="25.5">
      <c r="A35" s="111">
        <v>23</v>
      </c>
      <c r="B35" s="109" t="s">
        <v>1344</v>
      </c>
      <c r="C35" s="149" t="s">
        <v>1350</v>
      </c>
      <c r="D35" s="147" t="s">
        <v>86</v>
      </c>
      <c r="E35" s="274">
        <v>423.91199999999998</v>
      </c>
      <c r="F35" s="113"/>
      <c r="G35" s="113"/>
      <c r="H35" s="113"/>
      <c r="I35" s="113"/>
      <c r="J35" s="113"/>
      <c r="K35" s="113"/>
      <c r="L35" s="113"/>
      <c r="M35" s="113"/>
      <c r="N35" s="113"/>
      <c r="O35" s="113"/>
      <c r="P35" s="113"/>
    </row>
    <row r="36" spans="1:16">
      <c r="A36" s="111">
        <v>24</v>
      </c>
      <c r="B36" s="109" t="s">
        <v>1344</v>
      </c>
      <c r="C36" s="149" t="s">
        <v>1351</v>
      </c>
      <c r="D36" s="147" t="s">
        <v>94</v>
      </c>
      <c r="E36" s="274">
        <v>16</v>
      </c>
      <c r="F36" s="113"/>
      <c r="G36" s="113"/>
      <c r="H36" s="113"/>
      <c r="I36" s="113"/>
      <c r="J36" s="113"/>
      <c r="K36" s="113"/>
      <c r="L36" s="113"/>
      <c r="M36" s="113"/>
      <c r="N36" s="113"/>
      <c r="O36" s="113"/>
      <c r="P36" s="113"/>
    </row>
    <row r="37" spans="1:16" s="30" customFormat="1" ht="38.25">
      <c r="A37" s="197"/>
      <c r="B37" s="102"/>
      <c r="C37" s="104" t="s">
        <v>1352</v>
      </c>
      <c r="D37" s="197"/>
      <c r="E37" s="302"/>
      <c r="F37" s="137"/>
      <c r="G37" s="137"/>
      <c r="H37" s="137"/>
      <c r="I37" s="137"/>
      <c r="J37" s="137"/>
      <c r="K37" s="137"/>
      <c r="L37" s="137"/>
      <c r="M37" s="137"/>
      <c r="N37" s="137"/>
      <c r="O37" s="137"/>
      <c r="P37" s="137"/>
    </row>
    <row r="38" spans="1:16" s="16" customFormat="1" ht="38.25">
      <c r="A38" s="147">
        <v>25</v>
      </c>
      <c r="B38" s="109" t="s">
        <v>1344</v>
      </c>
      <c r="C38" s="149" t="s">
        <v>1368</v>
      </c>
      <c r="D38" s="147" t="s">
        <v>90</v>
      </c>
      <c r="E38" s="274">
        <v>1</v>
      </c>
      <c r="F38" s="113"/>
      <c r="G38" s="113"/>
      <c r="H38" s="113"/>
      <c r="I38" s="113"/>
      <c r="J38" s="113"/>
      <c r="K38" s="113"/>
      <c r="L38" s="113"/>
      <c r="M38" s="113"/>
      <c r="N38" s="113"/>
      <c r="O38" s="113"/>
      <c r="P38" s="113"/>
    </row>
    <row r="39" spans="1:16" s="16" customFormat="1" ht="25.5">
      <c r="A39" s="147">
        <v>26</v>
      </c>
      <c r="B39" s="109" t="s">
        <v>1344</v>
      </c>
      <c r="C39" s="149" t="s">
        <v>1369</v>
      </c>
      <c r="D39" s="147" t="s">
        <v>1625</v>
      </c>
      <c r="E39" s="274">
        <v>1462.5</v>
      </c>
      <c r="F39" s="113"/>
      <c r="G39" s="113"/>
      <c r="H39" s="113"/>
      <c r="I39" s="113"/>
      <c r="J39" s="113"/>
      <c r="K39" s="113"/>
      <c r="L39" s="113"/>
      <c r="M39" s="113"/>
      <c r="N39" s="113"/>
      <c r="O39" s="113"/>
      <c r="P39" s="113"/>
    </row>
    <row r="40" spans="1:16" s="16" customFormat="1" ht="89.25">
      <c r="A40" s="147">
        <v>27</v>
      </c>
      <c r="B40" s="109" t="s">
        <v>1344</v>
      </c>
      <c r="C40" s="149" t="s">
        <v>1370</v>
      </c>
      <c r="D40" s="147" t="s">
        <v>1625</v>
      </c>
      <c r="E40" s="274">
        <v>1178.0999999999999</v>
      </c>
      <c r="F40" s="113"/>
      <c r="G40" s="113"/>
      <c r="H40" s="113"/>
      <c r="I40" s="113"/>
      <c r="J40" s="113"/>
      <c r="K40" s="113"/>
      <c r="L40" s="113"/>
      <c r="M40" s="113"/>
      <c r="N40" s="113"/>
      <c r="O40" s="113"/>
      <c r="P40" s="113"/>
    </row>
    <row r="41" spans="1:16" s="16" customFormat="1" ht="25.5">
      <c r="A41" s="147">
        <v>28</v>
      </c>
      <c r="B41" s="109" t="s">
        <v>1344</v>
      </c>
      <c r="C41" s="149" t="s">
        <v>1353</v>
      </c>
      <c r="D41" s="147" t="s">
        <v>1625</v>
      </c>
      <c r="E41" s="199">
        <v>121.9</v>
      </c>
      <c r="F41" s="113"/>
      <c r="G41" s="113"/>
      <c r="H41" s="113"/>
      <c r="I41" s="113"/>
      <c r="J41" s="113"/>
      <c r="K41" s="113"/>
      <c r="L41" s="113"/>
      <c r="M41" s="113"/>
      <c r="N41" s="113"/>
      <c r="O41" s="113"/>
      <c r="P41" s="113"/>
    </row>
    <row r="42" spans="1:16" s="16" customFormat="1" ht="25.5">
      <c r="A42" s="147">
        <v>29</v>
      </c>
      <c r="B42" s="109" t="s">
        <v>1344</v>
      </c>
      <c r="C42" s="149" t="s">
        <v>1354</v>
      </c>
      <c r="D42" s="147" t="s">
        <v>1625</v>
      </c>
      <c r="E42" s="199">
        <v>162.5</v>
      </c>
      <c r="F42" s="113"/>
      <c r="G42" s="113"/>
      <c r="H42" s="113"/>
      <c r="I42" s="113"/>
      <c r="J42" s="113"/>
      <c r="K42" s="113"/>
      <c r="L42" s="113"/>
      <c r="M42" s="113"/>
      <c r="N42" s="113"/>
      <c r="O42" s="113"/>
      <c r="P42" s="113"/>
    </row>
    <row r="43" spans="1:16" s="16" customFormat="1" ht="25.5">
      <c r="A43" s="147">
        <v>30</v>
      </c>
      <c r="B43" s="109" t="s">
        <v>1344</v>
      </c>
      <c r="C43" s="149" t="s">
        <v>1355</v>
      </c>
      <c r="D43" s="147" t="s">
        <v>90</v>
      </c>
      <c r="E43" s="209">
        <v>1</v>
      </c>
      <c r="F43" s="113"/>
      <c r="G43" s="113"/>
      <c r="H43" s="113"/>
      <c r="I43" s="113"/>
      <c r="J43" s="113"/>
      <c r="K43" s="113"/>
      <c r="L43" s="113"/>
      <c r="M43" s="113"/>
      <c r="N43" s="113"/>
      <c r="O43" s="113"/>
      <c r="P43" s="113"/>
    </row>
    <row r="44" spans="1:16" s="16" customFormat="1" ht="25.5">
      <c r="A44" s="147">
        <v>31</v>
      </c>
      <c r="B44" s="109" t="s">
        <v>1344</v>
      </c>
      <c r="C44" s="149" t="s">
        <v>1356</v>
      </c>
      <c r="D44" s="147" t="s">
        <v>86</v>
      </c>
      <c r="E44" s="199">
        <v>423.9</v>
      </c>
      <c r="F44" s="113"/>
      <c r="G44" s="113"/>
      <c r="H44" s="113"/>
      <c r="I44" s="113"/>
      <c r="J44" s="113"/>
      <c r="K44" s="113"/>
      <c r="L44" s="113"/>
      <c r="M44" s="113"/>
      <c r="N44" s="113"/>
      <c r="O44" s="113"/>
      <c r="P44" s="113"/>
    </row>
    <row r="45" spans="1:16" s="16" customFormat="1" ht="38.25">
      <c r="A45" s="147">
        <v>32</v>
      </c>
      <c r="B45" s="109" t="s">
        <v>1344</v>
      </c>
      <c r="C45" s="149" t="s">
        <v>1383</v>
      </c>
      <c r="D45" s="147" t="s">
        <v>90</v>
      </c>
      <c r="E45" s="109">
        <v>16</v>
      </c>
      <c r="F45" s="113"/>
      <c r="G45" s="113"/>
      <c r="H45" s="113"/>
      <c r="I45" s="113"/>
      <c r="J45" s="113"/>
      <c r="K45" s="113"/>
      <c r="L45" s="113"/>
      <c r="M45" s="113"/>
      <c r="N45" s="113"/>
      <c r="O45" s="113"/>
      <c r="P45" s="113"/>
    </row>
    <row r="46" spans="1:16" s="16" customFormat="1" ht="38.25">
      <c r="A46" s="147">
        <v>33</v>
      </c>
      <c r="B46" s="109" t="s">
        <v>1344</v>
      </c>
      <c r="C46" s="110" t="s">
        <v>290</v>
      </c>
      <c r="D46" s="111" t="s">
        <v>90</v>
      </c>
      <c r="E46" s="111">
        <v>1</v>
      </c>
      <c r="F46" s="113"/>
      <c r="G46" s="113"/>
      <c r="H46" s="113"/>
      <c r="I46" s="113"/>
      <c r="J46" s="113"/>
      <c r="K46" s="113"/>
      <c r="L46" s="113"/>
      <c r="M46" s="113"/>
      <c r="N46" s="113"/>
      <c r="O46" s="113"/>
      <c r="P46" s="113"/>
    </row>
    <row r="47" spans="1:16" s="8" customFormat="1">
      <c r="A47" s="121"/>
      <c r="B47" s="121"/>
      <c r="C47" s="122"/>
      <c r="D47" s="123"/>
      <c r="E47" s="121"/>
      <c r="F47" s="125"/>
      <c r="G47" s="126"/>
      <c r="H47" s="127"/>
      <c r="I47" s="127"/>
      <c r="J47" s="128"/>
      <c r="K47" s="127"/>
      <c r="L47" s="128"/>
      <c r="M47" s="127"/>
      <c r="N47" s="128"/>
      <c r="O47" s="127"/>
      <c r="P47" s="129"/>
    </row>
    <row r="48" spans="1:16">
      <c r="A48" s="42"/>
      <c r="B48" s="42"/>
      <c r="C48" s="48"/>
      <c r="D48" s="44"/>
      <c r="E48" s="42"/>
      <c r="F48" s="42"/>
      <c r="G48" s="63"/>
      <c r="H48" s="64"/>
      <c r="I48" s="64"/>
      <c r="J48" s="64"/>
      <c r="K48" s="130" t="s">
        <v>1623</v>
      </c>
      <c r="L48" s="131">
        <f>SUM(L12:L47)</f>
        <v>0</v>
      </c>
      <c r="M48" s="131">
        <f>SUM(M12:M47)</f>
        <v>0</v>
      </c>
      <c r="N48" s="131">
        <f>SUM(N12:N47)</f>
        <v>0</v>
      </c>
      <c r="O48" s="131">
        <f>SUM(O12:O47)</f>
        <v>0</v>
      </c>
      <c r="P48" s="132">
        <f>SUM(P12:P47)</f>
        <v>0</v>
      </c>
    </row>
    <row r="49" spans="1:17">
      <c r="A49" s="42"/>
      <c r="B49" s="42"/>
      <c r="C49" s="48"/>
      <c r="D49" s="44"/>
      <c r="E49" s="42"/>
      <c r="F49" s="42"/>
      <c r="G49" s="63"/>
      <c r="H49" s="64"/>
      <c r="I49" s="64"/>
      <c r="J49" s="64"/>
      <c r="K49" s="130"/>
      <c r="L49" s="133"/>
      <c r="M49" s="133"/>
      <c r="N49" s="133"/>
      <c r="O49" s="133"/>
      <c r="P49" s="134"/>
    </row>
    <row r="50" spans="1:17">
      <c r="A50" s="42"/>
      <c r="B50" s="42"/>
      <c r="C50" s="71" t="s">
        <v>20</v>
      </c>
      <c r="D50" s="44"/>
      <c r="E50" s="42"/>
      <c r="F50" s="58"/>
      <c r="G50" s="63"/>
      <c r="H50" s="64"/>
      <c r="I50" s="64"/>
      <c r="J50" s="64"/>
      <c r="K50" s="64"/>
      <c r="L50" s="64"/>
      <c r="M50" s="64"/>
      <c r="N50" s="64"/>
      <c r="O50" s="64"/>
      <c r="P50" s="90"/>
    </row>
    <row r="51" spans="1:17" s="4" customFormat="1">
      <c r="A51" s="42"/>
      <c r="B51" s="42"/>
      <c r="C51" s="48"/>
      <c r="D51" s="44"/>
      <c r="E51" s="42"/>
      <c r="F51" s="58"/>
      <c r="G51" s="63"/>
      <c r="H51" s="64"/>
      <c r="I51" s="64"/>
      <c r="J51" s="64"/>
      <c r="K51" s="64"/>
      <c r="L51" s="64"/>
      <c r="M51" s="64"/>
      <c r="N51" s="64"/>
      <c r="O51" s="64"/>
      <c r="P51" s="90"/>
      <c r="Q51" s="6"/>
    </row>
    <row r="52" spans="1:17">
      <c r="A52" s="42"/>
      <c r="B52" s="42"/>
      <c r="C52" s="48"/>
      <c r="D52" s="44"/>
      <c r="E52" s="42"/>
      <c r="F52" s="42"/>
      <c r="G52" s="63"/>
      <c r="H52" s="64"/>
      <c r="I52" s="64"/>
      <c r="J52" s="64"/>
      <c r="K52" s="64"/>
      <c r="L52" s="64"/>
      <c r="M52" s="64"/>
      <c r="N52" s="64"/>
      <c r="O52" s="64"/>
      <c r="P52" s="90"/>
    </row>
    <row r="53" spans="1:17">
      <c r="A53" s="42"/>
      <c r="B53" s="42"/>
      <c r="C53" s="48"/>
      <c r="D53" s="44"/>
      <c r="E53" s="42"/>
      <c r="F53" s="42"/>
      <c r="G53" s="63"/>
      <c r="H53" s="64"/>
      <c r="I53" s="64"/>
      <c r="J53" s="64"/>
      <c r="K53" s="64"/>
      <c r="L53" s="64"/>
      <c r="M53" s="64"/>
      <c r="N53" s="64"/>
      <c r="O53" s="64"/>
      <c r="P53" s="90"/>
    </row>
    <row r="54" spans="1:17">
      <c r="A54" s="42"/>
      <c r="B54" s="42"/>
      <c r="C54" s="71" t="s">
        <v>1611</v>
      </c>
      <c r="D54" s="44"/>
      <c r="E54" s="42"/>
      <c r="F54" s="42"/>
      <c r="G54" s="63"/>
      <c r="H54" s="64"/>
      <c r="I54" s="64"/>
      <c r="J54" s="64"/>
      <c r="K54" s="64"/>
      <c r="L54" s="64"/>
      <c r="M54" s="64"/>
      <c r="N54" s="64"/>
      <c r="O54" s="64"/>
      <c r="P54" s="90"/>
    </row>
    <row r="55" spans="1:17">
      <c r="A55" s="42"/>
      <c r="B55" s="42"/>
      <c r="C55" s="48"/>
      <c r="D55" s="44"/>
      <c r="E55" s="42"/>
      <c r="F55" s="42"/>
      <c r="G55" s="63"/>
      <c r="H55" s="64"/>
      <c r="I55" s="64"/>
      <c r="J55" s="64"/>
      <c r="K55" s="64"/>
      <c r="L55" s="64"/>
      <c r="M55" s="64"/>
      <c r="N55" s="64"/>
      <c r="O55" s="64"/>
      <c r="P55" s="90"/>
    </row>
    <row r="56" spans="1:17">
      <c r="A56" s="42"/>
      <c r="B56" s="42"/>
      <c r="C56" s="48"/>
      <c r="D56" s="44"/>
      <c r="E56" s="42"/>
      <c r="F56" s="42"/>
      <c r="G56" s="63"/>
      <c r="H56" s="64"/>
      <c r="I56" s="64"/>
      <c r="J56" s="64"/>
      <c r="K56" s="64"/>
      <c r="L56" s="64"/>
      <c r="M56" s="64"/>
      <c r="N56" s="64"/>
      <c r="O56" s="64"/>
      <c r="P56" s="90"/>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3-3
&amp;"Arial,Bold"&amp;ULIETUS KANALIZĀCIJA.</oddHeader>
    <oddFooter>&amp;C&amp;8&amp;P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4"/>
  <sheetViews>
    <sheetView topLeftCell="A158" zoomScale="200" zoomScaleNormal="200" zoomScalePageLayoutView="200" workbookViewId="0">
      <selection activeCell="E169" sqref="E169"/>
    </sheetView>
  </sheetViews>
  <sheetFormatPr defaultColWidth="9.140625" defaultRowHeight="12.75"/>
  <cols>
    <col min="1" max="1" width="5.7109375" style="42" customWidth="1"/>
    <col min="2" max="2" width="7.42578125" style="42" customWidth="1"/>
    <col min="3" max="3" width="36.42578125" style="48" customWidth="1"/>
    <col min="4" max="4" width="6" style="44" customWidth="1"/>
    <col min="5" max="5" width="8.42578125" style="42" customWidth="1"/>
    <col min="6" max="6" width="6.28515625" style="42" customWidth="1"/>
    <col min="7" max="7" width="6.42578125" style="63" customWidth="1"/>
    <col min="8" max="8" width="6.42578125" style="64" customWidth="1"/>
    <col min="9" max="9" width="8" style="64" customWidth="1"/>
    <col min="10" max="10" width="6.28515625" style="64" customWidth="1"/>
    <col min="11" max="11" width="7.7109375" style="64" customWidth="1"/>
    <col min="12" max="13" width="8.42578125" style="64" customWidth="1"/>
    <col min="14" max="14" width="9.28515625" style="64" customWidth="1"/>
    <col min="15" max="15" width="8.42578125" style="64" customWidth="1"/>
    <col min="16" max="16" width="9.42578125" style="90" customWidth="1"/>
    <col min="17" max="17" width="0" style="90" hidden="1" customWidth="1"/>
    <col min="18" max="16384" width="9.140625" style="90"/>
  </cols>
  <sheetData>
    <row r="1" spans="1:17" ht="15">
      <c r="A1" s="84" t="s">
        <v>1</v>
      </c>
      <c r="B1" s="84"/>
      <c r="C1" s="85"/>
      <c r="D1" s="62" t="s">
        <v>35</v>
      </c>
      <c r="E1" s="86"/>
      <c r="F1" s="86"/>
      <c r="G1" s="87"/>
      <c r="H1" s="88"/>
      <c r="I1" s="88"/>
      <c r="J1" s="88"/>
      <c r="K1" s="88"/>
      <c r="L1" s="88"/>
      <c r="M1" s="88"/>
      <c r="N1" s="88"/>
      <c r="O1" s="88"/>
      <c r="P1" s="89"/>
    </row>
    <row r="2" spans="1:17" ht="15">
      <c r="A2" s="84" t="s">
        <v>2</v>
      </c>
      <c r="B2" s="84"/>
      <c r="C2" s="85"/>
      <c r="D2" s="46" t="s">
        <v>48</v>
      </c>
      <c r="E2" s="86"/>
      <c r="F2" s="86"/>
      <c r="G2" s="87"/>
      <c r="H2" s="88"/>
      <c r="I2" s="88"/>
      <c r="J2" s="88"/>
      <c r="K2" s="88"/>
      <c r="L2" s="88"/>
      <c r="M2" s="88"/>
      <c r="N2" s="88"/>
      <c r="O2" s="88"/>
      <c r="P2" s="89"/>
    </row>
    <row r="3" spans="1:17" ht="15">
      <c r="A3" s="84"/>
      <c r="B3" s="84"/>
      <c r="C3" s="85"/>
      <c r="D3" s="46" t="s">
        <v>1772</v>
      </c>
      <c r="E3" s="86"/>
      <c r="F3" s="86"/>
      <c r="G3" s="87"/>
      <c r="H3" s="88"/>
      <c r="I3" s="88"/>
      <c r="J3" s="88"/>
      <c r="K3" s="88"/>
      <c r="L3" s="88"/>
      <c r="M3" s="88"/>
      <c r="N3" s="88"/>
      <c r="O3" s="88"/>
      <c r="P3" s="89"/>
    </row>
    <row r="4" spans="1:17" ht="15">
      <c r="A4" s="84"/>
      <c r="B4" s="84"/>
      <c r="C4" s="85"/>
      <c r="D4" s="46" t="s">
        <v>181</v>
      </c>
      <c r="E4" s="86"/>
      <c r="F4" s="86"/>
      <c r="G4" s="87"/>
      <c r="H4" s="88"/>
      <c r="I4" s="88"/>
      <c r="J4" s="88"/>
      <c r="K4" s="88"/>
      <c r="L4" s="88"/>
      <c r="M4" s="88"/>
      <c r="N4" s="88"/>
      <c r="O4" s="88"/>
      <c r="P4" s="89"/>
    </row>
    <row r="5" spans="1:17" ht="15">
      <c r="A5" s="84" t="s">
        <v>3</v>
      </c>
      <c r="B5" s="84"/>
      <c r="C5" s="85"/>
      <c r="D5" s="46" t="s">
        <v>838</v>
      </c>
      <c r="E5" s="86"/>
      <c r="F5" s="86"/>
      <c r="G5" s="87"/>
      <c r="H5" s="88"/>
      <c r="I5" s="88"/>
      <c r="J5" s="88"/>
      <c r="K5" s="88"/>
      <c r="L5" s="88"/>
      <c r="M5" s="88"/>
      <c r="N5" s="88"/>
      <c r="O5" s="88"/>
      <c r="P5" s="89"/>
    </row>
    <row r="6" spans="1:17" ht="15">
      <c r="A6" s="84" t="s">
        <v>4</v>
      </c>
      <c r="B6" s="84"/>
      <c r="C6" s="85"/>
      <c r="D6" s="91"/>
      <c r="E6" s="86"/>
      <c r="F6" s="86"/>
      <c r="G6" s="87"/>
      <c r="H6" s="88"/>
      <c r="I6" s="88"/>
      <c r="J6" s="88"/>
      <c r="K6" s="88"/>
      <c r="L6" s="88"/>
      <c r="M6" s="88"/>
      <c r="N6" s="88"/>
      <c r="O6" s="88"/>
      <c r="P6" s="89"/>
    </row>
    <row r="7" spans="1:17" ht="15">
      <c r="A7" s="84" t="s">
        <v>1622</v>
      </c>
      <c r="B7" s="84"/>
      <c r="C7" s="85"/>
      <c r="D7" s="92"/>
      <c r="E7" s="86"/>
      <c r="F7" s="86"/>
      <c r="G7" s="87"/>
      <c r="H7" s="88"/>
      <c r="I7" s="88"/>
      <c r="J7" s="88"/>
      <c r="K7" s="88"/>
      <c r="L7" s="88"/>
      <c r="M7" s="88"/>
      <c r="N7" s="88"/>
      <c r="O7" s="93" t="s">
        <v>1624</v>
      </c>
      <c r="P7" s="94">
        <f>P172</f>
        <v>0</v>
      </c>
    </row>
    <row r="8" spans="1:17" ht="15">
      <c r="A8" s="45" t="s">
        <v>1613</v>
      </c>
      <c r="B8" s="45"/>
      <c r="C8" s="85"/>
      <c r="D8" s="92"/>
      <c r="E8" s="86"/>
      <c r="F8" s="86"/>
      <c r="G8" s="87"/>
      <c r="H8" s="88"/>
      <c r="I8" s="88"/>
      <c r="J8" s="88"/>
      <c r="K8" s="88"/>
      <c r="L8" s="88"/>
      <c r="M8" s="88"/>
      <c r="N8" s="88"/>
      <c r="O8" s="88"/>
      <c r="P8" s="89"/>
    </row>
    <row r="9" spans="1:17" ht="20.25" customHeight="1">
      <c r="A9" s="1328" t="s">
        <v>5</v>
      </c>
      <c r="B9" s="1328" t="s">
        <v>68</v>
      </c>
      <c r="C9" s="1343" t="s">
        <v>37</v>
      </c>
      <c r="D9" s="1341" t="s">
        <v>6</v>
      </c>
      <c r="E9" s="1328" t="s">
        <v>7</v>
      </c>
      <c r="F9" s="1338" t="s">
        <v>8</v>
      </c>
      <c r="G9" s="1338"/>
      <c r="H9" s="1338"/>
      <c r="I9" s="1338"/>
      <c r="J9" s="1338"/>
      <c r="K9" s="1340"/>
      <c r="L9" s="1339" t="s">
        <v>11</v>
      </c>
      <c r="M9" s="1338"/>
      <c r="N9" s="1338"/>
      <c r="O9" s="1338"/>
      <c r="P9" s="1340"/>
      <c r="Q9" s="95"/>
    </row>
    <row r="10" spans="1:17" ht="90.75" customHeight="1">
      <c r="A10" s="1329"/>
      <c r="B10" s="1329"/>
      <c r="C10" s="1344"/>
      <c r="D10" s="1342"/>
      <c r="E10" s="1329"/>
      <c r="F10" s="96" t="s">
        <v>9</v>
      </c>
      <c r="G10" s="96" t="s">
        <v>23</v>
      </c>
      <c r="H10" s="97" t="s">
        <v>24</v>
      </c>
      <c r="I10" s="97" t="s">
        <v>36</v>
      </c>
      <c r="J10" s="97" t="s">
        <v>25</v>
      </c>
      <c r="K10" s="97" t="s">
        <v>26</v>
      </c>
      <c r="L10" s="97" t="s">
        <v>10</v>
      </c>
      <c r="M10" s="97" t="s">
        <v>24</v>
      </c>
      <c r="N10" s="97" t="s">
        <v>36</v>
      </c>
      <c r="O10" s="97" t="s">
        <v>25</v>
      </c>
      <c r="P10" s="97" t="s">
        <v>27</v>
      </c>
    </row>
    <row r="11" spans="1:17">
      <c r="A11" s="98"/>
      <c r="B11" s="98"/>
      <c r="C11" s="99"/>
      <c r="D11" s="57"/>
      <c r="E11" s="49"/>
      <c r="F11" s="52"/>
      <c r="G11" s="76"/>
      <c r="H11" s="78"/>
      <c r="I11" s="78"/>
      <c r="J11" s="100"/>
      <c r="K11" s="78"/>
      <c r="L11" s="100"/>
      <c r="M11" s="78"/>
      <c r="N11" s="100"/>
      <c r="O11" s="78"/>
      <c r="P11" s="101"/>
    </row>
    <row r="12" spans="1:17" s="108" customFormat="1">
      <c r="A12" s="102"/>
      <c r="B12" s="102"/>
      <c r="C12" s="103" t="s">
        <v>805</v>
      </c>
      <c r="D12" s="104"/>
      <c r="E12" s="105"/>
      <c r="F12" s="105"/>
      <c r="G12" s="106"/>
      <c r="H12" s="107"/>
      <c r="I12" s="107"/>
      <c r="J12" s="107"/>
      <c r="K12" s="107"/>
      <c r="L12" s="107"/>
      <c r="M12" s="107"/>
      <c r="N12" s="107"/>
      <c r="O12" s="107"/>
      <c r="P12" s="106"/>
    </row>
    <row r="13" spans="1:17" s="108" customFormat="1" ht="15.75">
      <c r="A13" s="109">
        <v>1</v>
      </c>
      <c r="B13" s="109" t="s">
        <v>791</v>
      </c>
      <c r="C13" s="110" t="s">
        <v>792</v>
      </c>
      <c r="D13" s="111" t="s">
        <v>1625</v>
      </c>
      <c r="E13" s="109">
        <v>2875</v>
      </c>
      <c r="F13" s="113"/>
      <c r="G13" s="113"/>
      <c r="H13" s="113"/>
      <c r="I13" s="113"/>
      <c r="J13" s="113"/>
      <c r="K13" s="113"/>
      <c r="L13" s="113"/>
      <c r="M13" s="113"/>
      <c r="N13" s="113"/>
      <c r="O13" s="113"/>
      <c r="P13" s="113"/>
    </row>
    <row r="14" spans="1:17" s="108" customFormat="1" ht="25.5">
      <c r="A14" s="109">
        <v>2</v>
      </c>
      <c r="B14" s="109" t="s">
        <v>791</v>
      </c>
      <c r="C14" s="110" t="s">
        <v>793</v>
      </c>
      <c r="D14" s="111" t="s">
        <v>1625</v>
      </c>
      <c r="E14" s="109">
        <v>1725</v>
      </c>
      <c r="F14" s="113"/>
      <c r="G14" s="113"/>
      <c r="H14" s="113"/>
      <c r="I14" s="113"/>
      <c r="J14" s="113"/>
      <c r="K14" s="113"/>
      <c r="L14" s="113"/>
      <c r="M14" s="113"/>
      <c r="N14" s="113"/>
      <c r="O14" s="113"/>
      <c r="P14" s="113"/>
    </row>
    <row r="15" spans="1:17" s="108" customFormat="1" ht="15.75">
      <c r="A15" s="109">
        <v>3</v>
      </c>
      <c r="B15" s="109" t="s">
        <v>791</v>
      </c>
      <c r="C15" s="110" t="s">
        <v>794</v>
      </c>
      <c r="D15" s="111" t="s">
        <v>1625</v>
      </c>
      <c r="E15" s="109">
        <v>57</v>
      </c>
      <c r="F15" s="114"/>
      <c r="G15" s="114"/>
      <c r="H15" s="114"/>
      <c r="I15" s="114"/>
      <c r="J15" s="114"/>
      <c r="K15" s="114"/>
      <c r="L15" s="114"/>
      <c r="M15" s="114"/>
      <c r="N15" s="114"/>
      <c r="O15" s="114"/>
      <c r="P15" s="114"/>
    </row>
    <row r="16" spans="1:17" s="108" customFormat="1" ht="15.75">
      <c r="A16" s="109">
        <v>4</v>
      </c>
      <c r="B16" s="109" t="s">
        <v>791</v>
      </c>
      <c r="C16" s="110" t="s">
        <v>795</v>
      </c>
      <c r="D16" s="111" t="s">
        <v>1625</v>
      </c>
      <c r="E16" s="109">
        <f>E15</f>
        <v>57</v>
      </c>
      <c r="F16" s="113"/>
      <c r="G16" s="113"/>
      <c r="H16" s="113"/>
      <c r="I16" s="113"/>
      <c r="J16" s="113"/>
      <c r="K16" s="113"/>
      <c r="L16" s="113"/>
      <c r="M16" s="113"/>
      <c r="N16" s="113"/>
      <c r="O16" s="113"/>
      <c r="P16" s="113"/>
    </row>
    <row r="17" spans="1:17" s="108" customFormat="1" ht="25.5">
      <c r="A17" s="109">
        <v>5</v>
      </c>
      <c r="B17" s="109" t="s">
        <v>791</v>
      </c>
      <c r="C17" s="110" t="s">
        <v>796</v>
      </c>
      <c r="D17" s="111" t="s">
        <v>1625</v>
      </c>
      <c r="E17" s="109">
        <f>E13</f>
        <v>2875</v>
      </c>
      <c r="F17" s="113"/>
      <c r="G17" s="113"/>
      <c r="H17" s="113"/>
      <c r="I17" s="113"/>
      <c r="J17" s="113"/>
      <c r="K17" s="113"/>
      <c r="L17" s="113"/>
      <c r="M17" s="113"/>
      <c r="N17" s="113"/>
      <c r="O17" s="113"/>
      <c r="P17" s="113"/>
    </row>
    <row r="18" spans="1:17" s="108" customFormat="1" ht="15.75">
      <c r="A18" s="1146">
        <v>6</v>
      </c>
      <c r="B18" s="1146" t="s">
        <v>791</v>
      </c>
      <c r="C18" s="1168" t="s">
        <v>797</v>
      </c>
      <c r="D18" s="1058" t="s">
        <v>1625</v>
      </c>
      <c r="E18" s="1146">
        <v>1725</v>
      </c>
      <c r="F18" s="113"/>
      <c r="G18" s="113"/>
      <c r="H18" s="113"/>
      <c r="I18" s="113"/>
      <c r="J18" s="113"/>
      <c r="K18" s="113"/>
      <c r="L18" s="113"/>
      <c r="M18" s="113"/>
      <c r="N18" s="113"/>
      <c r="O18" s="113"/>
      <c r="P18" s="113"/>
    </row>
    <row r="19" spans="1:17" s="108" customFormat="1" ht="15.75">
      <c r="A19" s="1146">
        <v>7</v>
      </c>
      <c r="B19" s="1146" t="s">
        <v>791</v>
      </c>
      <c r="C19" s="1168" t="s">
        <v>1567</v>
      </c>
      <c r="D19" s="1058" t="s">
        <v>1625</v>
      </c>
      <c r="E19" s="1146">
        <v>1725</v>
      </c>
      <c r="F19" s="118"/>
      <c r="G19" s="118"/>
      <c r="H19" s="118"/>
      <c r="I19" s="118"/>
      <c r="J19" s="118"/>
      <c r="K19" s="118"/>
      <c r="L19" s="118"/>
      <c r="M19" s="118"/>
      <c r="N19" s="118"/>
      <c r="O19" s="118"/>
      <c r="P19" s="118"/>
    </row>
    <row r="20" spans="1:17" s="108" customFormat="1">
      <c r="A20" s="109">
        <v>8</v>
      </c>
      <c r="B20" s="109" t="s">
        <v>791</v>
      </c>
      <c r="C20" s="116" t="s">
        <v>1568</v>
      </c>
      <c r="D20" s="117" t="s">
        <v>762</v>
      </c>
      <c r="E20" s="115">
        <v>1900</v>
      </c>
      <c r="F20" s="118"/>
      <c r="G20" s="118"/>
      <c r="H20" s="118"/>
      <c r="I20" s="118"/>
      <c r="J20" s="118"/>
      <c r="K20" s="118"/>
      <c r="L20" s="118"/>
      <c r="M20" s="118"/>
      <c r="N20" s="118"/>
      <c r="O20" s="118"/>
      <c r="P20" s="118"/>
    </row>
    <row r="21" spans="1:17" s="108" customFormat="1" ht="25.5">
      <c r="A21" s="109">
        <v>9</v>
      </c>
      <c r="B21" s="109" t="s">
        <v>791</v>
      </c>
      <c r="C21" s="116" t="s">
        <v>1569</v>
      </c>
      <c r="D21" s="117" t="s">
        <v>1625</v>
      </c>
      <c r="E21" s="115">
        <v>1380</v>
      </c>
      <c r="F21" s="118"/>
      <c r="G21" s="118"/>
      <c r="H21" s="118"/>
      <c r="I21" s="118"/>
      <c r="J21" s="118"/>
      <c r="K21" s="118"/>
      <c r="L21" s="118"/>
      <c r="M21" s="118"/>
      <c r="N21" s="118"/>
      <c r="O21" s="118"/>
      <c r="P21" s="118"/>
    </row>
    <row r="22" spans="1:17" s="108" customFormat="1" ht="15.75">
      <c r="A22" s="109">
        <v>10</v>
      </c>
      <c r="B22" s="109" t="s">
        <v>791</v>
      </c>
      <c r="C22" s="116" t="s">
        <v>1570</v>
      </c>
      <c r="D22" s="117" t="s">
        <v>1625</v>
      </c>
      <c r="E22" s="115">
        <v>1058</v>
      </c>
      <c r="F22" s="118"/>
      <c r="G22" s="118"/>
      <c r="H22" s="118"/>
      <c r="I22" s="118"/>
      <c r="J22" s="118"/>
      <c r="K22" s="118"/>
      <c r="L22" s="118"/>
      <c r="M22" s="118"/>
      <c r="N22" s="118"/>
      <c r="O22" s="118"/>
      <c r="P22" s="118"/>
    </row>
    <row r="23" spans="1:17" s="108" customFormat="1" ht="15.75">
      <c r="A23" s="109">
        <v>11</v>
      </c>
      <c r="B23" s="115" t="s">
        <v>791</v>
      </c>
      <c r="C23" s="116" t="s">
        <v>798</v>
      </c>
      <c r="D23" s="117" t="s">
        <v>1625</v>
      </c>
      <c r="E23" s="115">
        <v>295</v>
      </c>
      <c r="F23" s="118"/>
      <c r="G23" s="118"/>
      <c r="H23" s="118"/>
      <c r="I23" s="118"/>
      <c r="J23" s="118"/>
      <c r="K23" s="118"/>
      <c r="L23" s="118"/>
      <c r="M23" s="118"/>
      <c r="N23" s="118"/>
      <c r="O23" s="118"/>
      <c r="P23" s="118"/>
      <c r="Q23" s="108">
        <f>E23</f>
        <v>295</v>
      </c>
    </row>
    <row r="24" spans="1:17" s="108" customFormat="1">
      <c r="A24" s="102"/>
      <c r="B24" s="102"/>
      <c r="C24" s="103" t="s">
        <v>799</v>
      </c>
      <c r="D24" s="104"/>
      <c r="E24" s="105"/>
      <c r="F24" s="105"/>
      <c r="G24" s="105"/>
      <c r="H24" s="105"/>
      <c r="I24" s="105"/>
      <c r="J24" s="105"/>
      <c r="K24" s="105"/>
      <c r="L24" s="105"/>
      <c r="M24" s="105"/>
      <c r="N24" s="105"/>
      <c r="O24" s="105"/>
      <c r="P24" s="105"/>
    </row>
    <row r="25" spans="1:17" s="108" customFormat="1">
      <c r="A25" s="105"/>
      <c r="B25" s="105"/>
      <c r="C25" s="135" t="s">
        <v>806</v>
      </c>
      <c r="D25" s="104"/>
      <c r="E25" s="105"/>
      <c r="F25" s="105"/>
      <c r="G25" s="105"/>
      <c r="H25" s="105"/>
      <c r="I25" s="105"/>
      <c r="J25" s="105"/>
      <c r="K25" s="105"/>
      <c r="L25" s="105"/>
      <c r="M25" s="105"/>
      <c r="N25" s="105"/>
      <c r="O25" s="105"/>
      <c r="P25" s="105"/>
    </row>
    <row r="26" spans="1:17" s="108" customFormat="1" ht="15.75">
      <c r="A26" s="1146">
        <v>12</v>
      </c>
      <c r="B26" s="1146" t="s">
        <v>102</v>
      </c>
      <c r="C26" s="1191" t="s">
        <v>800</v>
      </c>
      <c r="D26" s="1146" t="s">
        <v>1626</v>
      </c>
      <c r="E26" s="1193">
        <v>3.74</v>
      </c>
      <c r="F26" s="118"/>
      <c r="G26" s="118"/>
      <c r="H26" s="118"/>
      <c r="I26" s="118"/>
      <c r="J26" s="118"/>
      <c r="K26" s="118"/>
      <c r="L26" s="118"/>
      <c r="M26" s="118"/>
      <c r="N26" s="118"/>
      <c r="O26" s="118"/>
      <c r="P26" s="118"/>
      <c r="Q26" s="108">
        <f>E26</f>
        <v>3.74</v>
      </c>
    </row>
    <row r="27" spans="1:17" s="108" customFormat="1" ht="38.25">
      <c r="A27" s="1146">
        <v>13</v>
      </c>
      <c r="B27" s="1146" t="s">
        <v>102</v>
      </c>
      <c r="C27" s="1191" t="s">
        <v>801</v>
      </c>
      <c r="D27" s="1146" t="s">
        <v>1626</v>
      </c>
      <c r="E27" s="1193">
        <v>21.17</v>
      </c>
      <c r="F27" s="118"/>
      <c r="G27" s="118"/>
      <c r="H27" s="118"/>
      <c r="I27" s="118"/>
      <c r="J27" s="118"/>
      <c r="K27" s="118"/>
      <c r="L27" s="118"/>
      <c r="M27" s="118"/>
      <c r="N27" s="118"/>
      <c r="O27" s="118"/>
      <c r="P27" s="118"/>
      <c r="Q27" s="108">
        <f>E27</f>
        <v>21.17</v>
      </c>
    </row>
    <row r="28" spans="1:17" s="108" customFormat="1">
      <c r="A28" s="115">
        <v>14</v>
      </c>
      <c r="B28" s="115" t="s">
        <v>102</v>
      </c>
      <c r="C28" s="119" t="s">
        <v>819</v>
      </c>
      <c r="D28" s="115" t="s">
        <v>727</v>
      </c>
      <c r="E28" s="139">
        <v>332.6</v>
      </c>
      <c r="F28" s="118"/>
      <c r="G28" s="118"/>
      <c r="H28" s="118"/>
      <c r="I28" s="118"/>
      <c r="J28" s="118"/>
      <c r="K28" s="118"/>
      <c r="L28" s="118"/>
      <c r="M28" s="118"/>
      <c r="N28" s="118"/>
      <c r="O28" s="118"/>
      <c r="P28" s="118"/>
    </row>
    <row r="29" spans="1:17" s="108" customFormat="1">
      <c r="A29" s="115">
        <v>15</v>
      </c>
      <c r="B29" s="115" t="s">
        <v>102</v>
      </c>
      <c r="C29" s="119" t="s">
        <v>816</v>
      </c>
      <c r="D29" s="115" t="s">
        <v>727</v>
      </c>
      <c r="E29" s="139">
        <v>34.1</v>
      </c>
      <c r="F29" s="118"/>
      <c r="G29" s="118"/>
      <c r="H29" s="118"/>
      <c r="I29" s="118"/>
      <c r="J29" s="118"/>
      <c r="K29" s="118"/>
      <c r="L29" s="118"/>
      <c r="M29" s="118"/>
      <c r="N29" s="118"/>
      <c r="O29" s="118"/>
      <c r="P29" s="118"/>
    </row>
    <row r="30" spans="1:17" s="108" customFormat="1">
      <c r="A30" s="115">
        <v>16</v>
      </c>
      <c r="B30" s="115" t="s">
        <v>102</v>
      </c>
      <c r="C30" s="119" t="s">
        <v>818</v>
      </c>
      <c r="D30" s="115" t="s">
        <v>727</v>
      </c>
      <c r="E30" s="139">
        <v>365.5</v>
      </c>
      <c r="F30" s="118"/>
      <c r="G30" s="118"/>
      <c r="H30" s="118"/>
      <c r="I30" s="118"/>
      <c r="J30" s="118"/>
      <c r="K30" s="118"/>
      <c r="L30" s="118"/>
      <c r="M30" s="118"/>
      <c r="N30" s="118"/>
      <c r="O30" s="118"/>
      <c r="P30" s="118"/>
    </row>
    <row r="31" spans="1:17" s="108" customFormat="1">
      <c r="A31" s="102"/>
      <c r="B31" s="102"/>
      <c r="C31" s="135" t="s">
        <v>807</v>
      </c>
      <c r="D31" s="104"/>
      <c r="E31" s="136"/>
      <c r="F31" s="137"/>
      <c r="G31" s="137"/>
      <c r="H31" s="137"/>
      <c r="I31" s="137"/>
      <c r="J31" s="137"/>
      <c r="K31" s="137"/>
      <c r="L31" s="137"/>
      <c r="M31" s="137"/>
      <c r="N31" s="137"/>
      <c r="O31" s="137"/>
      <c r="P31" s="137"/>
    </row>
    <row r="32" spans="1:17" s="108" customFormat="1" ht="15.75">
      <c r="A32" s="1146">
        <v>17</v>
      </c>
      <c r="B32" s="1146" t="s">
        <v>102</v>
      </c>
      <c r="C32" s="1191" t="s">
        <v>800</v>
      </c>
      <c r="D32" s="1146" t="s">
        <v>1626</v>
      </c>
      <c r="E32" s="1193">
        <v>3.15</v>
      </c>
      <c r="F32" s="118"/>
      <c r="G32" s="118"/>
      <c r="H32" s="118"/>
      <c r="I32" s="118"/>
      <c r="J32" s="118"/>
      <c r="K32" s="118"/>
      <c r="L32" s="118"/>
      <c r="M32" s="118"/>
      <c r="N32" s="118"/>
      <c r="O32" s="118"/>
      <c r="P32" s="118"/>
      <c r="Q32" s="108">
        <f>E32</f>
        <v>3.15</v>
      </c>
    </row>
    <row r="33" spans="1:17" s="108" customFormat="1" ht="38.25">
      <c r="A33" s="1146">
        <v>18</v>
      </c>
      <c r="B33" s="1146" t="s">
        <v>102</v>
      </c>
      <c r="C33" s="1191" t="s">
        <v>801</v>
      </c>
      <c r="D33" s="1146" t="s">
        <v>1626</v>
      </c>
      <c r="E33" s="1193">
        <v>18.23</v>
      </c>
      <c r="F33" s="118"/>
      <c r="G33" s="118"/>
      <c r="H33" s="118"/>
      <c r="I33" s="118"/>
      <c r="J33" s="118"/>
      <c r="K33" s="118"/>
      <c r="L33" s="118"/>
      <c r="M33" s="118"/>
      <c r="N33" s="118"/>
      <c r="O33" s="118"/>
      <c r="P33" s="118"/>
      <c r="Q33" s="108">
        <f>E33</f>
        <v>18.23</v>
      </c>
    </row>
    <row r="34" spans="1:17" s="108" customFormat="1">
      <c r="A34" s="115">
        <v>19</v>
      </c>
      <c r="B34" s="115" t="s">
        <v>102</v>
      </c>
      <c r="C34" s="119" t="s">
        <v>819</v>
      </c>
      <c r="D34" s="115" t="s">
        <v>727</v>
      </c>
      <c r="E34" s="139">
        <v>332.6</v>
      </c>
      <c r="F34" s="118"/>
      <c r="G34" s="118"/>
      <c r="H34" s="118"/>
      <c r="I34" s="118"/>
      <c r="J34" s="118"/>
      <c r="K34" s="118"/>
      <c r="L34" s="118"/>
      <c r="M34" s="118"/>
      <c r="N34" s="118"/>
      <c r="O34" s="118"/>
      <c r="P34" s="118"/>
    </row>
    <row r="35" spans="1:17" s="108" customFormat="1">
      <c r="A35" s="115">
        <v>20</v>
      </c>
      <c r="B35" s="115" t="s">
        <v>102</v>
      </c>
      <c r="C35" s="119" t="s">
        <v>816</v>
      </c>
      <c r="D35" s="115" t="s">
        <v>727</v>
      </c>
      <c r="E35" s="139">
        <v>22.8</v>
      </c>
      <c r="F35" s="118"/>
      <c r="G35" s="118"/>
      <c r="H35" s="118"/>
      <c r="I35" s="118"/>
      <c r="J35" s="118"/>
      <c r="K35" s="118"/>
      <c r="L35" s="118"/>
      <c r="M35" s="118"/>
      <c r="N35" s="118"/>
      <c r="O35" s="118"/>
      <c r="P35" s="118"/>
    </row>
    <row r="36" spans="1:17" s="108" customFormat="1">
      <c r="A36" s="115">
        <v>21</v>
      </c>
      <c r="B36" s="115" t="s">
        <v>102</v>
      </c>
      <c r="C36" s="119" t="s">
        <v>818</v>
      </c>
      <c r="D36" s="115" t="s">
        <v>727</v>
      </c>
      <c r="E36" s="139">
        <v>310.39999999999998</v>
      </c>
      <c r="F36" s="118"/>
      <c r="G36" s="118"/>
      <c r="H36" s="118"/>
      <c r="I36" s="118"/>
      <c r="J36" s="118"/>
      <c r="K36" s="118"/>
      <c r="L36" s="118"/>
      <c r="M36" s="118"/>
      <c r="N36" s="118"/>
      <c r="O36" s="118"/>
      <c r="P36" s="118"/>
    </row>
    <row r="37" spans="1:17" s="108" customFormat="1">
      <c r="A37" s="102"/>
      <c r="B37" s="102"/>
      <c r="C37" s="135" t="s">
        <v>808</v>
      </c>
      <c r="D37" s="104"/>
      <c r="E37" s="136"/>
      <c r="F37" s="137"/>
      <c r="G37" s="137"/>
      <c r="H37" s="137"/>
      <c r="I37" s="137"/>
      <c r="J37" s="137"/>
      <c r="K37" s="137"/>
      <c r="L37" s="137"/>
      <c r="M37" s="137"/>
      <c r="N37" s="137"/>
      <c r="O37" s="137"/>
      <c r="P37" s="137"/>
    </row>
    <row r="38" spans="1:17" s="108" customFormat="1" ht="15.75">
      <c r="A38" s="1146">
        <v>22</v>
      </c>
      <c r="B38" s="1146" t="s">
        <v>102</v>
      </c>
      <c r="C38" s="1191" t="s">
        <v>800</v>
      </c>
      <c r="D38" s="1146" t="s">
        <v>1626</v>
      </c>
      <c r="E38" s="1193">
        <v>3.78</v>
      </c>
      <c r="F38" s="118"/>
      <c r="G38" s="118"/>
      <c r="H38" s="118"/>
      <c r="I38" s="118"/>
      <c r="J38" s="118"/>
      <c r="K38" s="118"/>
      <c r="L38" s="118"/>
      <c r="M38" s="118"/>
      <c r="N38" s="118"/>
      <c r="O38" s="118"/>
      <c r="P38" s="118"/>
      <c r="Q38" s="108">
        <f>E38</f>
        <v>3.78</v>
      </c>
    </row>
    <row r="39" spans="1:17" s="108" customFormat="1" ht="38.25">
      <c r="A39" s="1146">
        <v>23</v>
      </c>
      <c r="B39" s="1146" t="s">
        <v>102</v>
      </c>
      <c r="C39" s="1191" t="s">
        <v>801</v>
      </c>
      <c r="D39" s="1146" t="s">
        <v>1626</v>
      </c>
      <c r="E39" s="1193">
        <v>21.88</v>
      </c>
      <c r="F39" s="118"/>
      <c r="G39" s="118"/>
      <c r="H39" s="118"/>
      <c r="I39" s="118"/>
      <c r="J39" s="118"/>
      <c r="K39" s="118"/>
      <c r="L39" s="118"/>
      <c r="M39" s="118"/>
      <c r="N39" s="118"/>
      <c r="O39" s="118"/>
      <c r="P39" s="118"/>
      <c r="Q39" s="108">
        <f>E39</f>
        <v>21.88</v>
      </c>
    </row>
    <row r="40" spans="1:17" s="108" customFormat="1">
      <c r="A40" s="115">
        <v>24</v>
      </c>
      <c r="B40" s="115" t="s">
        <v>102</v>
      </c>
      <c r="C40" s="119" t="s">
        <v>819</v>
      </c>
      <c r="D40" s="115" t="s">
        <v>727</v>
      </c>
      <c r="E40" s="139">
        <v>138.6</v>
      </c>
      <c r="F40" s="118"/>
      <c r="G40" s="118"/>
      <c r="H40" s="118"/>
      <c r="I40" s="118"/>
      <c r="J40" s="118"/>
      <c r="K40" s="118"/>
      <c r="L40" s="118"/>
      <c r="M40" s="118"/>
      <c r="N40" s="118"/>
      <c r="O40" s="118"/>
      <c r="P40" s="118"/>
    </row>
    <row r="41" spans="1:17" s="108" customFormat="1">
      <c r="A41" s="115">
        <v>25</v>
      </c>
      <c r="B41" s="115" t="s">
        <v>102</v>
      </c>
      <c r="C41" s="119" t="s">
        <v>818</v>
      </c>
      <c r="D41" s="115" t="s">
        <v>727</v>
      </c>
      <c r="E41" s="139">
        <v>559.4</v>
      </c>
      <c r="F41" s="118"/>
      <c r="G41" s="118"/>
      <c r="H41" s="118"/>
      <c r="I41" s="118"/>
      <c r="J41" s="118"/>
      <c r="K41" s="118"/>
      <c r="L41" s="118"/>
      <c r="M41" s="118"/>
      <c r="N41" s="118"/>
      <c r="O41" s="118"/>
      <c r="P41" s="118"/>
    </row>
    <row r="42" spans="1:17" s="108" customFormat="1">
      <c r="A42" s="102"/>
      <c r="B42" s="102"/>
      <c r="C42" s="135" t="s">
        <v>809</v>
      </c>
      <c r="D42" s="104"/>
      <c r="E42" s="136"/>
      <c r="F42" s="137"/>
      <c r="G42" s="137"/>
      <c r="H42" s="137"/>
      <c r="I42" s="137"/>
      <c r="J42" s="137"/>
      <c r="K42" s="137"/>
      <c r="L42" s="137"/>
      <c r="M42" s="137"/>
      <c r="N42" s="137"/>
      <c r="O42" s="137"/>
      <c r="P42" s="137"/>
    </row>
    <row r="43" spans="1:17" s="108" customFormat="1" ht="15.75">
      <c r="A43" s="1146">
        <v>26</v>
      </c>
      <c r="B43" s="1146" t="s">
        <v>102</v>
      </c>
      <c r="C43" s="1191" t="s">
        <v>800</v>
      </c>
      <c r="D43" s="1146" t="s">
        <v>1626</v>
      </c>
      <c r="E43" s="1193">
        <v>2.66</v>
      </c>
      <c r="F43" s="118"/>
      <c r="G43" s="118"/>
      <c r="H43" s="118"/>
      <c r="I43" s="118"/>
      <c r="J43" s="118"/>
      <c r="K43" s="118"/>
      <c r="L43" s="118"/>
      <c r="M43" s="118"/>
      <c r="N43" s="118"/>
      <c r="O43" s="118"/>
      <c r="P43" s="118"/>
      <c r="Q43" s="108">
        <f>E43</f>
        <v>2.66</v>
      </c>
    </row>
    <row r="44" spans="1:17" s="108" customFormat="1" ht="38.25">
      <c r="A44" s="1146">
        <v>27</v>
      </c>
      <c r="B44" s="1146" t="s">
        <v>102</v>
      </c>
      <c r="C44" s="1191" t="s">
        <v>801</v>
      </c>
      <c r="D44" s="1146" t="s">
        <v>1626</v>
      </c>
      <c r="E44" s="1193">
        <v>14.16</v>
      </c>
      <c r="F44" s="118"/>
      <c r="G44" s="118"/>
      <c r="H44" s="118"/>
      <c r="I44" s="118"/>
      <c r="J44" s="118"/>
      <c r="K44" s="118"/>
      <c r="L44" s="118"/>
      <c r="M44" s="118"/>
      <c r="N44" s="118"/>
      <c r="O44" s="118"/>
      <c r="P44" s="118"/>
      <c r="Q44" s="108">
        <f>E44</f>
        <v>14.16</v>
      </c>
    </row>
    <row r="45" spans="1:17" s="108" customFormat="1">
      <c r="A45" s="115">
        <v>28</v>
      </c>
      <c r="B45" s="115" t="s">
        <v>102</v>
      </c>
      <c r="C45" s="119" t="s">
        <v>819</v>
      </c>
      <c r="D45" s="115" t="s">
        <v>727</v>
      </c>
      <c r="E45" s="139">
        <v>194</v>
      </c>
      <c r="F45" s="118"/>
      <c r="G45" s="118"/>
      <c r="H45" s="118"/>
      <c r="I45" s="118"/>
      <c r="J45" s="118"/>
      <c r="K45" s="118"/>
      <c r="L45" s="118"/>
      <c r="M45" s="118"/>
      <c r="N45" s="118"/>
      <c r="O45" s="118"/>
      <c r="P45" s="118"/>
    </row>
    <row r="46" spans="1:17" s="108" customFormat="1">
      <c r="A46" s="115">
        <v>29</v>
      </c>
      <c r="B46" s="115" t="s">
        <v>102</v>
      </c>
      <c r="C46" s="119" t="s">
        <v>818</v>
      </c>
      <c r="D46" s="115" t="s">
        <v>727</v>
      </c>
      <c r="E46" s="139">
        <v>273.5</v>
      </c>
      <c r="F46" s="118"/>
      <c r="G46" s="118"/>
      <c r="H46" s="118"/>
      <c r="I46" s="118"/>
      <c r="J46" s="118"/>
      <c r="K46" s="118"/>
      <c r="L46" s="118"/>
      <c r="M46" s="118"/>
      <c r="N46" s="118"/>
      <c r="O46" s="118"/>
      <c r="P46" s="118"/>
    </row>
    <row r="47" spans="1:17" s="381" customFormat="1">
      <c r="A47" s="115"/>
      <c r="B47" s="115"/>
      <c r="C47" s="377" t="s">
        <v>1805</v>
      </c>
      <c r="D47" s="378"/>
      <c r="E47" s="379"/>
      <c r="F47" s="118"/>
      <c r="G47" s="118"/>
      <c r="H47" s="118"/>
      <c r="I47" s="118"/>
      <c r="J47" s="118"/>
      <c r="K47" s="118"/>
      <c r="L47" s="118"/>
      <c r="M47" s="118"/>
      <c r="N47" s="118"/>
      <c r="O47" s="118"/>
      <c r="P47" s="118"/>
    </row>
    <row r="48" spans="1:17" s="381" customFormat="1" ht="15.75">
      <c r="A48" s="1146">
        <v>30</v>
      </c>
      <c r="B48" s="1146" t="s">
        <v>102</v>
      </c>
      <c r="C48" s="1191" t="s">
        <v>800</v>
      </c>
      <c r="D48" s="1146" t="s">
        <v>1626</v>
      </c>
      <c r="E48" s="1193">
        <v>1.26</v>
      </c>
      <c r="F48" s="118"/>
      <c r="G48" s="118"/>
      <c r="H48" s="118"/>
      <c r="I48" s="118"/>
      <c r="J48" s="118"/>
      <c r="K48" s="118"/>
      <c r="L48" s="118"/>
      <c r="M48" s="118"/>
      <c r="N48" s="118"/>
      <c r="O48" s="118"/>
      <c r="P48" s="118"/>
      <c r="Q48" s="381">
        <f>E48</f>
        <v>1.26</v>
      </c>
    </row>
    <row r="49" spans="1:17" s="381" customFormat="1" ht="38.25">
      <c r="A49" s="1146">
        <v>31</v>
      </c>
      <c r="B49" s="1146" t="s">
        <v>102</v>
      </c>
      <c r="C49" s="1191" t="s">
        <v>801</v>
      </c>
      <c r="D49" s="1146" t="s">
        <v>1626</v>
      </c>
      <c r="E49" s="1193">
        <v>6.8</v>
      </c>
      <c r="F49" s="118"/>
      <c r="G49" s="118"/>
      <c r="H49" s="118"/>
      <c r="I49" s="118"/>
      <c r="J49" s="118"/>
      <c r="K49" s="118"/>
      <c r="L49" s="118"/>
      <c r="M49" s="118"/>
      <c r="N49" s="118"/>
      <c r="O49" s="118"/>
      <c r="P49" s="118"/>
      <c r="Q49" s="381">
        <f>E49</f>
        <v>6.8</v>
      </c>
    </row>
    <row r="50" spans="1:17" s="381" customFormat="1">
      <c r="A50" s="1146">
        <v>32</v>
      </c>
      <c r="B50" s="1146" t="s">
        <v>102</v>
      </c>
      <c r="C50" s="1191" t="s">
        <v>816</v>
      </c>
      <c r="D50" s="1146" t="s">
        <v>727</v>
      </c>
      <c r="E50" s="1193">
        <v>68.3</v>
      </c>
      <c r="F50" s="118"/>
      <c r="G50" s="118"/>
      <c r="H50" s="118"/>
      <c r="I50" s="118"/>
      <c r="J50" s="118"/>
      <c r="K50" s="118"/>
      <c r="L50" s="118"/>
      <c r="M50" s="118"/>
      <c r="N50" s="118"/>
      <c r="O50" s="118"/>
      <c r="P50" s="118"/>
    </row>
    <row r="51" spans="1:17" s="381" customFormat="1">
      <c r="A51" s="1146">
        <v>33</v>
      </c>
      <c r="B51" s="1146" t="s">
        <v>102</v>
      </c>
      <c r="C51" s="1191" t="s">
        <v>818</v>
      </c>
      <c r="D51" s="1146" t="s">
        <v>727</v>
      </c>
      <c r="E51" s="1193">
        <v>179.7</v>
      </c>
      <c r="F51" s="118"/>
      <c r="G51" s="118"/>
      <c r="H51" s="118"/>
      <c r="I51" s="118"/>
      <c r="J51" s="118"/>
      <c r="K51" s="118"/>
      <c r="L51" s="118"/>
      <c r="M51" s="118"/>
      <c r="N51" s="118"/>
      <c r="O51" s="118"/>
      <c r="P51" s="118"/>
    </row>
    <row r="52" spans="1:17" s="108" customFormat="1">
      <c r="A52" s="102"/>
      <c r="B52" s="102"/>
      <c r="C52" s="135" t="s">
        <v>810</v>
      </c>
      <c r="D52" s="104"/>
      <c r="E52" s="136"/>
      <c r="F52" s="137"/>
      <c r="G52" s="137"/>
      <c r="H52" s="137"/>
      <c r="I52" s="137"/>
      <c r="J52" s="137"/>
      <c r="K52" s="137"/>
      <c r="L52" s="137"/>
      <c r="M52" s="137"/>
      <c r="N52" s="137"/>
      <c r="O52" s="137"/>
      <c r="P52" s="137"/>
    </row>
    <row r="53" spans="1:17" s="108" customFormat="1" ht="15.75">
      <c r="A53" s="1146">
        <v>34</v>
      </c>
      <c r="B53" s="1146" t="s">
        <v>102</v>
      </c>
      <c r="C53" s="1191" t="s">
        <v>800</v>
      </c>
      <c r="D53" s="1146" t="s">
        <v>1626</v>
      </c>
      <c r="E53" s="1193">
        <v>0.96</v>
      </c>
      <c r="F53" s="118"/>
      <c r="G53" s="118"/>
      <c r="H53" s="118"/>
      <c r="I53" s="118"/>
      <c r="J53" s="118"/>
      <c r="K53" s="118"/>
      <c r="L53" s="118"/>
      <c r="M53" s="118"/>
      <c r="N53" s="118"/>
      <c r="O53" s="118"/>
      <c r="P53" s="118"/>
      <c r="Q53" s="108">
        <f>E53</f>
        <v>0.96</v>
      </c>
    </row>
    <row r="54" spans="1:17" s="108" customFormat="1" ht="38.25">
      <c r="A54" s="1146">
        <v>35</v>
      </c>
      <c r="B54" s="1146" t="s">
        <v>102</v>
      </c>
      <c r="C54" s="1191" t="s">
        <v>801</v>
      </c>
      <c r="D54" s="1146" t="s">
        <v>1626</v>
      </c>
      <c r="E54" s="1193">
        <v>4.7300000000000004</v>
      </c>
      <c r="F54" s="118"/>
      <c r="G54" s="118"/>
      <c r="H54" s="118"/>
      <c r="I54" s="118"/>
      <c r="J54" s="118"/>
      <c r="K54" s="118"/>
      <c r="L54" s="118"/>
      <c r="M54" s="118"/>
      <c r="N54" s="118"/>
      <c r="O54" s="118"/>
      <c r="P54" s="118"/>
      <c r="Q54" s="108">
        <f>E54</f>
        <v>4.7300000000000004</v>
      </c>
    </row>
    <row r="55" spans="1:17" s="108" customFormat="1">
      <c r="A55" s="115">
        <v>36</v>
      </c>
      <c r="B55" s="115" t="s">
        <v>102</v>
      </c>
      <c r="C55" s="119" t="s">
        <v>819</v>
      </c>
      <c r="D55" s="115" t="s">
        <v>727</v>
      </c>
      <c r="E55" s="139">
        <v>110.9</v>
      </c>
      <c r="F55" s="118"/>
      <c r="G55" s="118"/>
      <c r="H55" s="118"/>
      <c r="I55" s="118"/>
      <c r="J55" s="118"/>
      <c r="K55" s="118"/>
      <c r="L55" s="118"/>
      <c r="M55" s="118"/>
      <c r="N55" s="118"/>
      <c r="O55" s="118"/>
      <c r="P55" s="118"/>
    </row>
    <row r="56" spans="1:17" s="108" customFormat="1">
      <c r="A56" s="115">
        <v>37</v>
      </c>
      <c r="B56" s="115" t="s">
        <v>102</v>
      </c>
      <c r="C56" s="119" t="s">
        <v>818</v>
      </c>
      <c r="D56" s="115" t="s">
        <v>727</v>
      </c>
      <c r="E56" s="139">
        <v>102.3</v>
      </c>
      <c r="F56" s="118"/>
      <c r="G56" s="118"/>
      <c r="H56" s="118"/>
      <c r="I56" s="118"/>
      <c r="J56" s="118"/>
      <c r="K56" s="118"/>
      <c r="L56" s="118"/>
      <c r="M56" s="118"/>
      <c r="N56" s="118"/>
      <c r="O56" s="118"/>
      <c r="P56" s="118"/>
    </row>
    <row r="57" spans="1:17" s="108" customFormat="1">
      <c r="A57" s="102"/>
      <c r="B57" s="102"/>
      <c r="C57" s="135" t="s">
        <v>811</v>
      </c>
      <c r="D57" s="104"/>
      <c r="E57" s="136"/>
      <c r="F57" s="137"/>
      <c r="G57" s="137"/>
      <c r="H57" s="137"/>
      <c r="I57" s="137"/>
      <c r="J57" s="137"/>
      <c r="K57" s="137"/>
      <c r="L57" s="137"/>
      <c r="M57" s="137"/>
      <c r="N57" s="137"/>
      <c r="O57" s="137"/>
      <c r="P57" s="137"/>
    </row>
    <row r="58" spans="1:17" s="108" customFormat="1" ht="15.75">
      <c r="A58" s="1146">
        <v>38</v>
      </c>
      <c r="B58" s="1146" t="s">
        <v>102</v>
      </c>
      <c r="C58" s="1191" t="s">
        <v>800</v>
      </c>
      <c r="D58" s="1146" t="s">
        <v>1626</v>
      </c>
      <c r="E58" s="1193">
        <v>4.3899999999999997</v>
      </c>
      <c r="F58" s="118"/>
      <c r="G58" s="118"/>
      <c r="H58" s="118"/>
      <c r="I58" s="118"/>
      <c r="J58" s="118"/>
      <c r="K58" s="118"/>
      <c r="L58" s="118"/>
      <c r="M58" s="118"/>
      <c r="N58" s="118"/>
      <c r="O58" s="118"/>
      <c r="P58" s="118"/>
      <c r="Q58" s="108">
        <f>E58</f>
        <v>4.3899999999999997</v>
      </c>
    </row>
    <row r="59" spans="1:17" s="108" customFormat="1" ht="38.25">
      <c r="A59" s="1146">
        <v>39</v>
      </c>
      <c r="B59" s="1146" t="s">
        <v>102</v>
      </c>
      <c r="C59" s="1191" t="s">
        <v>801</v>
      </c>
      <c r="D59" s="1146" t="s">
        <v>1626</v>
      </c>
      <c r="E59" s="1193">
        <v>25.2</v>
      </c>
      <c r="F59" s="118"/>
      <c r="G59" s="118"/>
      <c r="H59" s="118"/>
      <c r="I59" s="118"/>
      <c r="J59" s="118"/>
      <c r="K59" s="118"/>
      <c r="L59" s="118"/>
      <c r="M59" s="118"/>
      <c r="N59" s="118"/>
      <c r="O59" s="118"/>
      <c r="P59" s="118"/>
      <c r="Q59" s="108">
        <f>E59</f>
        <v>25.2</v>
      </c>
    </row>
    <row r="60" spans="1:17" s="108" customFormat="1">
      <c r="A60" s="115">
        <v>40</v>
      </c>
      <c r="B60" s="115" t="s">
        <v>102</v>
      </c>
      <c r="C60" s="119" t="s">
        <v>819</v>
      </c>
      <c r="D60" s="115" t="s">
        <v>727</v>
      </c>
      <c r="E60" s="139">
        <v>332.6</v>
      </c>
      <c r="F60" s="118"/>
      <c r="G60" s="118"/>
      <c r="H60" s="118"/>
      <c r="I60" s="118"/>
      <c r="J60" s="118"/>
      <c r="K60" s="118"/>
      <c r="L60" s="118"/>
      <c r="M60" s="118"/>
      <c r="N60" s="118"/>
      <c r="O60" s="118"/>
      <c r="P60" s="118"/>
    </row>
    <row r="61" spans="1:17" s="108" customFormat="1">
      <c r="A61" s="115">
        <v>41</v>
      </c>
      <c r="B61" s="115" t="s">
        <v>102</v>
      </c>
      <c r="C61" s="119" t="s">
        <v>816</v>
      </c>
      <c r="D61" s="115" t="s">
        <v>727</v>
      </c>
      <c r="E61" s="139">
        <v>68.3</v>
      </c>
      <c r="F61" s="118"/>
      <c r="G61" s="118"/>
      <c r="H61" s="118"/>
      <c r="I61" s="118"/>
      <c r="J61" s="118"/>
      <c r="K61" s="118"/>
      <c r="L61" s="118"/>
      <c r="M61" s="118"/>
      <c r="N61" s="118"/>
      <c r="O61" s="118"/>
      <c r="P61" s="118"/>
    </row>
    <row r="62" spans="1:17" s="108" customFormat="1">
      <c r="A62" s="115">
        <v>42</v>
      </c>
      <c r="B62" s="115" t="s">
        <v>102</v>
      </c>
      <c r="C62" s="119" t="s">
        <v>804</v>
      </c>
      <c r="D62" s="115" t="s">
        <v>727</v>
      </c>
      <c r="E62" s="139">
        <v>418.2</v>
      </c>
      <c r="F62" s="118"/>
      <c r="G62" s="118"/>
      <c r="H62" s="118"/>
      <c r="I62" s="118"/>
      <c r="J62" s="118"/>
      <c r="K62" s="118"/>
      <c r="L62" s="118"/>
      <c r="M62" s="118"/>
      <c r="N62" s="118"/>
      <c r="O62" s="118"/>
      <c r="P62" s="118"/>
    </row>
    <row r="63" spans="1:17" s="108" customFormat="1">
      <c r="A63" s="102"/>
      <c r="B63" s="102"/>
      <c r="C63" s="135" t="s">
        <v>812</v>
      </c>
      <c r="D63" s="104"/>
      <c r="E63" s="136"/>
      <c r="F63" s="137"/>
      <c r="G63" s="137"/>
      <c r="H63" s="137"/>
      <c r="I63" s="137"/>
      <c r="J63" s="137"/>
      <c r="K63" s="137"/>
      <c r="L63" s="137"/>
      <c r="M63" s="137"/>
      <c r="N63" s="137"/>
      <c r="O63" s="137"/>
      <c r="P63" s="137"/>
    </row>
    <row r="64" spans="1:17" s="108" customFormat="1" ht="15.75">
      <c r="A64" s="1146">
        <v>43</v>
      </c>
      <c r="B64" s="1146" t="s">
        <v>102</v>
      </c>
      <c r="C64" s="1191" t="s">
        <v>800</v>
      </c>
      <c r="D64" s="1146" t="s">
        <v>1626</v>
      </c>
      <c r="E64" s="1193">
        <v>3.38</v>
      </c>
      <c r="F64" s="118"/>
      <c r="G64" s="118"/>
      <c r="H64" s="118"/>
      <c r="I64" s="118"/>
      <c r="J64" s="118"/>
      <c r="K64" s="118"/>
      <c r="L64" s="118"/>
      <c r="M64" s="118"/>
      <c r="N64" s="118"/>
      <c r="O64" s="118"/>
      <c r="P64" s="118"/>
      <c r="Q64" s="108">
        <f>E64</f>
        <v>3.38</v>
      </c>
    </row>
    <row r="65" spans="1:17" s="108" customFormat="1" ht="38.25">
      <c r="A65" s="1146">
        <v>44</v>
      </c>
      <c r="B65" s="1146" t="s">
        <v>102</v>
      </c>
      <c r="C65" s="1191" t="s">
        <v>801</v>
      </c>
      <c r="D65" s="1146" t="s">
        <v>1626</v>
      </c>
      <c r="E65" s="1193">
        <v>19.600000000000001</v>
      </c>
      <c r="F65" s="118"/>
      <c r="G65" s="118"/>
      <c r="H65" s="118"/>
      <c r="I65" s="118"/>
      <c r="J65" s="118"/>
      <c r="K65" s="118"/>
      <c r="L65" s="118"/>
      <c r="M65" s="118"/>
      <c r="N65" s="118"/>
      <c r="O65" s="118"/>
      <c r="P65" s="118"/>
      <c r="Q65" s="108">
        <f>E65</f>
        <v>19.600000000000001</v>
      </c>
    </row>
    <row r="66" spans="1:17" s="108" customFormat="1">
      <c r="A66" s="115">
        <v>45</v>
      </c>
      <c r="B66" s="115" t="s">
        <v>102</v>
      </c>
      <c r="C66" s="119" t="s">
        <v>802</v>
      </c>
      <c r="D66" s="115" t="s">
        <v>727</v>
      </c>
      <c r="E66" s="139">
        <v>332.6</v>
      </c>
      <c r="F66" s="118"/>
      <c r="G66" s="118"/>
      <c r="H66" s="118"/>
      <c r="I66" s="118"/>
      <c r="J66" s="118"/>
      <c r="K66" s="118"/>
      <c r="L66" s="118"/>
      <c r="M66" s="118"/>
      <c r="N66" s="118"/>
      <c r="O66" s="118"/>
      <c r="P66" s="118"/>
    </row>
    <row r="67" spans="1:17" s="108" customFormat="1">
      <c r="A67" s="115">
        <v>46</v>
      </c>
      <c r="B67" s="115" t="s">
        <v>102</v>
      </c>
      <c r="C67" s="119" t="s">
        <v>803</v>
      </c>
      <c r="D67" s="115" t="s">
        <v>727</v>
      </c>
      <c r="E67" s="139">
        <v>45.5</v>
      </c>
      <c r="F67" s="118"/>
      <c r="G67" s="118"/>
      <c r="H67" s="118"/>
      <c r="I67" s="118"/>
      <c r="J67" s="118"/>
      <c r="K67" s="118"/>
      <c r="L67" s="118"/>
      <c r="M67" s="118"/>
      <c r="N67" s="118"/>
      <c r="O67" s="118"/>
      <c r="P67" s="118"/>
    </row>
    <row r="68" spans="1:17" s="108" customFormat="1">
      <c r="A68" s="115">
        <v>47</v>
      </c>
      <c r="B68" s="115" t="s">
        <v>102</v>
      </c>
      <c r="C68" s="119" t="s">
        <v>818</v>
      </c>
      <c r="D68" s="115" t="s">
        <v>727</v>
      </c>
      <c r="E68" s="139">
        <v>325</v>
      </c>
      <c r="F68" s="118"/>
      <c r="G68" s="118"/>
      <c r="H68" s="118"/>
      <c r="I68" s="118"/>
      <c r="J68" s="118"/>
      <c r="K68" s="118"/>
      <c r="L68" s="118"/>
      <c r="M68" s="118"/>
      <c r="N68" s="118"/>
      <c r="O68" s="118"/>
      <c r="P68" s="118"/>
    </row>
    <row r="69" spans="1:17" s="108" customFormat="1">
      <c r="A69" s="102"/>
      <c r="B69" s="102"/>
      <c r="C69" s="135" t="s">
        <v>813</v>
      </c>
      <c r="D69" s="104"/>
      <c r="E69" s="136"/>
      <c r="F69" s="137"/>
      <c r="G69" s="137"/>
      <c r="H69" s="137"/>
      <c r="I69" s="137"/>
      <c r="J69" s="137"/>
      <c r="K69" s="137"/>
      <c r="L69" s="137"/>
      <c r="M69" s="137"/>
      <c r="N69" s="137"/>
      <c r="O69" s="137"/>
      <c r="P69" s="137"/>
    </row>
    <row r="70" spans="1:17" s="108" customFormat="1" ht="15.75">
      <c r="A70" s="1146">
        <v>48</v>
      </c>
      <c r="B70" s="1146" t="s">
        <v>102</v>
      </c>
      <c r="C70" s="1191" t="s">
        <v>800</v>
      </c>
      <c r="D70" s="1146" t="s">
        <v>1626</v>
      </c>
      <c r="E70" s="1193">
        <v>8.3699999999999992</v>
      </c>
      <c r="F70" s="118"/>
      <c r="G70" s="118"/>
      <c r="H70" s="118"/>
      <c r="I70" s="118"/>
      <c r="J70" s="118"/>
      <c r="K70" s="118"/>
      <c r="L70" s="118"/>
      <c r="M70" s="118"/>
      <c r="N70" s="118"/>
      <c r="O70" s="118"/>
      <c r="P70" s="118"/>
      <c r="Q70" s="108">
        <f>E70</f>
        <v>8.3699999999999992</v>
      </c>
    </row>
    <row r="71" spans="1:17" s="108" customFormat="1" ht="38.25">
      <c r="A71" s="1146">
        <v>49</v>
      </c>
      <c r="B71" s="1146" t="s">
        <v>102</v>
      </c>
      <c r="C71" s="1191" t="s">
        <v>801</v>
      </c>
      <c r="D71" s="1146" t="s">
        <v>1626</v>
      </c>
      <c r="E71" s="1193">
        <v>42.32</v>
      </c>
      <c r="F71" s="118"/>
      <c r="G71" s="118"/>
      <c r="H71" s="118"/>
      <c r="I71" s="118"/>
      <c r="J71" s="118"/>
      <c r="K71" s="118"/>
      <c r="L71" s="118"/>
      <c r="M71" s="118"/>
      <c r="N71" s="118"/>
      <c r="O71" s="118"/>
      <c r="P71" s="118"/>
      <c r="Q71" s="108">
        <f>E71</f>
        <v>42.32</v>
      </c>
    </row>
    <row r="72" spans="1:17" s="108" customFormat="1">
      <c r="A72" s="1146">
        <v>50</v>
      </c>
      <c r="B72" s="1146" t="s">
        <v>102</v>
      </c>
      <c r="C72" s="1191" t="s">
        <v>817</v>
      </c>
      <c r="D72" s="1146" t="s">
        <v>727</v>
      </c>
      <c r="E72" s="1193">
        <v>578.58000000000004</v>
      </c>
      <c r="F72" s="118"/>
      <c r="G72" s="118"/>
      <c r="H72" s="118"/>
      <c r="I72" s="118"/>
      <c r="J72" s="118"/>
      <c r="K72" s="118"/>
      <c r="L72" s="118"/>
      <c r="M72" s="118"/>
      <c r="N72" s="118"/>
      <c r="O72" s="118"/>
      <c r="P72" s="118"/>
    </row>
    <row r="73" spans="1:17" s="108" customFormat="1">
      <c r="A73" s="1146">
        <v>51</v>
      </c>
      <c r="B73" s="1146" t="s">
        <v>102</v>
      </c>
      <c r="C73" s="1191" t="s">
        <v>815</v>
      </c>
      <c r="D73" s="1146" t="s">
        <v>727</v>
      </c>
      <c r="E73" s="1193">
        <v>229.52</v>
      </c>
      <c r="F73" s="118"/>
      <c r="G73" s="118"/>
      <c r="H73" s="118"/>
      <c r="I73" s="118"/>
      <c r="J73" s="118"/>
      <c r="K73" s="118"/>
      <c r="L73" s="118"/>
      <c r="M73" s="118"/>
      <c r="N73" s="118"/>
      <c r="O73" s="118"/>
      <c r="P73" s="118"/>
    </row>
    <row r="74" spans="1:17" s="108" customFormat="1">
      <c r="A74" s="102"/>
      <c r="B74" s="102"/>
      <c r="C74" s="135" t="s">
        <v>814</v>
      </c>
      <c r="D74" s="104"/>
      <c r="E74" s="136"/>
      <c r="F74" s="137"/>
      <c r="G74" s="137"/>
      <c r="H74" s="137"/>
      <c r="I74" s="137"/>
      <c r="J74" s="137"/>
      <c r="K74" s="137"/>
      <c r="L74" s="137"/>
      <c r="M74" s="137"/>
      <c r="N74" s="137"/>
      <c r="O74" s="137"/>
      <c r="P74" s="137"/>
    </row>
    <row r="75" spans="1:17" s="108" customFormat="1" ht="15.75">
      <c r="A75" s="1146">
        <v>52</v>
      </c>
      <c r="B75" s="1146" t="s">
        <v>102</v>
      </c>
      <c r="C75" s="1191" t="s">
        <v>800</v>
      </c>
      <c r="D75" s="1146" t="s">
        <v>1626</v>
      </c>
      <c r="E75" s="1193">
        <v>2.0299999999999998</v>
      </c>
      <c r="F75" s="118"/>
      <c r="G75" s="118"/>
      <c r="H75" s="118"/>
      <c r="I75" s="118"/>
      <c r="J75" s="118"/>
      <c r="K75" s="118"/>
      <c r="L75" s="118"/>
      <c r="M75" s="118"/>
      <c r="N75" s="118"/>
      <c r="O75" s="118"/>
      <c r="P75" s="118"/>
      <c r="Q75" s="108">
        <f>E75</f>
        <v>2.0299999999999998</v>
      </c>
    </row>
    <row r="76" spans="1:17" s="108" customFormat="1" ht="38.25">
      <c r="A76" s="1146">
        <v>53</v>
      </c>
      <c r="B76" s="1146" t="s">
        <v>102</v>
      </c>
      <c r="C76" s="1191" t="s">
        <v>801</v>
      </c>
      <c r="D76" s="1146" t="s">
        <v>1626</v>
      </c>
      <c r="E76" s="1193">
        <v>10.24</v>
      </c>
      <c r="F76" s="118"/>
      <c r="G76" s="118"/>
      <c r="H76" s="118"/>
      <c r="I76" s="118"/>
      <c r="J76" s="118"/>
      <c r="K76" s="118"/>
      <c r="L76" s="118"/>
      <c r="M76" s="118"/>
      <c r="N76" s="118"/>
      <c r="O76" s="118"/>
      <c r="P76" s="118"/>
      <c r="Q76" s="108">
        <f>E76</f>
        <v>10.24</v>
      </c>
    </row>
    <row r="77" spans="1:17" s="108" customFormat="1">
      <c r="A77" s="1146">
        <v>54</v>
      </c>
      <c r="B77" s="1146" t="s">
        <v>102</v>
      </c>
      <c r="C77" s="1191" t="s">
        <v>815</v>
      </c>
      <c r="D77" s="1146" t="s">
        <v>727</v>
      </c>
      <c r="E77" s="1193">
        <v>55.53</v>
      </c>
      <c r="F77" s="118"/>
      <c r="G77" s="118"/>
      <c r="H77" s="118"/>
      <c r="I77" s="118"/>
      <c r="J77" s="118"/>
      <c r="K77" s="118"/>
      <c r="L77" s="118"/>
      <c r="M77" s="118"/>
      <c r="N77" s="118"/>
      <c r="O77" s="118"/>
      <c r="P77" s="118"/>
    </row>
    <row r="78" spans="1:17" s="381" customFormat="1">
      <c r="A78" s="1146" t="s">
        <v>1783</v>
      </c>
      <c r="B78" s="1146" t="s">
        <v>102</v>
      </c>
      <c r="C78" s="1191" t="s">
        <v>817</v>
      </c>
      <c r="D78" s="1146" t="s">
        <v>727</v>
      </c>
      <c r="E78" s="1193">
        <v>139.97999999999999</v>
      </c>
      <c r="F78" s="118"/>
      <c r="G78" s="118"/>
      <c r="H78" s="118"/>
      <c r="I78" s="118"/>
      <c r="J78" s="118"/>
      <c r="K78" s="118"/>
      <c r="L78" s="118"/>
      <c r="M78" s="118"/>
      <c r="N78" s="118"/>
      <c r="O78" s="118"/>
      <c r="P78" s="118"/>
    </row>
    <row r="79" spans="1:17" s="381" customFormat="1">
      <c r="A79" s="115"/>
      <c r="B79" s="115"/>
      <c r="C79" s="377" t="s">
        <v>1806</v>
      </c>
      <c r="D79" s="378"/>
      <c r="E79" s="379"/>
      <c r="F79" s="118"/>
      <c r="G79" s="118"/>
      <c r="H79" s="118"/>
      <c r="I79" s="118"/>
      <c r="J79" s="118"/>
      <c r="K79" s="118"/>
      <c r="L79" s="118"/>
      <c r="M79" s="118"/>
      <c r="N79" s="118"/>
      <c r="O79" s="118"/>
      <c r="P79" s="118"/>
    </row>
    <row r="80" spans="1:17" s="381" customFormat="1" ht="15.75">
      <c r="A80" s="1146">
        <v>55</v>
      </c>
      <c r="B80" s="1146" t="s">
        <v>102</v>
      </c>
      <c r="C80" s="1191" t="s">
        <v>800</v>
      </c>
      <c r="D80" s="1146" t="s">
        <v>1626</v>
      </c>
      <c r="E80" s="1193">
        <v>4.1399999999999997</v>
      </c>
      <c r="F80" s="118"/>
      <c r="G80" s="118"/>
      <c r="H80" s="118"/>
      <c r="I80" s="118"/>
      <c r="J80" s="118"/>
      <c r="K80" s="118"/>
      <c r="L80" s="118"/>
      <c r="M80" s="118"/>
      <c r="N80" s="118"/>
      <c r="O80" s="118"/>
      <c r="P80" s="118"/>
      <c r="Q80" s="381">
        <f>E80</f>
        <v>4.1399999999999997</v>
      </c>
    </row>
    <row r="81" spans="1:17" s="381" customFormat="1" ht="38.25">
      <c r="A81" s="1146">
        <v>56</v>
      </c>
      <c r="B81" s="1146" t="s">
        <v>102</v>
      </c>
      <c r="C81" s="1191" t="s">
        <v>801</v>
      </c>
      <c r="D81" s="1146" t="s">
        <v>1626</v>
      </c>
      <c r="E81" s="1193">
        <v>19.440000000000001</v>
      </c>
      <c r="F81" s="118"/>
      <c r="G81" s="118"/>
      <c r="H81" s="118"/>
      <c r="I81" s="118"/>
      <c r="J81" s="118"/>
      <c r="K81" s="118"/>
      <c r="L81" s="118"/>
      <c r="M81" s="118"/>
      <c r="N81" s="118"/>
      <c r="O81" s="118"/>
      <c r="P81" s="118"/>
      <c r="Q81" s="381">
        <f>E81</f>
        <v>19.440000000000001</v>
      </c>
    </row>
    <row r="82" spans="1:17" s="381" customFormat="1">
      <c r="A82" s="115">
        <v>57</v>
      </c>
      <c r="B82" s="115" t="s">
        <v>102</v>
      </c>
      <c r="C82" s="119" t="s">
        <v>815</v>
      </c>
      <c r="D82" s="115" t="s">
        <v>727</v>
      </c>
      <c r="E82" s="139">
        <v>308.5</v>
      </c>
      <c r="F82" s="118"/>
      <c r="G82" s="118"/>
      <c r="H82" s="118"/>
      <c r="I82" s="118"/>
      <c r="J82" s="118"/>
      <c r="K82" s="118"/>
      <c r="L82" s="118"/>
      <c r="M82" s="118"/>
      <c r="N82" s="118"/>
      <c r="O82" s="118"/>
      <c r="P82" s="118"/>
    </row>
    <row r="83" spans="1:17" s="381" customFormat="1">
      <c r="A83" s="115">
        <v>58</v>
      </c>
      <c r="B83" s="115" t="s">
        <v>102</v>
      </c>
      <c r="C83" s="119" t="s">
        <v>816</v>
      </c>
      <c r="D83" s="115" t="s">
        <v>727</v>
      </c>
      <c r="E83" s="139">
        <v>94.8</v>
      </c>
      <c r="F83" s="118"/>
      <c r="G83" s="118"/>
      <c r="H83" s="118"/>
      <c r="I83" s="118"/>
      <c r="J83" s="118"/>
      <c r="K83" s="118"/>
      <c r="L83" s="118"/>
      <c r="M83" s="118"/>
      <c r="N83" s="118"/>
      <c r="O83" s="118"/>
      <c r="P83" s="118"/>
    </row>
    <row r="84" spans="1:17" s="108" customFormat="1">
      <c r="A84" s="102"/>
      <c r="B84" s="102"/>
      <c r="C84" s="135" t="s">
        <v>820</v>
      </c>
      <c r="D84" s="104"/>
      <c r="E84" s="136"/>
      <c r="F84" s="137"/>
      <c r="G84" s="137"/>
      <c r="H84" s="137"/>
      <c r="I84" s="137"/>
      <c r="J84" s="137"/>
      <c r="K84" s="137"/>
      <c r="L84" s="137"/>
      <c r="M84" s="137"/>
      <c r="N84" s="137"/>
      <c r="O84" s="137"/>
      <c r="P84" s="137"/>
    </row>
    <row r="85" spans="1:17" s="108" customFormat="1" ht="15.75">
      <c r="A85" s="1146">
        <v>59</v>
      </c>
      <c r="B85" s="1146" t="s">
        <v>102</v>
      </c>
      <c r="C85" s="1191" t="s">
        <v>800</v>
      </c>
      <c r="D85" s="1146" t="s">
        <v>1626</v>
      </c>
      <c r="E85" s="1193">
        <v>1.0900000000000001</v>
      </c>
      <c r="F85" s="118"/>
      <c r="G85" s="118"/>
      <c r="H85" s="118"/>
      <c r="I85" s="118"/>
      <c r="J85" s="118"/>
      <c r="K85" s="118"/>
      <c r="L85" s="118"/>
      <c r="M85" s="118"/>
      <c r="N85" s="118"/>
      <c r="O85" s="118"/>
      <c r="P85" s="118"/>
      <c r="Q85" s="108">
        <f>E85</f>
        <v>1.0900000000000001</v>
      </c>
    </row>
    <row r="86" spans="1:17" s="108" customFormat="1" ht="38.25">
      <c r="A86" s="1146">
        <v>60</v>
      </c>
      <c r="B86" s="1146" t="s">
        <v>102</v>
      </c>
      <c r="C86" s="1191" t="s">
        <v>801</v>
      </c>
      <c r="D86" s="1146" t="s">
        <v>1626</v>
      </c>
      <c r="E86" s="1193">
        <v>43.56</v>
      </c>
      <c r="F86" s="118"/>
      <c r="G86" s="118"/>
      <c r="H86" s="118"/>
      <c r="I86" s="118"/>
      <c r="J86" s="118"/>
      <c r="K86" s="118"/>
      <c r="L86" s="118"/>
      <c r="M86" s="118"/>
      <c r="N86" s="118"/>
      <c r="O86" s="118"/>
      <c r="P86" s="118"/>
      <c r="Q86" s="108">
        <f>E86</f>
        <v>43.56</v>
      </c>
    </row>
    <row r="87" spans="1:17" s="108" customFormat="1">
      <c r="A87" s="115">
        <v>61</v>
      </c>
      <c r="B87" s="115" t="s">
        <v>102</v>
      </c>
      <c r="C87" s="119" t="s">
        <v>815</v>
      </c>
      <c r="D87" s="115" t="s">
        <v>727</v>
      </c>
      <c r="E87" s="139">
        <v>82.9</v>
      </c>
      <c r="F87" s="118"/>
      <c r="G87" s="118"/>
      <c r="H87" s="118"/>
      <c r="I87" s="118"/>
      <c r="J87" s="118"/>
      <c r="K87" s="118"/>
      <c r="L87" s="118"/>
      <c r="M87" s="118"/>
      <c r="N87" s="118"/>
      <c r="O87" s="118"/>
      <c r="P87" s="118"/>
    </row>
    <row r="88" spans="1:17" s="108" customFormat="1">
      <c r="A88" s="115">
        <v>62</v>
      </c>
      <c r="B88" s="115" t="s">
        <v>102</v>
      </c>
      <c r="C88" s="119" t="s">
        <v>816</v>
      </c>
      <c r="D88" s="115" t="s">
        <v>727</v>
      </c>
      <c r="E88" s="139">
        <v>64.5</v>
      </c>
      <c r="F88" s="118"/>
      <c r="G88" s="118"/>
      <c r="H88" s="118"/>
      <c r="I88" s="118"/>
      <c r="J88" s="118"/>
      <c r="K88" s="118"/>
      <c r="L88" s="118"/>
      <c r="M88" s="118"/>
      <c r="N88" s="118"/>
      <c r="O88" s="118"/>
      <c r="P88" s="118"/>
    </row>
    <row r="89" spans="1:17" s="108" customFormat="1" ht="26.25" customHeight="1">
      <c r="A89" s="102"/>
      <c r="B89" s="102"/>
      <c r="C89" s="135" t="s">
        <v>1627</v>
      </c>
      <c r="D89" s="104"/>
      <c r="E89" s="136"/>
      <c r="F89" s="137"/>
      <c r="G89" s="137"/>
      <c r="H89" s="137"/>
      <c r="I89" s="137"/>
      <c r="J89" s="137"/>
      <c r="K89" s="137"/>
      <c r="L89" s="137"/>
      <c r="M89" s="137"/>
      <c r="N89" s="137"/>
      <c r="O89" s="137"/>
      <c r="P89" s="137"/>
    </row>
    <row r="90" spans="1:17" s="108" customFormat="1" ht="38.25">
      <c r="A90" s="115">
        <v>63</v>
      </c>
      <c r="B90" s="1146" t="s">
        <v>102</v>
      </c>
      <c r="C90" s="1191" t="s">
        <v>801</v>
      </c>
      <c r="D90" s="1146" t="s">
        <v>1626</v>
      </c>
      <c r="E90" s="1193">
        <v>164.38</v>
      </c>
      <c r="F90" s="118"/>
      <c r="G90" s="118"/>
      <c r="H90" s="118"/>
      <c r="I90" s="118"/>
      <c r="J90" s="118"/>
      <c r="K90" s="118"/>
      <c r="L90" s="118"/>
      <c r="M90" s="118"/>
      <c r="N90" s="118"/>
      <c r="O90" s="118"/>
      <c r="P90" s="118"/>
      <c r="Q90" s="108">
        <f>E90</f>
        <v>164.38</v>
      </c>
    </row>
    <row r="91" spans="1:17" s="1167" customFormat="1" ht="15.75">
      <c r="A91" s="1110"/>
      <c r="B91" s="1146" t="s">
        <v>102</v>
      </c>
      <c r="C91" s="1191" t="s">
        <v>800</v>
      </c>
      <c r="D91" s="1146" t="s">
        <v>1626</v>
      </c>
      <c r="E91" s="1193">
        <v>19.73</v>
      </c>
      <c r="F91" s="1111"/>
      <c r="G91" s="1111"/>
      <c r="H91" s="1111"/>
      <c r="I91" s="1111"/>
      <c r="J91" s="1111"/>
      <c r="K91" s="1111"/>
      <c r="L91" s="1111"/>
      <c r="M91" s="1111"/>
      <c r="N91" s="1111"/>
      <c r="O91" s="1111"/>
      <c r="P91" s="1111"/>
    </row>
    <row r="92" spans="1:17" s="108" customFormat="1">
      <c r="A92" s="115">
        <v>64</v>
      </c>
      <c r="B92" s="1146" t="s">
        <v>102</v>
      </c>
      <c r="C92" s="1191" t="s">
        <v>817</v>
      </c>
      <c r="D92" s="1146" t="s">
        <v>727</v>
      </c>
      <c r="E92" s="1193">
        <v>2816.53</v>
      </c>
      <c r="F92" s="118"/>
      <c r="G92" s="118"/>
      <c r="H92" s="118"/>
      <c r="I92" s="118"/>
      <c r="J92" s="118"/>
      <c r="K92" s="118"/>
      <c r="L92" s="118"/>
      <c r="M92" s="118"/>
      <c r="N92" s="118"/>
      <c r="O92" s="118"/>
      <c r="P92" s="118"/>
    </row>
    <row r="93" spans="1:17" s="108" customFormat="1">
      <c r="A93" s="115">
        <v>65</v>
      </c>
      <c r="B93" s="1146" t="s">
        <v>102</v>
      </c>
      <c r="C93" s="1191" t="s">
        <v>821</v>
      </c>
      <c r="D93" s="1146" t="s">
        <v>727</v>
      </c>
      <c r="E93" s="1193">
        <v>934.18</v>
      </c>
      <c r="F93" s="118"/>
      <c r="G93" s="118"/>
      <c r="H93" s="118"/>
      <c r="I93" s="118"/>
      <c r="J93" s="118"/>
      <c r="K93" s="118"/>
      <c r="L93" s="118"/>
      <c r="M93" s="118"/>
      <c r="N93" s="118"/>
      <c r="O93" s="118"/>
      <c r="P93" s="118"/>
    </row>
    <row r="94" spans="1:17" s="108" customFormat="1">
      <c r="A94" s="102"/>
      <c r="B94" s="102"/>
      <c r="C94" s="135" t="s">
        <v>822</v>
      </c>
      <c r="D94" s="104"/>
      <c r="E94" s="136"/>
      <c r="F94" s="137"/>
      <c r="G94" s="137"/>
      <c r="H94" s="137"/>
      <c r="I94" s="137"/>
      <c r="J94" s="137"/>
      <c r="K94" s="137"/>
      <c r="L94" s="137"/>
      <c r="M94" s="137"/>
      <c r="N94" s="137"/>
      <c r="O94" s="137"/>
      <c r="P94" s="137"/>
    </row>
    <row r="95" spans="1:17" s="108" customFormat="1" ht="15.75">
      <c r="A95" s="115">
        <v>66</v>
      </c>
      <c r="B95" s="115" t="s">
        <v>102</v>
      </c>
      <c r="C95" s="119" t="s">
        <v>800</v>
      </c>
      <c r="D95" s="115" t="s">
        <v>1626</v>
      </c>
      <c r="E95" s="139">
        <v>2.25</v>
      </c>
      <c r="F95" s="118"/>
      <c r="G95" s="118"/>
      <c r="H95" s="118"/>
      <c r="I95" s="118"/>
      <c r="J95" s="118"/>
      <c r="K95" s="118"/>
      <c r="L95" s="118"/>
      <c r="M95" s="118"/>
      <c r="N95" s="118"/>
      <c r="O95" s="118"/>
      <c r="P95" s="118"/>
      <c r="Q95" s="108">
        <f>E95</f>
        <v>2.25</v>
      </c>
    </row>
    <row r="96" spans="1:17" s="108" customFormat="1" ht="38.25">
      <c r="A96" s="1146">
        <v>67</v>
      </c>
      <c r="B96" s="1146" t="s">
        <v>102</v>
      </c>
      <c r="C96" s="1191" t="s">
        <v>801</v>
      </c>
      <c r="D96" s="1146" t="s">
        <v>1626</v>
      </c>
      <c r="E96" s="1193">
        <v>13.55</v>
      </c>
      <c r="F96" s="118"/>
      <c r="G96" s="118"/>
      <c r="H96" s="118"/>
      <c r="I96" s="118"/>
      <c r="J96" s="118"/>
      <c r="K96" s="118"/>
      <c r="L96" s="118"/>
      <c r="M96" s="118"/>
      <c r="N96" s="118"/>
      <c r="O96" s="118"/>
      <c r="P96" s="118"/>
      <c r="Q96" s="108">
        <f>E96</f>
        <v>13.55</v>
      </c>
    </row>
    <row r="97" spans="1:17" s="108" customFormat="1">
      <c r="A97" s="1146">
        <v>68</v>
      </c>
      <c r="B97" s="1146" t="s">
        <v>102</v>
      </c>
      <c r="C97" s="1191" t="s">
        <v>818</v>
      </c>
      <c r="D97" s="1146" t="s">
        <v>727</v>
      </c>
      <c r="E97" s="1193">
        <v>330.34</v>
      </c>
      <c r="F97" s="118"/>
      <c r="G97" s="118"/>
      <c r="H97" s="118"/>
      <c r="I97" s="118"/>
      <c r="J97" s="118"/>
      <c r="K97" s="118"/>
      <c r="L97" s="118"/>
      <c r="M97" s="118"/>
      <c r="N97" s="118"/>
      <c r="O97" s="118"/>
      <c r="P97" s="118"/>
    </row>
    <row r="98" spans="1:17" s="108" customFormat="1">
      <c r="A98" s="1146">
        <v>69</v>
      </c>
      <c r="B98" s="1146" t="s">
        <v>102</v>
      </c>
      <c r="C98" s="1191" t="s">
        <v>823</v>
      </c>
      <c r="D98" s="1146" t="s">
        <v>727</v>
      </c>
      <c r="E98" s="1193">
        <v>142.27000000000001</v>
      </c>
      <c r="F98" s="118"/>
      <c r="G98" s="118"/>
      <c r="H98" s="118"/>
      <c r="I98" s="118"/>
      <c r="J98" s="118"/>
      <c r="K98" s="118"/>
      <c r="L98" s="118"/>
      <c r="M98" s="118"/>
      <c r="N98" s="118"/>
      <c r="O98" s="118"/>
      <c r="P98" s="118"/>
    </row>
    <row r="99" spans="1:17" s="108" customFormat="1">
      <c r="A99" s="102"/>
      <c r="B99" s="102"/>
      <c r="C99" s="135" t="s">
        <v>824</v>
      </c>
      <c r="D99" s="104"/>
      <c r="E99" s="136"/>
      <c r="F99" s="137"/>
      <c r="G99" s="137"/>
      <c r="H99" s="137"/>
      <c r="I99" s="137"/>
      <c r="J99" s="137"/>
      <c r="K99" s="137"/>
      <c r="L99" s="137"/>
      <c r="M99" s="137"/>
      <c r="N99" s="137"/>
      <c r="O99" s="137"/>
      <c r="P99" s="137"/>
    </row>
    <row r="100" spans="1:17" s="108" customFormat="1" ht="15.75">
      <c r="A100" s="1146">
        <v>70</v>
      </c>
      <c r="B100" s="1146" t="s">
        <v>102</v>
      </c>
      <c r="C100" s="1191" t="s">
        <v>800</v>
      </c>
      <c r="D100" s="1146" t="s">
        <v>1626</v>
      </c>
      <c r="E100" s="1193">
        <v>10.56</v>
      </c>
      <c r="F100" s="118"/>
      <c r="G100" s="118"/>
      <c r="H100" s="118"/>
      <c r="I100" s="118"/>
      <c r="J100" s="118"/>
      <c r="K100" s="118"/>
      <c r="L100" s="118"/>
      <c r="M100" s="118"/>
      <c r="N100" s="118"/>
      <c r="O100" s="118"/>
      <c r="P100" s="118"/>
      <c r="Q100" s="108">
        <f>E100</f>
        <v>10.56</v>
      </c>
    </row>
    <row r="101" spans="1:17" s="108" customFormat="1" ht="38.25">
      <c r="A101" s="1146">
        <v>71</v>
      </c>
      <c r="B101" s="1146" t="s">
        <v>102</v>
      </c>
      <c r="C101" s="1191" t="s">
        <v>801</v>
      </c>
      <c r="D101" s="1146" t="s">
        <v>1626</v>
      </c>
      <c r="E101" s="1193">
        <v>63</v>
      </c>
      <c r="F101" s="118"/>
      <c r="G101" s="118"/>
      <c r="H101" s="118"/>
      <c r="I101" s="118"/>
      <c r="J101" s="118"/>
      <c r="K101" s="118"/>
      <c r="L101" s="118"/>
      <c r="M101" s="118"/>
      <c r="N101" s="118"/>
      <c r="O101" s="118"/>
      <c r="P101" s="118"/>
      <c r="Q101" s="108">
        <f>E101</f>
        <v>63</v>
      </c>
    </row>
    <row r="102" spans="1:17" s="108" customFormat="1">
      <c r="A102" s="1146">
        <v>72</v>
      </c>
      <c r="B102" s="1146" t="s">
        <v>102</v>
      </c>
      <c r="C102" s="1191" t="s">
        <v>818</v>
      </c>
      <c r="D102" s="1146" t="s">
        <v>727</v>
      </c>
      <c r="E102" s="1193">
        <v>1800.86</v>
      </c>
      <c r="F102" s="118"/>
      <c r="G102" s="118"/>
      <c r="H102" s="118"/>
      <c r="I102" s="118"/>
      <c r="J102" s="118"/>
      <c r="K102" s="118"/>
      <c r="L102" s="118"/>
      <c r="M102" s="118"/>
      <c r="N102" s="118"/>
      <c r="O102" s="118"/>
      <c r="P102" s="118"/>
    </row>
    <row r="103" spans="1:17" s="108" customFormat="1">
      <c r="A103" s="1146">
        <v>73</v>
      </c>
      <c r="B103" s="1146" t="s">
        <v>102</v>
      </c>
      <c r="C103" s="1191" t="s">
        <v>823</v>
      </c>
      <c r="D103" s="1146" t="s">
        <v>727</v>
      </c>
      <c r="E103" s="1193">
        <v>355.68</v>
      </c>
      <c r="F103" s="118"/>
      <c r="G103" s="118"/>
      <c r="H103" s="118"/>
      <c r="I103" s="118"/>
      <c r="J103" s="118"/>
      <c r="K103" s="118"/>
      <c r="L103" s="118"/>
      <c r="M103" s="118"/>
      <c r="N103" s="118"/>
      <c r="O103" s="118"/>
      <c r="P103" s="118"/>
    </row>
    <row r="104" spans="1:17" s="108" customFormat="1">
      <c r="A104" s="102"/>
      <c r="B104" s="102"/>
      <c r="C104" s="135" t="s">
        <v>825</v>
      </c>
      <c r="D104" s="104"/>
      <c r="E104" s="136"/>
      <c r="F104" s="137"/>
      <c r="G104" s="137"/>
      <c r="H104" s="137"/>
      <c r="I104" s="137"/>
      <c r="J104" s="137"/>
      <c r="K104" s="137"/>
      <c r="L104" s="137"/>
      <c r="M104" s="137"/>
      <c r="N104" s="137"/>
      <c r="O104" s="137"/>
      <c r="P104" s="137"/>
    </row>
    <row r="105" spans="1:17" s="108" customFormat="1" ht="15.75">
      <c r="A105" s="1146">
        <v>74</v>
      </c>
      <c r="B105" s="1146" t="s">
        <v>102</v>
      </c>
      <c r="C105" s="1191" t="s">
        <v>800</v>
      </c>
      <c r="D105" s="1146" t="s">
        <v>1626</v>
      </c>
      <c r="E105" s="1193">
        <v>2.11</v>
      </c>
      <c r="F105" s="118"/>
      <c r="G105" s="118"/>
      <c r="H105" s="118"/>
      <c r="I105" s="118"/>
      <c r="J105" s="118"/>
      <c r="K105" s="118"/>
      <c r="L105" s="118"/>
      <c r="M105" s="118"/>
      <c r="N105" s="118"/>
      <c r="O105" s="118"/>
      <c r="P105" s="118"/>
      <c r="Q105" s="108">
        <f>E105</f>
        <v>2.11</v>
      </c>
    </row>
    <row r="106" spans="1:17" s="108" customFormat="1" ht="38.25">
      <c r="A106" s="1146">
        <v>75</v>
      </c>
      <c r="B106" s="1146" t="s">
        <v>102</v>
      </c>
      <c r="C106" s="1191" t="s">
        <v>801</v>
      </c>
      <c r="D106" s="1146" t="s">
        <v>1626</v>
      </c>
      <c r="E106" s="1193">
        <v>12.1</v>
      </c>
      <c r="F106" s="118"/>
      <c r="G106" s="118"/>
      <c r="H106" s="118"/>
      <c r="I106" s="118"/>
      <c r="J106" s="118"/>
      <c r="K106" s="118"/>
      <c r="L106" s="118"/>
      <c r="M106" s="118"/>
      <c r="N106" s="118"/>
      <c r="O106" s="118"/>
      <c r="P106" s="118"/>
      <c r="Q106" s="108">
        <f>E106</f>
        <v>12.1</v>
      </c>
    </row>
    <row r="107" spans="1:17" s="108" customFormat="1">
      <c r="A107" s="1146">
        <v>76</v>
      </c>
      <c r="B107" s="1146" t="s">
        <v>102</v>
      </c>
      <c r="C107" s="1191" t="s">
        <v>826</v>
      </c>
      <c r="D107" s="1146" t="s">
        <v>727</v>
      </c>
      <c r="E107" s="1193">
        <v>106.7</v>
      </c>
      <c r="F107" s="118"/>
      <c r="G107" s="118"/>
      <c r="H107" s="118"/>
      <c r="I107" s="118"/>
      <c r="J107" s="118"/>
      <c r="K107" s="118"/>
      <c r="L107" s="118"/>
      <c r="M107" s="118"/>
      <c r="N107" s="118"/>
      <c r="O107" s="118"/>
      <c r="P107" s="118"/>
    </row>
    <row r="108" spans="1:17" s="108" customFormat="1">
      <c r="A108" s="1146">
        <v>77</v>
      </c>
      <c r="B108" s="1146" t="s">
        <v>102</v>
      </c>
      <c r="C108" s="1191" t="s">
        <v>821</v>
      </c>
      <c r="D108" s="1146" t="s">
        <v>727</v>
      </c>
      <c r="E108" s="1193">
        <v>298.89999999999998</v>
      </c>
      <c r="F108" s="118"/>
      <c r="G108" s="118"/>
      <c r="H108" s="118"/>
      <c r="I108" s="118"/>
      <c r="J108" s="118"/>
      <c r="K108" s="118"/>
      <c r="L108" s="118"/>
      <c r="M108" s="118"/>
      <c r="N108" s="118"/>
      <c r="O108" s="118"/>
      <c r="P108" s="118"/>
    </row>
    <row r="109" spans="1:17" s="108" customFormat="1">
      <c r="A109" s="115"/>
      <c r="B109" s="115"/>
      <c r="C109" s="377" t="s">
        <v>827</v>
      </c>
      <c r="D109" s="378"/>
      <c r="E109" s="379"/>
      <c r="F109" s="118"/>
      <c r="G109" s="118"/>
      <c r="H109" s="118"/>
      <c r="I109" s="118"/>
      <c r="J109" s="118"/>
      <c r="K109" s="118"/>
      <c r="L109" s="118"/>
      <c r="M109" s="118"/>
      <c r="N109" s="118"/>
      <c r="O109" s="118"/>
      <c r="P109" s="118"/>
    </row>
    <row r="110" spans="1:17" s="108" customFormat="1" ht="15.75">
      <c r="A110" s="1146">
        <v>78</v>
      </c>
      <c r="B110" s="1146" t="s">
        <v>102</v>
      </c>
      <c r="C110" s="1191" t="s">
        <v>800</v>
      </c>
      <c r="D110" s="1146" t="s">
        <v>1626</v>
      </c>
      <c r="E110" s="1193">
        <v>1.52</v>
      </c>
      <c r="F110" s="118"/>
      <c r="G110" s="118"/>
      <c r="H110" s="118"/>
      <c r="I110" s="118"/>
      <c r="J110" s="118"/>
      <c r="K110" s="118"/>
      <c r="L110" s="118"/>
      <c r="M110" s="118"/>
      <c r="N110" s="118"/>
      <c r="O110" s="118"/>
      <c r="P110" s="118"/>
      <c r="Q110" s="108">
        <f>E110</f>
        <v>1.52</v>
      </c>
    </row>
    <row r="111" spans="1:17" s="108" customFormat="1" ht="38.25">
      <c r="A111" s="1146">
        <v>79</v>
      </c>
      <c r="B111" s="1146" t="s">
        <v>102</v>
      </c>
      <c r="C111" s="1191" t="s">
        <v>801</v>
      </c>
      <c r="D111" s="1146" t="s">
        <v>1626</v>
      </c>
      <c r="E111" s="1193">
        <v>8.09</v>
      </c>
      <c r="F111" s="118"/>
      <c r="G111" s="118"/>
      <c r="H111" s="118"/>
      <c r="I111" s="118"/>
      <c r="J111" s="118"/>
      <c r="K111" s="118"/>
      <c r="L111" s="118"/>
      <c r="M111" s="118"/>
      <c r="N111" s="118"/>
      <c r="O111" s="118"/>
      <c r="P111" s="118"/>
      <c r="Q111" s="108">
        <f>E111</f>
        <v>8.09</v>
      </c>
    </row>
    <row r="112" spans="1:17" s="108" customFormat="1">
      <c r="A112" s="115">
        <v>80</v>
      </c>
      <c r="B112" s="115" t="s">
        <v>102</v>
      </c>
      <c r="C112" s="119" t="s">
        <v>826</v>
      </c>
      <c r="D112" s="115" t="s">
        <v>727</v>
      </c>
      <c r="E112" s="139">
        <v>71.14</v>
      </c>
      <c r="F112" s="118"/>
      <c r="G112" s="118"/>
      <c r="H112" s="118"/>
      <c r="I112" s="118"/>
      <c r="J112" s="118"/>
      <c r="K112" s="118"/>
      <c r="L112" s="118"/>
      <c r="M112" s="118"/>
      <c r="N112" s="118"/>
      <c r="O112" s="118"/>
      <c r="P112" s="118"/>
    </row>
    <row r="113" spans="1:17" s="108" customFormat="1">
      <c r="A113" s="115">
        <v>81</v>
      </c>
      <c r="B113" s="115" t="s">
        <v>102</v>
      </c>
      <c r="C113" s="119" t="s">
        <v>828</v>
      </c>
      <c r="D113" s="115" t="s">
        <v>727</v>
      </c>
      <c r="E113" s="139">
        <v>115.5</v>
      </c>
      <c r="F113" s="118"/>
      <c r="G113" s="118"/>
      <c r="H113" s="118"/>
      <c r="I113" s="118"/>
      <c r="J113" s="118"/>
      <c r="K113" s="118"/>
      <c r="L113" s="118"/>
      <c r="M113" s="118"/>
      <c r="N113" s="118"/>
      <c r="O113" s="118"/>
      <c r="P113" s="118"/>
    </row>
    <row r="114" spans="1:17" s="108" customFormat="1">
      <c r="A114" s="102"/>
      <c r="B114" s="102"/>
      <c r="C114" s="135" t="s">
        <v>830</v>
      </c>
      <c r="D114" s="104"/>
      <c r="E114" s="136"/>
      <c r="F114" s="137"/>
      <c r="G114" s="137"/>
      <c r="H114" s="137"/>
      <c r="I114" s="137"/>
      <c r="J114" s="137"/>
      <c r="K114" s="137"/>
      <c r="L114" s="137"/>
      <c r="M114" s="137"/>
      <c r="N114" s="137"/>
      <c r="O114" s="137"/>
      <c r="P114" s="137"/>
    </row>
    <row r="115" spans="1:17" s="108" customFormat="1" ht="15.75">
      <c r="A115" s="1146">
        <v>82</v>
      </c>
      <c r="B115" s="1146" t="s">
        <v>102</v>
      </c>
      <c r="C115" s="1191" t="s">
        <v>800</v>
      </c>
      <c r="D115" s="1146" t="s">
        <v>1626</v>
      </c>
      <c r="E115" s="1193">
        <v>7.92</v>
      </c>
      <c r="F115" s="118"/>
      <c r="G115" s="118"/>
      <c r="H115" s="118"/>
      <c r="I115" s="118"/>
      <c r="J115" s="118"/>
      <c r="K115" s="118"/>
      <c r="L115" s="118"/>
      <c r="M115" s="118"/>
      <c r="N115" s="118"/>
      <c r="O115" s="118"/>
      <c r="P115" s="118"/>
      <c r="Q115" s="108">
        <f>E115</f>
        <v>7.92</v>
      </c>
    </row>
    <row r="116" spans="1:17" s="108" customFormat="1" ht="38.25">
      <c r="A116" s="1146">
        <v>83</v>
      </c>
      <c r="B116" s="1146" t="s">
        <v>102</v>
      </c>
      <c r="C116" s="1191" t="s">
        <v>801</v>
      </c>
      <c r="D116" s="1146" t="s">
        <v>1626</v>
      </c>
      <c r="E116" s="1193">
        <v>49.92</v>
      </c>
      <c r="F116" s="118"/>
      <c r="G116" s="118"/>
      <c r="H116" s="118"/>
      <c r="I116" s="118"/>
      <c r="J116" s="118"/>
      <c r="K116" s="118"/>
      <c r="L116" s="118"/>
      <c r="M116" s="118"/>
      <c r="N116" s="118"/>
      <c r="O116" s="118"/>
      <c r="P116" s="118"/>
      <c r="Q116" s="108">
        <f>E116</f>
        <v>49.92</v>
      </c>
    </row>
    <row r="117" spans="1:17" s="108" customFormat="1">
      <c r="A117" s="1146">
        <v>84</v>
      </c>
      <c r="B117" s="1146" t="s">
        <v>102</v>
      </c>
      <c r="C117" s="1191" t="s">
        <v>815</v>
      </c>
      <c r="D117" s="1146" t="s">
        <v>727</v>
      </c>
      <c r="E117" s="1193">
        <v>1822.37</v>
      </c>
      <c r="F117" s="118"/>
      <c r="G117" s="118"/>
      <c r="H117" s="118"/>
      <c r="I117" s="118"/>
      <c r="J117" s="118"/>
      <c r="K117" s="118"/>
      <c r="L117" s="118"/>
      <c r="M117" s="118"/>
      <c r="N117" s="118"/>
      <c r="O117" s="118"/>
      <c r="P117" s="118"/>
    </row>
    <row r="118" spans="1:17" s="108" customFormat="1">
      <c r="A118" s="102"/>
      <c r="B118" s="102"/>
      <c r="C118" s="135" t="s">
        <v>829</v>
      </c>
      <c r="D118" s="104"/>
      <c r="E118" s="136"/>
      <c r="F118" s="137"/>
      <c r="G118" s="137"/>
      <c r="H118" s="137"/>
      <c r="I118" s="137"/>
      <c r="J118" s="137"/>
      <c r="K118" s="137"/>
      <c r="L118" s="137"/>
      <c r="M118" s="137"/>
      <c r="N118" s="137"/>
      <c r="O118" s="137"/>
      <c r="P118" s="137"/>
    </row>
    <row r="119" spans="1:17" s="108" customFormat="1" ht="15.75">
      <c r="A119" s="1146">
        <v>85</v>
      </c>
      <c r="B119" s="1146" t="s">
        <v>102</v>
      </c>
      <c r="C119" s="1191" t="s">
        <v>800</v>
      </c>
      <c r="D119" s="1146" t="s">
        <v>1626</v>
      </c>
      <c r="E119" s="1193">
        <v>2.72</v>
      </c>
      <c r="F119" s="118"/>
      <c r="G119" s="118"/>
      <c r="H119" s="118"/>
      <c r="I119" s="118"/>
      <c r="J119" s="118"/>
      <c r="K119" s="118"/>
      <c r="L119" s="118"/>
      <c r="M119" s="118"/>
      <c r="N119" s="118"/>
      <c r="O119" s="118"/>
      <c r="P119" s="118"/>
      <c r="Q119" s="108">
        <f>E119</f>
        <v>2.72</v>
      </c>
    </row>
    <row r="120" spans="1:17" s="108" customFormat="1" ht="38.25">
      <c r="A120" s="1146">
        <v>86</v>
      </c>
      <c r="B120" s="1146" t="s">
        <v>102</v>
      </c>
      <c r="C120" s="1191" t="s">
        <v>801</v>
      </c>
      <c r="D120" s="1146" t="s">
        <v>1626</v>
      </c>
      <c r="E120" s="1193">
        <v>19.78</v>
      </c>
      <c r="F120" s="118"/>
      <c r="G120" s="118"/>
      <c r="H120" s="118"/>
      <c r="I120" s="118"/>
      <c r="J120" s="118"/>
      <c r="K120" s="118"/>
      <c r="L120" s="118"/>
      <c r="M120" s="118"/>
      <c r="N120" s="118"/>
      <c r="O120" s="118"/>
      <c r="P120" s="118"/>
      <c r="Q120" s="108">
        <f>E120</f>
        <v>19.78</v>
      </c>
    </row>
    <row r="121" spans="1:17" s="108" customFormat="1">
      <c r="A121" s="115">
        <v>87</v>
      </c>
      <c r="B121" s="115" t="s">
        <v>102</v>
      </c>
      <c r="C121" s="119" t="s">
        <v>815</v>
      </c>
      <c r="D121" s="115" t="s">
        <v>727</v>
      </c>
      <c r="E121" s="139">
        <v>867.75</v>
      </c>
      <c r="F121" s="118"/>
      <c r="G121" s="118"/>
      <c r="H121" s="118"/>
      <c r="I121" s="118"/>
      <c r="J121" s="118"/>
      <c r="K121" s="118"/>
      <c r="L121" s="118"/>
      <c r="M121" s="118"/>
      <c r="N121" s="118"/>
      <c r="O121" s="118"/>
      <c r="P121" s="118"/>
    </row>
    <row r="122" spans="1:17" s="108" customFormat="1">
      <c r="A122" s="102"/>
      <c r="B122" s="102"/>
      <c r="C122" s="135" t="s">
        <v>831</v>
      </c>
      <c r="D122" s="104"/>
      <c r="E122" s="136"/>
      <c r="F122" s="137"/>
      <c r="G122" s="137"/>
      <c r="H122" s="137"/>
      <c r="I122" s="137"/>
      <c r="J122" s="137"/>
      <c r="K122" s="137"/>
      <c r="L122" s="137"/>
      <c r="M122" s="137"/>
      <c r="N122" s="137"/>
      <c r="O122" s="137"/>
      <c r="P122" s="137"/>
    </row>
    <row r="123" spans="1:17" s="108" customFormat="1" ht="15.75">
      <c r="A123" s="1146">
        <v>88</v>
      </c>
      <c r="B123" s="1146" t="s">
        <v>102</v>
      </c>
      <c r="C123" s="1191" t="s">
        <v>800</v>
      </c>
      <c r="D123" s="1146" t="s">
        <v>1626</v>
      </c>
      <c r="E123" s="1193">
        <v>4.95</v>
      </c>
      <c r="F123" s="118"/>
      <c r="G123" s="118"/>
      <c r="H123" s="118"/>
      <c r="I123" s="118"/>
      <c r="J123" s="118"/>
      <c r="K123" s="118"/>
      <c r="L123" s="118"/>
      <c r="M123" s="118"/>
      <c r="N123" s="118"/>
      <c r="O123" s="118"/>
      <c r="P123" s="118"/>
      <c r="Q123" s="108">
        <f>E123</f>
        <v>4.95</v>
      </c>
    </row>
    <row r="124" spans="1:17" s="108" customFormat="1" ht="38.25">
      <c r="A124" s="1146">
        <v>89</v>
      </c>
      <c r="B124" s="1146" t="s">
        <v>102</v>
      </c>
      <c r="C124" s="1191" t="s">
        <v>801</v>
      </c>
      <c r="D124" s="1146" t="s">
        <v>1626</v>
      </c>
      <c r="E124" s="1193">
        <v>16.8</v>
      </c>
      <c r="F124" s="118"/>
      <c r="G124" s="118"/>
      <c r="H124" s="118"/>
      <c r="I124" s="118"/>
      <c r="J124" s="118"/>
      <c r="K124" s="118"/>
      <c r="L124" s="118"/>
      <c r="M124" s="118"/>
      <c r="N124" s="118"/>
      <c r="O124" s="118"/>
      <c r="P124" s="118"/>
      <c r="Q124" s="108">
        <f>E124</f>
        <v>16.8</v>
      </c>
    </row>
    <row r="125" spans="1:17" s="108" customFormat="1">
      <c r="A125" s="1146">
        <v>90</v>
      </c>
      <c r="B125" s="1146" t="s">
        <v>102</v>
      </c>
      <c r="C125" s="1191" t="s">
        <v>817</v>
      </c>
      <c r="D125" s="1146" t="s">
        <v>727</v>
      </c>
      <c r="E125" s="1193">
        <v>96.38</v>
      </c>
      <c r="F125" s="118"/>
      <c r="G125" s="118"/>
      <c r="H125" s="118"/>
      <c r="I125" s="118"/>
      <c r="J125" s="118"/>
      <c r="K125" s="118"/>
      <c r="L125" s="118"/>
      <c r="M125" s="118"/>
      <c r="N125" s="118"/>
      <c r="O125" s="118"/>
      <c r="P125" s="118"/>
    </row>
    <row r="126" spans="1:17" s="108" customFormat="1">
      <c r="A126" s="115">
        <v>91</v>
      </c>
      <c r="B126" s="115" t="s">
        <v>102</v>
      </c>
      <c r="C126" s="119" t="s">
        <v>815</v>
      </c>
      <c r="D126" s="115" t="s">
        <v>727</v>
      </c>
      <c r="E126" s="139">
        <v>319.3</v>
      </c>
      <c r="F126" s="118"/>
      <c r="G126" s="118"/>
      <c r="H126" s="118"/>
      <c r="I126" s="118"/>
      <c r="J126" s="118"/>
      <c r="K126" s="118"/>
      <c r="L126" s="118"/>
      <c r="M126" s="118"/>
      <c r="N126" s="118"/>
      <c r="O126" s="118"/>
      <c r="P126" s="118"/>
    </row>
    <row r="127" spans="1:17" s="108" customFormat="1" ht="25.5">
      <c r="A127" s="102"/>
      <c r="B127" s="102"/>
      <c r="C127" s="135" t="s">
        <v>832</v>
      </c>
      <c r="D127" s="104"/>
      <c r="E127" s="136"/>
      <c r="F127" s="137"/>
      <c r="G127" s="137"/>
      <c r="H127" s="137"/>
      <c r="I127" s="137"/>
      <c r="J127" s="137"/>
      <c r="K127" s="137"/>
      <c r="L127" s="137"/>
      <c r="M127" s="137"/>
      <c r="N127" s="137"/>
      <c r="O127" s="137"/>
      <c r="P127" s="137"/>
    </row>
    <row r="128" spans="1:17" s="108" customFormat="1">
      <c r="A128" s="115">
        <v>92</v>
      </c>
      <c r="B128" s="115" t="s">
        <v>102</v>
      </c>
      <c r="C128" s="119" t="s">
        <v>817</v>
      </c>
      <c r="D128" s="115" t="s">
        <v>727</v>
      </c>
      <c r="E128" s="139">
        <v>9.8000000000000007</v>
      </c>
      <c r="F128" s="118"/>
      <c r="G128" s="118"/>
      <c r="H128" s="118"/>
      <c r="I128" s="118"/>
      <c r="J128" s="118"/>
      <c r="K128" s="118"/>
      <c r="L128" s="118"/>
      <c r="M128" s="118"/>
      <c r="N128" s="118"/>
      <c r="O128" s="118"/>
      <c r="P128" s="118"/>
    </row>
    <row r="129" spans="1:17" s="108" customFormat="1">
      <c r="A129" s="115">
        <v>93</v>
      </c>
      <c r="B129" s="115" t="s">
        <v>102</v>
      </c>
      <c r="C129" s="119" t="s">
        <v>815</v>
      </c>
      <c r="D129" s="115" t="s">
        <v>727</v>
      </c>
      <c r="E129" s="139">
        <v>72.56</v>
      </c>
      <c r="F129" s="1218"/>
      <c r="G129" s="118"/>
      <c r="H129" s="118"/>
      <c r="I129" s="118"/>
      <c r="J129" s="118"/>
      <c r="K129" s="118"/>
      <c r="L129" s="118"/>
      <c r="M129" s="118"/>
      <c r="N129" s="118"/>
      <c r="O129" s="118"/>
      <c r="P129" s="118"/>
    </row>
    <row r="130" spans="1:17" s="108" customFormat="1">
      <c r="A130" s="102"/>
      <c r="B130" s="102"/>
      <c r="C130" s="135" t="s">
        <v>833</v>
      </c>
      <c r="D130" s="104"/>
      <c r="E130" s="136"/>
      <c r="F130" s="137"/>
      <c r="G130" s="137"/>
      <c r="H130" s="137"/>
      <c r="I130" s="137"/>
      <c r="J130" s="137"/>
      <c r="K130" s="137"/>
      <c r="L130" s="137"/>
      <c r="M130" s="137"/>
      <c r="N130" s="137"/>
      <c r="O130" s="137"/>
      <c r="P130" s="137"/>
    </row>
    <row r="131" spans="1:17" s="108" customFormat="1" ht="15.75">
      <c r="A131" s="115">
        <v>94</v>
      </c>
      <c r="B131" s="115" t="s">
        <v>791</v>
      </c>
      <c r="C131" s="116" t="s">
        <v>834</v>
      </c>
      <c r="D131" s="117" t="s">
        <v>1625</v>
      </c>
      <c r="E131" s="140">
        <v>1.2</v>
      </c>
      <c r="F131" s="118"/>
      <c r="G131" s="118"/>
      <c r="H131" s="118"/>
      <c r="I131" s="118"/>
      <c r="J131" s="118"/>
      <c r="K131" s="118"/>
      <c r="L131" s="118"/>
      <c r="M131" s="118"/>
      <c r="N131" s="118"/>
      <c r="O131" s="118"/>
      <c r="P131" s="118"/>
      <c r="Q131" s="108">
        <f>E131</f>
        <v>1.2</v>
      </c>
    </row>
    <row r="132" spans="1:17" s="108" customFormat="1" ht="38.25">
      <c r="A132" s="1146">
        <v>95</v>
      </c>
      <c r="B132" s="1146" t="s">
        <v>102</v>
      </c>
      <c r="C132" s="1191" t="s">
        <v>801</v>
      </c>
      <c r="D132" s="1146" t="s">
        <v>1626</v>
      </c>
      <c r="E132" s="1193">
        <v>0.64</v>
      </c>
      <c r="F132" s="118"/>
      <c r="G132" s="118"/>
      <c r="H132" s="118"/>
      <c r="I132" s="118"/>
      <c r="J132" s="118"/>
      <c r="K132" s="118"/>
      <c r="L132" s="118"/>
      <c r="M132" s="118"/>
      <c r="N132" s="118"/>
      <c r="O132" s="118"/>
      <c r="P132" s="118"/>
      <c r="Q132" s="108">
        <f>E132</f>
        <v>0.64</v>
      </c>
    </row>
    <row r="133" spans="1:17" s="108" customFormat="1">
      <c r="A133" s="115">
        <v>96</v>
      </c>
      <c r="B133" s="115" t="s">
        <v>102</v>
      </c>
      <c r="C133" s="119" t="s">
        <v>815</v>
      </c>
      <c r="D133" s="115" t="s">
        <v>727</v>
      </c>
      <c r="E133" s="139">
        <v>107.6</v>
      </c>
      <c r="F133" s="118"/>
      <c r="G133" s="118"/>
      <c r="H133" s="118"/>
      <c r="I133" s="118"/>
      <c r="J133" s="118"/>
      <c r="K133" s="118"/>
      <c r="L133" s="118"/>
      <c r="M133" s="118"/>
      <c r="N133" s="118"/>
      <c r="O133" s="118"/>
      <c r="P133" s="118"/>
    </row>
    <row r="134" spans="1:17" s="108" customFormat="1">
      <c r="A134" s="102"/>
      <c r="B134" s="102"/>
      <c r="C134" s="135" t="s">
        <v>835</v>
      </c>
      <c r="D134" s="104"/>
      <c r="E134" s="136"/>
      <c r="F134" s="137"/>
      <c r="G134" s="137"/>
      <c r="H134" s="137"/>
      <c r="I134" s="137"/>
      <c r="J134" s="137"/>
      <c r="K134" s="137"/>
      <c r="L134" s="137"/>
      <c r="M134" s="137"/>
      <c r="N134" s="137"/>
      <c r="O134" s="137"/>
      <c r="P134" s="137"/>
    </row>
    <row r="135" spans="1:17" s="108" customFormat="1" ht="15.75">
      <c r="A135" s="1146">
        <v>97</v>
      </c>
      <c r="B135" s="1146" t="s">
        <v>791</v>
      </c>
      <c r="C135" s="1168" t="s">
        <v>834</v>
      </c>
      <c r="D135" s="1058" t="s">
        <v>1625</v>
      </c>
      <c r="E135" s="1157">
        <v>0.87</v>
      </c>
      <c r="F135" s="118"/>
      <c r="G135" s="118"/>
      <c r="H135" s="118"/>
      <c r="I135" s="118"/>
      <c r="J135" s="118"/>
      <c r="K135" s="118"/>
      <c r="L135" s="118"/>
      <c r="M135" s="118"/>
      <c r="N135" s="118"/>
      <c r="O135" s="118"/>
      <c r="P135" s="118"/>
      <c r="Q135" s="108">
        <f>E135</f>
        <v>0.87</v>
      </c>
    </row>
    <row r="136" spans="1:17" s="108" customFormat="1" ht="38.25">
      <c r="A136" s="1146">
        <v>98</v>
      </c>
      <c r="B136" s="1146" t="s">
        <v>102</v>
      </c>
      <c r="C136" s="1191" t="s">
        <v>801</v>
      </c>
      <c r="D136" s="1146" t="s">
        <v>1626</v>
      </c>
      <c r="E136" s="1193">
        <v>0.57999999999999996</v>
      </c>
      <c r="F136" s="118"/>
      <c r="G136" s="118"/>
      <c r="H136" s="118"/>
      <c r="I136" s="118"/>
      <c r="J136" s="118"/>
      <c r="K136" s="118"/>
      <c r="L136" s="118"/>
      <c r="M136" s="118"/>
      <c r="N136" s="118"/>
      <c r="O136" s="118"/>
      <c r="P136" s="118"/>
      <c r="Q136" s="108">
        <f>E136</f>
        <v>0.57999999999999996</v>
      </c>
    </row>
    <row r="137" spans="1:17" s="108" customFormat="1">
      <c r="A137" s="115">
        <v>99</v>
      </c>
      <c r="B137" s="115" t="s">
        <v>102</v>
      </c>
      <c r="C137" s="119" t="s">
        <v>815</v>
      </c>
      <c r="D137" s="115" t="s">
        <v>727</v>
      </c>
      <c r="E137" s="139">
        <v>76.510000000000005</v>
      </c>
      <c r="F137" s="118"/>
      <c r="G137" s="118"/>
      <c r="H137" s="118"/>
      <c r="I137" s="118"/>
      <c r="J137" s="118"/>
      <c r="K137" s="118"/>
      <c r="L137" s="118"/>
      <c r="M137" s="118"/>
      <c r="N137" s="118"/>
      <c r="O137" s="118"/>
      <c r="P137" s="118"/>
    </row>
    <row r="138" spans="1:17" s="108" customFormat="1">
      <c r="A138" s="102"/>
      <c r="B138" s="102"/>
      <c r="C138" s="135" t="s">
        <v>836</v>
      </c>
      <c r="D138" s="104"/>
      <c r="E138" s="136"/>
      <c r="F138" s="137"/>
      <c r="G138" s="137"/>
      <c r="H138" s="137"/>
      <c r="I138" s="137"/>
      <c r="J138" s="137"/>
      <c r="K138" s="137"/>
      <c r="L138" s="137"/>
      <c r="M138" s="137"/>
      <c r="N138" s="137"/>
      <c r="O138" s="137"/>
      <c r="P138" s="137"/>
    </row>
    <row r="139" spans="1:17" s="108" customFormat="1" ht="15.75">
      <c r="A139" s="1146">
        <v>100</v>
      </c>
      <c r="B139" s="1146" t="s">
        <v>791</v>
      </c>
      <c r="C139" s="1168" t="s">
        <v>834</v>
      </c>
      <c r="D139" s="1058" t="s">
        <v>1625</v>
      </c>
      <c r="E139" s="1157">
        <v>1.45</v>
      </c>
      <c r="F139" s="118"/>
      <c r="G139" s="118"/>
      <c r="H139" s="118"/>
      <c r="I139" s="118"/>
      <c r="J139" s="118"/>
      <c r="K139" s="118"/>
      <c r="L139" s="118"/>
      <c r="M139" s="118"/>
      <c r="N139" s="118"/>
      <c r="O139" s="118"/>
      <c r="P139" s="118"/>
      <c r="Q139" s="108">
        <f>E139</f>
        <v>1.45</v>
      </c>
    </row>
    <row r="140" spans="1:17" s="108" customFormat="1" ht="38.25">
      <c r="A140" s="1146">
        <v>101</v>
      </c>
      <c r="B140" s="1146" t="s">
        <v>102</v>
      </c>
      <c r="C140" s="1191" t="s">
        <v>801</v>
      </c>
      <c r="D140" s="1146" t="s">
        <v>1626</v>
      </c>
      <c r="E140" s="1193">
        <v>1.29</v>
      </c>
      <c r="F140" s="118"/>
      <c r="G140" s="118"/>
      <c r="H140" s="118"/>
      <c r="I140" s="118"/>
      <c r="J140" s="118"/>
      <c r="K140" s="118"/>
      <c r="L140" s="118"/>
      <c r="M140" s="118"/>
      <c r="N140" s="118"/>
      <c r="O140" s="118"/>
      <c r="P140" s="118"/>
      <c r="Q140" s="108">
        <f>E140</f>
        <v>1.29</v>
      </c>
    </row>
    <row r="141" spans="1:17" s="108" customFormat="1">
      <c r="A141" s="115">
        <v>102</v>
      </c>
      <c r="B141" s="115" t="s">
        <v>102</v>
      </c>
      <c r="C141" s="119" t="s">
        <v>815</v>
      </c>
      <c r="D141" s="115" t="s">
        <v>727</v>
      </c>
      <c r="E141" s="139">
        <v>174.92</v>
      </c>
      <c r="F141" s="118"/>
      <c r="G141" s="118"/>
      <c r="H141" s="118"/>
      <c r="I141" s="118"/>
      <c r="J141" s="118"/>
      <c r="K141" s="118"/>
      <c r="L141" s="118"/>
      <c r="M141" s="118"/>
      <c r="N141" s="118"/>
      <c r="O141" s="118"/>
      <c r="P141" s="118"/>
    </row>
    <row r="142" spans="1:17" s="108" customFormat="1">
      <c r="A142" s="102"/>
      <c r="B142" s="102"/>
      <c r="C142" s="135" t="s">
        <v>837</v>
      </c>
      <c r="D142" s="104"/>
      <c r="E142" s="136"/>
      <c r="F142" s="137"/>
      <c r="G142" s="137"/>
      <c r="H142" s="137"/>
      <c r="I142" s="137"/>
      <c r="J142" s="137"/>
      <c r="K142" s="137"/>
      <c r="L142" s="137"/>
      <c r="M142" s="137"/>
      <c r="N142" s="137"/>
      <c r="O142" s="137"/>
      <c r="P142" s="137"/>
    </row>
    <row r="143" spans="1:17" s="108" customFormat="1" ht="15.75">
      <c r="A143" s="115">
        <v>103</v>
      </c>
      <c r="B143" s="115" t="s">
        <v>791</v>
      </c>
      <c r="C143" s="116" t="s">
        <v>834</v>
      </c>
      <c r="D143" s="117" t="s">
        <v>1625</v>
      </c>
      <c r="E143" s="140">
        <v>0.24</v>
      </c>
      <c r="F143" s="118"/>
      <c r="G143" s="118"/>
      <c r="H143" s="118"/>
      <c r="I143" s="118"/>
      <c r="J143" s="118"/>
      <c r="K143" s="118"/>
      <c r="L143" s="118"/>
      <c r="M143" s="118"/>
      <c r="N143" s="118"/>
      <c r="O143" s="118"/>
      <c r="P143" s="118"/>
      <c r="Q143" s="108">
        <f>E143</f>
        <v>0.24</v>
      </c>
    </row>
    <row r="144" spans="1:17" s="108" customFormat="1" ht="38.25">
      <c r="A144" s="115">
        <v>104</v>
      </c>
      <c r="B144" s="115" t="s">
        <v>102</v>
      </c>
      <c r="C144" s="119" t="s">
        <v>801</v>
      </c>
      <c r="D144" s="115" t="s">
        <v>1626</v>
      </c>
      <c r="E144" s="139">
        <v>0.91</v>
      </c>
      <c r="F144" s="118"/>
      <c r="G144" s="118"/>
      <c r="H144" s="118"/>
      <c r="I144" s="118"/>
      <c r="J144" s="118"/>
      <c r="K144" s="118"/>
      <c r="L144" s="118"/>
      <c r="M144" s="118"/>
      <c r="N144" s="118"/>
      <c r="O144" s="118"/>
      <c r="P144" s="118"/>
      <c r="Q144" s="108">
        <f>E144</f>
        <v>0.91</v>
      </c>
    </row>
    <row r="145" spans="1:17" s="108" customFormat="1">
      <c r="A145" s="115">
        <v>105</v>
      </c>
      <c r="B145" s="115" t="s">
        <v>102</v>
      </c>
      <c r="C145" s="119" t="s">
        <v>826</v>
      </c>
      <c r="D145" s="115" t="s">
        <v>727</v>
      </c>
      <c r="E145" s="139">
        <v>37.049999999999997</v>
      </c>
      <c r="F145" s="118"/>
      <c r="G145" s="118"/>
      <c r="H145" s="118"/>
      <c r="I145" s="118"/>
      <c r="J145" s="118"/>
      <c r="K145" s="118"/>
      <c r="L145" s="118"/>
      <c r="M145" s="118"/>
      <c r="N145" s="118"/>
      <c r="O145" s="118"/>
      <c r="P145" s="118"/>
    </row>
    <row r="146" spans="1:17" s="108" customFormat="1">
      <c r="A146" s="115">
        <v>106</v>
      </c>
      <c r="B146" s="115" t="s">
        <v>102</v>
      </c>
      <c r="C146" s="119" t="s">
        <v>818</v>
      </c>
      <c r="D146" s="115" t="s">
        <v>727</v>
      </c>
      <c r="E146" s="139">
        <v>31.97</v>
      </c>
      <c r="F146" s="118"/>
      <c r="G146" s="118"/>
      <c r="H146" s="118"/>
      <c r="I146" s="118"/>
      <c r="J146" s="118"/>
      <c r="K146" s="118"/>
      <c r="L146" s="118"/>
      <c r="M146" s="118"/>
      <c r="N146" s="118"/>
      <c r="O146" s="118"/>
      <c r="P146" s="118"/>
      <c r="Q146" s="108">
        <v>250</v>
      </c>
    </row>
    <row r="147" spans="1:17" s="108" customFormat="1">
      <c r="A147" s="102"/>
      <c r="B147" s="102"/>
      <c r="C147" s="135" t="s">
        <v>926</v>
      </c>
      <c r="D147" s="104"/>
      <c r="E147" s="136"/>
      <c r="F147" s="137"/>
      <c r="G147" s="137"/>
      <c r="H147" s="137"/>
      <c r="I147" s="137"/>
      <c r="J147" s="137"/>
      <c r="K147" s="137"/>
      <c r="L147" s="137"/>
      <c r="M147" s="137"/>
      <c r="N147" s="137"/>
      <c r="O147" s="137"/>
      <c r="P147" s="137"/>
    </row>
    <row r="148" spans="1:17" s="108" customFormat="1" ht="15.75">
      <c r="A148" s="1146">
        <v>107</v>
      </c>
      <c r="B148" s="1146" t="s">
        <v>791</v>
      </c>
      <c r="C148" s="1168" t="s">
        <v>834</v>
      </c>
      <c r="D148" s="1058" t="s">
        <v>1625</v>
      </c>
      <c r="E148" s="1157">
        <v>0.38</v>
      </c>
      <c r="F148" s="118"/>
      <c r="G148" s="118"/>
      <c r="H148" s="118"/>
      <c r="I148" s="118"/>
      <c r="J148" s="118"/>
      <c r="K148" s="118"/>
      <c r="L148" s="118"/>
      <c r="M148" s="118"/>
      <c r="N148" s="118"/>
      <c r="O148" s="118"/>
      <c r="P148" s="118"/>
      <c r="Q148" s="108">
        <f>E148</f>
        <v>0.38</v>
      </c>
    </row>
    <row r="149" spans="1:17" s="108" customFormat="1" ht="38.25">
      <c r="A149" s="1146">
        <v>108</v>
      </c>
      <c r="B149" s="1146" t="s">
        <v>102</v>
      </c>
      <c r="C149" s="1191" t="s">
        <v>801</v>
      </c>
      <c r="D149" s="1146" t="s">
        <v>1626</v>
      </c>
      <c r="E149" s="1193">
        <v>1.82</v>
      </c>
      <c r="F149" s="118"/>
      <c r="G149" s="118"/>
      <c r="H149" s="118"/>
      <c r="I149" s="118"/>
      <c r="J149" s="118"/>
      <c r="K149" s="118"/>
      <c r="L149" s="118"/>
      <c r="M149" s="118"/>
      <c r="N149" s="118"/>
      <c r="O149" s="118"/>
      <c r="P149" s="118"/>
      <c r="Q149" s="108">
        <f>E149</f>
        <v>1.82</v>
      </c>
    </row>
    <row r="150" spans="1:17" s="108" customFormat="1">
      <c r="A150" s="1146">
        <v>109</v>
      </c>
      <c r="B150" s="1146" t="s">
        <v>102</v>
      </c>
      <c r="C150" s="1191" t="s">
        <v>826</v>
      </c>
      <c r="D150" s="1146" t="s">
        <v>727</v>
      </c>
      <c r="E150" s="1193">
        <v>106.71</v>
      </c>
      <c r="F150" s="118"/>
      <c r="G150" s="118"/>
      <c r="H150" s="118"/>
      <c r="I150" s="118"/>
      <c r="J150" s="118"/>
      <c r="K150" s="118"/>
      <c r="L150" s="118"/>
      <c r="M150" s="118"/>
      <c r="N150" s="118"/>
      <c r="O150" s="118"/>
      <c r="P150" s="118"/>
    </row>
    <row r="151" spans="1:17" s="108" customFormat="1">
      <c r="A151" s="115">
        <v>110</v>
      </c>
      <c r="B151" s="115" t="s">
        <v>102</v>
      </c>
      <c r="C151" s="119" t="s">
        <v>818</v>
      </c>
      <c r="D151" s="115" t="s">
        <v>727</v>
      </c>
      <c r="E151" s="139">
        <v>49.55</v>
      </c>
      <c r="F151" s="118"/>
      <c r="G151" s="118"/>
      <c r="H151" s="118"/>
      <c r="I151" s="118"/>
      <c r="J151" s="118"/>
      <c r="K151" s="118"/>
      <c r="L151" s="118"/>
      <c r="M151" s="118"/>
      <c r="N151" s="118"/>
      <c r="O151" s="118"/>
      <c r="P151" s="118"/>
      <c r="Q151" s="108">
        <v>250</v>
      </c>
    </row>
    <row r="152" spans="1:17" s="108" customFormat="1">
      <c r="A152" s="102"/>
      <c r="B152" s="102"/>
      <c r="C152" s="135" t="s">
        <v>927</v>
      </c>
      <c r="D152" s="104"/>
      <c r="E152" s="136"/>
      <c r="F152" s="137"/>
      <c r="G152" s="137"/>
      <c r="H152" s="137"/>
      <c r="I152" s="137"/>
      <c r="J152" s="137"/>
      <c r="K152" s="137"/>
      <c r="L152" s="137"/>
      <c r="M152" s="137"/>
      <c r="N152" s="137"/>
      <c r="O152" s="137"/>
      <c r="P152" s="137"/>
    </row>
    <row r="153" spans="1:17" s="108" customFormat="1" ht="15.75">
      <c r="A153" s="1146">
        <v>111</v>
      </c>
      <c r="B153" s="1146" t="s">
        <v>791</v>
      </c>
      <c r="C153" s="1168" t="s">
        <v>834</v>
      </c>
      <c r="D153" s="1058" t="s">
        <v>1625</v>
      </c>
      <c r="E153" s="1157">
        <v>2.71</v>
      </c>
      <c r="F153" s="118"/>
      <c r="G153" s="118"/>
      <c r="H153" s="118"/>
      <c r="I153" s="118"/>
      <c r="J153" s="118"/>
      <c r="K153" s="118"/>
      <c r="L153" s="118"/>
      <c r="M153" s="118"/>
      <c r="N153" s="118"/>
      <c r="O153" s="118"/>
      <c r="P153" s="118"/>
      <c r="Q153" s="108">
        <f>E153</f>
        <v>2.71</v>
      </c>
    </row>
    <row r="154" spans="1:17" s="108" customFormat="1" ht="15.75">
      <c r="A154" s="1146">
        <v>112</v>
      </c>
      <c r="B154" s="1146" t="s">
        <v>102</v>
      </c>
      <c r="C154" s="1191" t="s">
        <v>800</v>
      </c>
      <c r="D154" s="1146" t="s">
        <v>1626</v>
      </c>
      <c r="E154" s="1193">
        <v>1.83</v>
      </c>
      <c r="F154" s="118"/>
      <c r="G154" s="118"/>
      <c r="H154" s="118"/>
      <c r="I154" s="118"/>
      <c r="J154" s="118"/>
      <c r="K154" s="118"/>
      <c r="L154" s="118"/>
      <c r="M154" s="118"/>
      <c r="N154" s="118"/>
      <c r="O154" s="118"/>
      <c r="P154" s="118"/>
      <c r="Q154" s="108">
        <f>E154</f>
        <v>1.83</v>
      </c>
    </row>
    <row r="155" spans="1:17" s="108" customFormat="1" ht="38.25">
      <c r="A155" s="1146">
        <v>113</v>
      </c>
      <c r="B155" s="1146" t="s">
        <v>102</v>
      </c>
      <c r="C155" s="1191" t="s">
        <v>801</v>
      </c>
      <c r="D155" s="1146" t="s">
        <v>1626</v>
      </c>
      <c r="E155" s="1193">
        <v>12.17</v>
      </c>
      <c r="F155" s="118"/>
      <c r="G155" s="118"/>
      <c r="H155" s="118"/>
      <c r="I155" s="118"/>
      <c r="J155" s="118"/>
      <c r="K155" s="118"/>
      <c r="L155" s="118"/>
      <c r="M155" s="118"/>
      <c r="N155" s="118"/>
      <c r="O155" s="118"/>
      <c r="P155" s="118"/>
      <c r="Q155" s="108">
        <f>E155</f>
        <v>12.17</v>
      </c>
    </row>
    <row r="156" spans="1:17" s="108" customFormat="1">
      <c r="A156" s="1146">
        <v>114</v>
      </c>
      <c r="B156" s="1146" t="s">
        <v>102</v>
      </c>
      <c r="C156" s="1191" t="s">
        <v>818</v>
      </c>
      <c r="D156" s="1146" t="s">
        <v>727</v>
      </c>
      <c r="E156" s="1193">
        <v>153.22</v>
      </c>
      <c r="F156" s="118"/>
      <c r="G156" s="118"/>
      <c r="H156" s="118"/>
      <c r="I156" s="118"/>
      <c r="J156" s="118"/>
      <c r="K156" s="118"/>
      <c r="L156" s="118"/>
      <c r="M156" s="118"/>
      <c r="N156" s="118"/>
      <c r="O156" s="118"/>
      <c r="P156" s="118"/>
    </row>
    <row r="157" spans="1:17" s="108" customFormat="1">
      <c r="A157" s="1146">
        <v>115</v>
      </c>
      <c r="B157" s="1146" t="s">
        <v>102</v>
      </c>
      <c r="C157" s="1191" t="s">
        <v>815</v>
      </c>
      <c r="D157" s="1146" t="s">
        <v>727</v>
      </c>
      <c r="E157" s="1193">
        <v>170.29</v>
      </c>
      <c r="F157" s="118"/>
      <c r="G157" s="118"/>
      <c r="H157" s="118"/>
      <c r="I157" s="118"/>
      <c r="J157" s="118"/>
      <c r="K157" s="118"/>
      <c r="L157" s="118"/>
      <c r="M157" s="118"/>
      <c r="N157" s="118"/>
      <c r="O157" s="118"/>
      <c r="P157" s="118"/>
      <c r="Q157" s="108">
        <v>250</v>
      </c>
    </row>
    <row r="158" spans="1:17" s="108" customFormat="1">
      <c r="A158" s="1146">
        <v>116</v>
      </c>
      <c r="B158" s="1146" t="s">
        <v>102</v>
      </c>
      <c r="C158" s="1191" t="s">
        <v>817</v>
      </c>
      <c r="D158" s="1146" t="s">
        <v>727</v>
      </c>
      <c r="E158" s="1193">
        <v>317.48</v>
      </c>
      <c r="F158" s="118"/>
      <c r="G158" s="118"/>
      <c r="H158" s="118"/>
      <c r="I158" s="118"/>
      <c r="J158" s="118"/>
      <c r="K158" s="118"/>
      <c r="L158" s="118"/>
      <c r="M158" s="118"/>
      <c r="N158" s="118"/>
      <c r="O158" s="118"/>
      <c r="P158" s="118"/>
      <c r="Q158" s="108">
        <v>250</v>
      </c>
    </row>
    <row r="159" spans="1:17" s="108" customFormat="1">
      <c r="A159" s="102"/>
      <c r="B159" s="102"/>
      <c r="C159" s="138" t="s">
        <v>1628</v>
      </c>
      <c r="D159" s="102"/>
      <c r="E159" s="141"/>
      <c r="F159" s="137"/>
      <c r="G159" s="137"/>
      <c r="H159" s="137"/>
      <c r="I159" s="137"/>
      <c r="J159" s="137"/>
      <c r="K159" s="137"/>
      <c r="L159" s="137"/>
      <c r="M159" s="137"/>
      <c r="N159" s="137"/>
      <c r="O159" s="137"/>
      <c r="P159" s="137"/>
    </row>
    <row r="160" spans="1:17" s="108" customFormat="1">
      <c r="A160" s="115">
        <v>117</v>
      </c>
      <c r="B160" s="115" t="s">
        <v>102</v>
      </c>
      <c r="C160" s="119" t="s">
        <v>1592</v>
      </c>
      <c r="D160" s="115" t="s">
        <v>300</v>
      </c>
      <c r="E160" s="139">
        <v>1</v>
      </c>
      <c r="F160" s="118"/>
      <c r="G160" s="118"/>
      <c r="H160" s="118"/>
      <c r="I160" s="118"/>
      <c r="J160" s="118"/>
      <c r="K160" s="118"/>
      <c r="L160" s="118"/>
      <c r="M160" s="118"/>
      <c r="N160" s="118"/>
      <c r="O160" s="118"/>
      <c r="P160" s="118"/>
    </row>
    <row r="161" spans="1:17" s="108" customFormat="1" ht="25.5">
      <c r="A161" s="115">
        <v>118</v>
      </c>
      <c r="B161" s="115" t="s">
        <v>102</v>
      </c>
      <c r="C161" s="119" t="s">
        <v>1572</v>
      </c>
      <c r="D161" s="115" t="s">
        <v>1626</v>
      </c>
      <c r="E161" s="139">
        <v>450</v>
      </c>
      <c r="F161" s="118"/>
      <c r="G161" s="118"/>
      <c r="H161" s="118"/>
      <c r="I161" s="118"/>
      <c r="J161" s="118"/>
      <c r="K161" s="118"/>
      <c r="L161" s="118"/>
      <c r="M161" s="118"/>
      <c r="N161" s="118"/>
      <c r="O161" s="118"/>
      <c r="P161" s="118"/>
    </row>
    <row r="162" spans="1:17" s="120" customFormat="1" ht="25.5">
      <c r="A162" s="115">
        <v>119</v>
      </c>
      <c r="B162" s="115" t="s">
        <v>102</v>
      </c>
      <c r="C162" s="119" t="s">
        <v>1573</v>
      </c>
      <c r="D162" s="115" t="s">
        <v>300</v>
      </c>
      <c r="E162" s="139">
        <v>1</v>
      </c>
      <c r="F162" s="118"/>
      <c r="G162" s="118"/>
      <c r="H162" s="118"/>
      <c r="I162" s="118"/>
      <c r="J162" s="118"/>
      <c r="K162" s="118"/>
      <c r="L162" s="118"/>
      <c r="M162" s="118"/>
      <c r="N162" s="118"/>
      <c r="O162" s="118"/>
      <c r="P162" s="118"/>
    </row>
    <row r="163" spans="1:17" s="120" customFormat="1" ht="25.5">
      <c r="A163" s="115">
        <v>120</v>
      </c>
      <c r="B163" s="115" t="s">
        <v>102</v>
      </c>
      <c r="C163" s="119" t="s">
        <v>1574</v>
      </c>
      <c r="D163" s="115" t="s">
        <v>86</v>
      </c>
      <c r="E163" s="139">
        <v>20</v>
      </c>
      <c r="F163" s="118"/>
      <c r="G163" s="118"/>
      <c r="H163" s="118"/>
      <c r="I163" s="118"/>
      <c r="J163" s="118"/>
      <c r="K163" s="118"/>
      <c r="L163" s="118"/>
      <c r="M163" s="118"/>
      <c r="N163" s="118"/>
      <c r="O163" s="118"/>
      <c r="P163" s="118"/>
    </row>
    <row r="164" spans="1:17" s="120" customFormat="1" ht="25.5">
      <c r="A164" s="115">
        <v>121</v>
      </c>
      <c r="B164" s="115" t="s">
        <v>102</v>
      </c>
      <c r="C164" s="119" t="s">
        <v>1663</v>
      </c>
      <c r="D164" s="115" t="s">
        <v>762</v>
      </c>
      <c r="E164" s="139">
        <v>3707.53</v>
      </c>
      <c r="F164" s="118"/>
      <c r="G164" s="118"/>
      <c r="H164" s="118"/>
      <c r="I164" s="118"/>
      <c r="J164" s="118"/>
      <c r="K164" s="118"/>
      <c r="L164" s="118"/>
      <c r="M164" s="118"/>
      <c r="N164" s="118"/>
      <c r="O164" s="118"/>
      <c r="P164" s="118"/>
    </row>
    <row r="165" spans="1:17" ht="25.5">
      <c r="A165" s="115">
        <v>122</v>
      </c>
      <c r="B165" s="115" t="s">
        <v>102</v>
      </c>
      <c r="C165" s="119" t="s">
        <v>1571</v>
      </c>
      <c r="D165" s="115" t="s">
        <v>300</v>
      </c>
      <c r="E165" s="139">
        <v>1</v>
      </c>
      <c r="F165" s="118"/>
      <c r="G165" s="118"/>
      <c r="H165" s="118"/>
      <c r="I165" s="118"/>
      <c r="J165" s="118"/>
      <c r="K165" s="118"/>
      <c r="L165" s="118"/>
      <c r="M165" s="118"/>
      <c r="N165" s="118"/>
      <c r="O165" s="118"/>
      <c r="P165" s="118"/>
      <c r="Q165" s="90">
        <f>SUM(Q23:Q162)</f>
        <v>1987.02</v>
      </c>
    </row>
    <row r="166" spans="1:17" s="205" customFormat="1">
      <c r="A166" s="115"/>
      <c r="B166" s="115"/>
      <c r="C166" s="377" t="s">
        <v>1807</v>
      </c>
      <c r="D166" s="378"/>
      <c r="E166" s="379"/>
      <c r="F166" s="118"/>
      <c r="G166" s="118"/>
      <c r="H166" s="118"/>
      <c r="I166" s="118"/>
      <c r="J166" s="118"/>
      <c r="K166" s="118"/>
      <c r="L166" s="118"/>
      <c r="M166" s="118"/>
      <c r="N166" s="118"/>
      <c r="O166" s="118"/>
      <c r="P166" s="118"/>
    </row>
    <row r="167" spans="1:17" s="205" customFormat="1" ht="15.75">
      <c r="A167" s="1146">
        <v>123</v>
      </c>
      <c r="B167" s="1146" t="s">
        <v>102</v>
      </c>
      <c r="C167" s="1191" t="s">
        <v>800</v>
      </c>
      <c r="D167" s="1146" t="s">
        <v>1626</v>
      </c>
      <c r="E167" s="1193">
        <v>4.32</v>
      </c>
      <c r="F167" s="118"/>
      <c r="G167" s="118"/>
      <c r="H167" s="118"/>
      <c r="I167" s="118"/>
      <c r="J167" s="118"/>
      <c r="K167" s="118"/>
      <c r="L167" s="118"/>
      <c r="M167" s="118"/>
      <c r="N167" s="118"/>
      <c r="O167" s="118"/>
      <c r="P167" s="118"/>
    </row>
    <row r="168" spans="1:17" s="205" customFormat="1" ht="38.25">
      <c r="A168" s="1146">
        <v>124</v>
      </c>
      <c r="B168" s="1146" t="s">
        <v>102</v>
      </c>
      <c r="C168" s="1191" t="s">
        <v>801</v>
      </c>
      <c r="D168" s="1146" t="s">
        <v>1626</v>
      </c>
      <c r="E168" s="1193">
        <v>21.29</v>
      </c>
      <c r="F168" s="118"/>
      <c r="G168" s="118"/>
      <c r="H168" s="118"/>
      <c r="I168" s="118"/>
      <c r="J168" s="118"/>
      <c r="K168" s="118"/>
      <c r="L168" s="118"/>
      <c r="M168" s="118"/>
      <c r="N168" s="118"/>
      <c r="O168" s="118"/>
      <c r="P168" s="118"/>
    </row>
    <row r="169" spans="1:17" s="205" customFormat="1">
      <c r="A169" s="115">
        <v>125</v>
      </c>
      <c r="B169" s="115" t="s">
        <v>102</v>
      </c>
      <c r="C169" s="119" t="s">
        <v>818</v>
      </c>
      <c r="D169" s="115" t="s">
        <v>727</v>
      </c>
      <c r="E169" s="139">
        <v>460.3</v>
      </c>
      <c r="F169" s="118"/>
      <c r="G169" s="118"/>
      <c r="H169" s="118"/>
      <c r="I169" s="118"/>
      <c r="J169" s="118"/>
      <c r="K169" s="118"/>
      <c r="L169" s="118"/>
      <c r="M169" s="118"/>
      <c r="N169" s="118"/>
      <c r="O169" s="118"/>
      <c r="P169" s="118"/>
    </row>
    <row r="170" spans="1:17" s="205" customFormat="1">
      <c r="A170" s="1146">
        <v>126</v>
      </c>
      <c r="B170" s="1146" t="s">
        <v>102</v>
      </c>
      <c r="C170" s="1191" t="s">
        <v>816</v>
      </c>
      <c r="D170" s="1146" t="s">
        <v>727</v>
      </c>
      <c r="E170" s="1193">
        <v>193.4</v>
      </c>
      <c r="F170" s="118"/>
      <c r="G170" s="118"/>
      <c r="H170" s="118"/>
      <c r="I170" s="118"/>
      <c r="J170" s="118"/>
      <c r="K170" s="118"/>
      <c r="L170" s="118"/>
      <c r="M170" s="118"/>
      <c r="N170" s="118"/>
      <c r="O170" s="118"/>
      <c r="P170" s="118"/>
    </row>
    <row r="171" spans="1:17">
      <c r="A171" s="121"/>
      <c r="B171" s="121"/>
      <c r="C171" s="122"/>
      <c r="D171" s="123"/>
      <c r="E171" s="124"/>
      <c r="F171" s="125"/>
      <c r="G171" s="126"/>
      <c r="H171" s="127"/>
      <c r="I171" s="127"/>
      <c r="J171" s="128"/>
      <c r="K171" s="127"/>
      <c r="L171" s="128"/>
      <c r="M171" s="127"/>
      <c r="N171" s="128"/>
      <c r="O171" s="127"/>
      <c r="P171" s="129"/>
    </row>
    <row r="172" spans="1:17">
      <c r="K172" s="130" t="s">
        <v>1623</v>
      </c>
      <c r="L172" s="131">
        <f>SUM(L12:L171)</f>
        <v>0</v>
      </c>
      <c r="M172" s="131">
        <f>SUM(M12:M171)</f>
        <v>0</v>
      </c>
      <c r="N172" s="131">
        <f>SUM(N12:N171)</f>
        <v>0</v>
      </c>
      <c r="O172" s="131">
        <f>SUM(O12:O171)</f>
        <v>0</v>
      </c>
      <c r="P172" s="132">
        <f>SUM(P12:P171)</f>
        <v>0</v>
      </c>
    </row>
    <row r="173" spans="1:17">
      <c r="K173" s="130"/>
      <c r="L173" s="133"/>
      <c r="M173" s="133"/>
      <c r="N173" s="133"/>
      <c r="O173" s="133"/>
      <c r="P173" s="134"/>
    </row>
    <row r="174" spans="1:17">
      <c r="C174" s="71" t="s">
        <v>20</v>
      </c>
      <c r="F174" s="58"/>
    </row>
    <row r="175" spans="1:17">
      <c r="F175" s="58"/>
    </row>
    <row r="178" spans="1:15">
      <c r="C178" s="71" t="s">
        <v>1611</v>
      </c>
    </row>
    <row r="180" spans="1:15">
      <c r="A180" s="90"/>
      <c r="B180" s="90"/>
      <c r="C180" s="90"/>
      <c r="D180" s="90"/>
      <c r="E180" s="90"/>
      <c r="F180" s="90"/>
      <c r="G180" s="90"/>
      <c r="H180" s="90"/>
      <c r="I180" s="90"/>
      <c r="J180" s="90"/>
      <c r="K180" s="90"/>
      <c r="L180" s="90"/>
      <c r="M180" s="90"/>
      <c r="N180" s="90"/>
      <c r="O180" s="90"/>
    </row>
    <row r="181" spans="1:15">
      <c r="A181" s="90"/>
      <c r="B181" s="90"/>
      <c r="C181" s="90"/>
      <c r="D181" s="90"/>
      <c r="E181" s="90"/>
      <c r="F181" s="90"/>
      <c r="G181" s="90"/>
      <c r="H181" s="90"/>
      <c r="I181" s="90"/>
      <c r="J181" s="90"/>
      <c r="K181" s="90"/>
      <c r="L181" s="90"/>
      <c r="M181" s="90"/>
      <c r="N181" s="90"/>
      <c r="O181" s="90"/>
    </row>
    <row r="182" spans="1:15">
      <c r="A182" s="90"/>
      <c r="B182" s="90"/>
      <c r="C182" s="90"/>
      <c r="D182" s="90"/>
      <c r="E182" s="90"/>
      <c r="F182" s="90"/>
      <c r="G182" s="90"/>
      <c r="H182" s="90"/>
      <c r="I182" s="90"/>
      <c r="J182" s="90"/>
      <c r="K182" s="90"/>
      <c r="L182" s="90"/>
      <c r="M182" s="90"/>
      <c r="N182" s="90"/>
      <c r="O182" s="90"/>
    </row>
    <row r="183" spans="1:15">
      <c r="A183" s="90"/>
      <c r="B183" s="90"/>
      <c r="C183" s="90"/>
      <c r="D183" s="90"/>
      <c r="E183" s="90"/>
      <c r="F183" s="90"/>
      <c r="G183" s="90"/>
      <c r="H183" s="90"/>
      <c r="I183" s="90"/>
      <c r="J183" s="90"/>
      <c r="K183" s="90"/>
      <c r="L183" s="90"/>
      <c r="M183" s="90"/>
      <c r="N183" s="90"/>
      <c r="O183" s="90"/>
    </row>
    <row r="184" spans="1:15">
      <c r="A184" s="90"/>
      <c r="B184" s="90"/>
      <c r="C184" s="90"/>
      <c r="D184" s="90"/>
      <c r="E184" s="90"/>
      <c r="F184" s="90"/>
      <c r="G184" s="90"/>
      <c r="H184" s="90"/>
      <c r="I184" s="90"/>
      <c r="J184" s="90"/>
      <c r="K184" s="90"/>
      <c r="L184" s="90"/>
      <c r="M184" s="90"/>
      <c r="N184" s="90"/>
      <c r="O184" s="90"/>
    </row>
  </sheetData>
  <mergeCells count="7">
    <mergeCell ref="L9:P9"/>
    <mergeCell ref="F9:K9"/>
    <mergeCell ref="A9:A10"/>
    <mergeCell ref="D9:D10"/>
    <mergeCell ref="E9:E10"/>
    <mergeCell ref="C9:C10"/>
    <mergeCell ref="B9:B10"/>
  </mergeCells>
  <phoneticPr fontId="9" type="noConversion"/>
  <pageMargins left="0.39370078740157483" right="0.35433070866141736" top="1.0236220472440944" bottom="0.39370078740157483" header="0.51181102362204722" footer="0.15748031496062992"/>
  <pageSetup paperSize="9" orientation="portrait" r:id="rId1"/>
  <headerFooter alignWithMargins="0">
    <oddHeader>&amp;C&amp;12LOKĀLĀ TĀME Nr. 1-1
&amp;"Arial,Bold"&amp;UZEMES DARBI UN PAMATI.</oddHeader>
    <oddFooter>&amp;C&amp;8&amp;P</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0"/>
  <sheetViews>
    <sheetView topLeftCell="A70" zoomScale="200" zoomScaleNormal="200" zoomScalePageLayoutView="200" workbookViewId="0">
      <selection activeCell="E75" sqref="E75"/>
    </sheetView>
  </sheetViews>
  <sheetFormatPr defaultColWidth="9.140625" defaultRowHeight="12.75"/>
  <cols>
    <col min="1" max="1" width="5.42578125" style="3" customWidth="1"/>
    <col min="2" max="2" width="9" style="3" customWidth="1"/>
    <col min="3" max="3" width="29.85546875" style="1" customWidth="1"/>
    <col min="4" max="4" width="6" style="2" customWidth="1"/>
    <col min="5" max="5" width="7.28515625" style="3" customWidth="1"/>
    <col min="6" max="6" width="6.28515625" style="3" customWidth="1"/>
    <col min="7" max="7" width="6.42578125" style="4" customWidth="1"/>
    <col min="8" max="8" width="7.710937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8" ht="15">
      <c r="A1" s="84" t="s">
        <v>1</v>
      </c>
      <c r="B1" s="84"/>
      <c r="C1" s="85"/>
      <c r="D1" s="62" t="s">
        <v>334</v>
      </c>
      <c r="E1" s="86"/>
      <c r="F1" s="86"/>
      <c r="G1" s="87"/>
      <c r="H1" s="88"/>
      <c r="I1" s="88"/>
      <c r="J1" s="88"/>
      <c r="K1" s="88"/>
      <c r="L1" s="88"/>
      <c r="M1" s="88"/>
      <c r="N1" s="88"/>
      <c r="O1" s="88"/>
      <c r="P1" s="89"/>
    </row>
    <row r="2" spans="1:18" ht="15">
      <c r="A2" s="84" t="s">
        <v>2</v>
      </c>
      <c r="B2" s="84"/>
      <c r="C2" s="85"/>
      <c r="D2" s="46" t="s">
        <v>48</v>
      </c>
      <c r="E2" s="86"/>
      <c r="F2" s="86"/>
      <c r="G2" s="87"/>
      <c r="H2" s="88"/>
      <c r="I2" s="88"/>
      <c r="J2" s="88"/>
      <c r="K2" s="88"/>
      <c r="L2" s="88"/>
      <c r="M2" s="88"/>
      <c r="N2" s="88"/>
      <c r="O2" s="88"/>
      <c r="P2" s="89"/>
    </row>
    <row r="3" spans="1:18" ht="15">
      <c r="A3" s="84"/>
      <c r="B3" s="84"/>
      <c r="C3" s="85"/>
      <c r="D3" s="46" t="s">
        <v>1773</v>
      </c>
      <c r="E3" s="86"/>
      <c r="F3" s="86"/>
      <c r="G3" s="87"/>
      <c r="H3" s="88"/>
      <c r="I3" s="88"/>
      <c r="J3" s="88"/>
      <c r="K3" s="88"/>
      <c r="L3" s="88"/>
      <c r="M3" s="88"/>
      <c r="N3" s="88"/>
      <c r="O3" s="88"/>
      <c r="P3" s="89"/>
    </row>
    <row r="4" spans="1:18" ht="15">
      <c r="A4" s="84"/>
      <c r="B4" s="84"/>
      <c r="C4" s="85"/>
      <c r="D4" s="46" t="s">
        <v>181</v>
      </c>
      <c r="E4" s="86"/>
      <c r="F4" s="86"/>
      <c r="G4" s="87"/>
      <c r="H4" s="88"/>
      <c r="I4" s="88"/>
      <c r="J4" s="88"/>
      <c r="K4" s="88"/>
      <c r="L4" s="88"/>
      <c r="M4" s="88"/>
      <c r="N4" s="88"/>
      <c r="O4" s="88"/>
      <c r="P4" s="89"/>
    </row>
    <row r="5" spans="1:18" ht="14.25" customHeight="1">
      <c r="A5" s="84" t="s">
        <v>3</v>
      </c>
      <c r="B5" s="84"/>
      <c r="C5" s="85"/>
      <c r="D5" s="46" t="s">
        <v>49</v>
      </c>
      <c r="E5" s="86"/>
      <c r="F5" s="86"/>
      <c r="G5" s="87"/>
      <c r="H5" s="88"/>
      <c r="I5" s="88"/>
      <c r="J5" s="88"/>
      <c r="K5" s="88"/>
      <c r="L5" s="88"/>
      <c r="M5" s="88"/>
      <c r="N5" s="88"/>
      <c r="O5" s="88"/>
      <c r="P5" s="89"/>
    </row>
    <row r="6" spans="1:18" ht="15">
      <c r="A6" s="84" t="s">
        <v>4</v>
      </c>
      <c r="B6" s="84"/>
      <c r="C6" s="85"/>
      <c r="D6" s="91"/>
      <c r="E6" s="86"/>
      <c r="F6" s="86"/>
      <c r="G6" s="87"/>
      <c r="H6" s="88"/>
      <c r="I6" s="88"/>
      <c r="J6" s="88"/>
      <c r="K6" s="88"/>
      <c r="L6" s="88"/>
      <c r="M6" s="88"/>
      <c r="N6" s="88"/>
      <c r="O6" s="88"/>
      <c r="P6" s="89"/>
    </row>
    <row r="7" spans="1:18" ht="15">
      <c r="A7" s="84" t="s">
        <v>1692</v>
      </c>
      <c r="B7" s="84"/>
      <c r="C7" s="85"/>
      <c r="D7" s="92"/>
      <c r="E7" s="86"/>
      <c r="F7" s="86"/>
      <c r="G7" s="87"/>
      <c r="H7" s="88"/>
      <c r="I7" s="88"/>
      <c r="J7" s="88"/>
      <c r="K7" s="88"/>
      <c r="L7" s="88"/>
      <c r="M7" s="88"/>
      <c r="N7" s="88"/>
      <c r="O7" s="93" t="s">
        <v>1624</v>
      </c>
      <c r="P7" s="94">
        <f>P82</f>
        <v>0</v>
      </c>
    </row>
    <row r="8" spans="1:18" ht="15">
      <c r="A8" s="45" t="s">
        <v>1613</v>
      </c>
      <c r="B8" s="45"/>
      <c r="C8" s="85"/>
      <c r="D8" s="92"/>
      <c r="E8" s="86"/>
      <c r="F8" s="86"/>
      <c r="G8" s="87"/>
      <c r="H8" s="88"/>
      <c r="I8" s="88"/>
      <c r="J8" s="88"/>
      <c r="K8" s="88"/>
      <c r="L8" s="88"/>
      <c r="M8" s="88"/>
      <c r="N8" s="88"/>
      <c r="O8" s="88"/>
      <c r="P8" s="89"/>
    </row>
    <row r="9" spans="1:18" ht="20.25" customHeight="1">
      <c r="A9" s="1328" t="s">
        <v>5</v>
      </c>
      <c r="B9" s="1328" t="s">
        <v>68</v>
      </c>
      <c r="C9" s="1343" t="s">
        <v>37</v>
      </c>
      <c r="D9" s="1341" t="s">
        <v>6</v>
      </c>
      <c r="E9" s="1328" t="s">
        <v>7</v>
      </c>
      <c r="F9" s="1338" t="s">
        <v>8</v>
      </c>
      <c r="G9" s="1338"/>
      <c r="H9" s="1338"/>
      <c r="I9" s="1338"/>
      <c r="J9" s="1338"/>
      <c r="K9" s="1340"/>
      <c r="L9" s="1339" t="s">
        <v>11</v>
      </c>
      <c r="M9" s="1338"/>
      <c r="N9" s="1338"/>
      <c r="O9" s="1338"/>
      <c r="P9" s="1340"/>
      <c r="Q9" s="7"/>
    </row>
    <row r="10" spans="1:18" ht="91.5" customHeight="1">
      <c r="A10" s="1329"/>
      <c r="B10" s="1329"/>
      <c r="C10" s="1344"/>
      <c r="D10" s="1342"/>
      <c r="E10" s="1329"/>
      <c r="F10" s="96" t="s">
        <v>9</v>
      </c>
      <c r="G10" s="96" t="s">
        <v>23</v>
      </c>
      <c r="H10" s="97" t="s">
        <v>24</v>
      </c>
      <c r="I10" s="97" t="s">
        <v>36</v>
      </c>
      <c r="J10" s="97" t="s">
        <v>25</v>
      </c>
      <c r="K10" s="97" t="s">
        <v>26</v>
      </c>
      <c r="L10" s="97" t="s">
        <v>10</v>
      </c>
      <c r="M10" s="97" t="s">
        <v>24</v>
      </c>
      <c r="N10" s="97" t="s">
        <v>36</v>
      </c>
      <c r="O10" s="97" t="s">
        <v>25</v>
      </c>
      <c r="P10" s="97" t="s">
        <v>27</v>
      </c>
    </row>
    <row r="11" spans="1:18">
      <c r="A11" s="98"/>
      <c r="B11" s="98"/>
      <c r="C11" s="99"/>
      <c r="D11" s="57"/>
      <c r="E11" s="49"/>
      <c r="F11" s="52"/>
      <c r="G11" s="76"/>
      <c r="H11" s="78"/>
      <c r="I11" s="78"/>
      <c r="J11" s="100"/>
      <c r="K11" s="78"/>
      <c r="L11" s="100"/>
      <c r="M11" s="78"/>
      <c r="N11" s="100"/>
      <c r="O11" s="78"/>
      <c r="P11" s="101"/>
    </row>
    <row r="12" spans="1:18" s="31" customFormat="1">
      <c r="A12" s="197"/>
      <c r="B12" s="197"/>
      <c r="C12" s="103" t="s">
        <v>1395</v>
      </c>
      <c r="D12" s="104"/>
      <c r="E12" s="197"/>
      <c r="F12" s="200"/>
      <c r="G12" s="202"/>
      <c r="H12" s="203"/>
      <c r="I12" s="203"/>
      <c r="J12" s="203"/>
      <c r="K12" s="203"/>
      <c r="L12" s="203"/>
      <c r="M12" s="203"/>
      <c r="N12" s="203"/>
      <c r="O12" s="203"/>
      <c r="P12" s="204"/>
    </row>
    <row r="13" spans="1:18" ht="25.5">
      <c r="A13" s="111">
        <v>1</v>
      </c>
      <c r="B13" s="109" t="s">
        <v>1344</v>
      </c>
      <c r="C13" s="149" t="s">
        <v>1402</v>
      </c>
      <c r="D13" s="147" t="s">
        <v>86</v>
      </c>
      <c r="E13" s="274">
        <v>152.57</v>
      </c>
      <c r="F13" s="113"/>
      <c r="G13" s="113"/>
      <c r="H13" s="113"/>
      <c r="I13" s="113"/>
      <c r="J13" s="113"/>
      <c r="K13" s="113"/>
      <c r="L13" s="113"/>
      <c r="M13" s="113"/>
      <c r="N13" s="113"/>
      <c r="O13" s="113"/>
      <c r="P13" s="113"/>
      <c r="R13" s="40"/>
    </row>
    <row r="14" spans="1:18" ht="27" customHeight="1">
      <c r="A14" s="111">
        <v>2</v>
      </c>
      <c r="B14" s="109" t="s">
        <v>1344</v>
      </c>
      <c r="C14" s="149" t="s">
        <v>1403</v>
      </c>
      <c r="D14" s="147" t="s">
        <v>86</v>
      </c>
      <c r="E14" s="274">
        <v>148.6</v>
      </c>
      <c r="F14" s="113"/>
      <c r="G14" s="113"/>
      <c r="H14" s="113"/>
      <c r="I14" s="113"/>
      <c r="J14" s="113"/>
      <c r="K14" s="113"/>
      <c r="L14" s="113"/>
      <c r="M14" s="113"/>
      <c r="N14" s="113"/>
      <c r="O14" s="113"/>
      <c r="P14" s="113"/>
    </row>
    <row r="15" spans="1:18" ht="25.5">
      <c r="A15" s="111">
        <v>3</v>
      </c>
      <c r="B15" s="109" t="s">
        <v>1344</v>
      </c>
      <c r="C15" s="149" t="s">
        <v>1404</v>
      </c>
      <c r="D15" s="147" t="s">
        <v>86</v>
      </c>
      <c r="E15" s="274">
        <v>21.7</v>
      </c>
      <c r="F15" s="113"/>
      <c r="G15" s="113"/>
      <c r="H15" s="113"/>
      <c r="I15" s="113"/>
      <c r="J15" s="113"/>
      <c r="K15" s="113"/>
      <c r="L15" s="113"/>
      <c r="M15" s="113"/>
      <c r="N15" s="113"/>
      <c r="O15" s="113"/>
      <c r="P15" s="113"/>
    </row>
    <row r="16" spans="1:18" ht="51">
      <c r="A16" s="111">
        <v>4</v>
      </c>
      <c r="B16" s="109" t="s">
        <v>1344</v>
      </c>
      <c r="C16" s="149" t="s">
        <v>1405</v>
      </c>
      <c r="D16" s="147" t="s">
        <v>90</v>
      </c>
      <c r="E16" s="238">
        <v>5</v>
      </c>
      <c r="F16" s="113"/>
      <c r="G16" s="113"/>
      <c r="H16" s="113"/>
      <c r="I16" s="113"/>
      <c r="J16" s="113"/>
      <c r="K16" s="113"/>
      <c r="L16" s="113"/>
      <c r="M16" s="113"/>
      <c r="N16" s="113"/>
      <c r="O16" s="113"/>
      <c r="P16" s="113"/>
    </row>
    <row r="17" spans="1:16">
      <c r="A17" s="111">
        <v>5</v>
      </c>
      <c r="B17" s="109" t="s">
        <v>1344</v>
      </c>
      <c r="C17" s="149" t="s">
        <v>1396</v>
      </c>
      <c r="D17" s="147"/>
      <c r="E17" s="238"/>
      <c r="F17" s="113"/>
      <c r="G17" s="113"/>
      <c r="H17" s="113"/>
      <c r="I17" s="113"/>
      <c r="J17" s="113"/>
      <c r="K17" s="113"/>
      <c r="L17" s="113"/>
      <c r="M17" s="113"/>
      <c r="N17" s="113"/>
      <c r="O17" s="113"/>
      <c r="P17" s="113"/>
    </row>
    <row r="18" spans="1:16">
      <c r="A18" s="111">
        <v>6</v>
      </c>
      <c r="B18" s="109" t="s">
        <v>1344</v>
      </c>
      <c r="C18" s="220" t="s">
        <v>1406</v>
      </c>
      <c r="D18" s="147" t="s">
        <v>90</v>
      </c>
      <c r="E18" s="238">
        <v>1</v>
      </c>
      <c r="F18" s="113"/>
      <c r="G18" s="113"/>
      <c r="H18" s="113"/>
      <c r="I18" s="113"/>
      <c r="J18" s="113"/>
      <c r="K18" s="113"/>
      <c r="L18" s="113"/>
      <c r="M18" s="113"/>
      <c r="N18" s="113"/>
      <c r="O18" s="113"/>
      <c r="P18" s="113"/>
    </row>
    <row r="19" spans="1:16" ht="51">
      <c r="A19" s="111">
        <v>7</v>
      </c>
      <c r="B19" s="109" t="s">
        <v>1344</v>
      </c>
      <c r="C19" s="220" t="s">
        <v>1407</v>
      </c>
      <c r="D19" s="147" t="s">
        <v>90</v>
      </c>
      <c r="E19" s="238">
        <f>+E24</f>
        <v>1</v>
      </c>
      <c r="F19" s="113"/>
      <c r="G19" s="113"/>
      <c r="H19" s="113"/>
      <c r="I19" s="113"/>
      <c r="J19" s="113"/>
      <c r="K19" s="113"/>
      <c r="L19" s="113"/>
      <c r="M19" s="113"/>
      <c r="N19" s="113"/>
      <c r="O19" s="113"/>
      <c r="P19" s="113"/>
    </row>
    <row r="20" spans="1:16" s="16" customFormat="1" ht="25.5">
      <c r="A20" s="111">
        <v>8</v>
      </c>
      <c r="B20" s="109" t="s">
        <v>1344</v>
      </c>
      <c r="C20" s="220" t="s">
        <v>1408</v>
      </c>
      <c r="D20" s="147" t="s">
        <v>94</v>
      </c>
      <c r="E20" s="238">
        <v>1</v>
      </c>
      <c r="F20" s="113"/>
      <c r="G20" s="113"/>
      <c r="H20" s="113"/>
      <c r="I20" s="113"/>
      <c r="J20" s="113"/>
      <c r="K20" s="113"/>
      <c r="L20" s="113"/>
      <c r="M20" s="113"/>
      <c r="N20" s="113"/>
      <c r="O20" s="113"/>
      <c r="P20" s="113"/>
    </row>
    <row r="21" spans="1:16">
      <c r="A21" s="111">
        <v>9</v>
      </c>
      <c r="B21" s="109" t="s">
        <v>1344</v>
      </c>
      <c r="C21" s="220" t="s">
        <v>1416</v>
      </c>
      <c r="D21" s="147" t="s">
        <v>94</v>
      </c>
      <c r="E21" s="238">
        <v>1</v>
      </c>
      <c r="F21" s="113"/>
      <c r="G21" s="113"/>
      <c r="H21" s="113"/>
      <c r="I21" s="113"/>
      <c r="J21" s="113"/>
      <c r="K21" s="113"/>
      <c r="L21" s="113"/>
      <c r="M21" s="113"/>
      <c r="N21" s="113"/>
      <c r="O21" s="113"/>
      <c r="P21" s="113"/>
    </row>
    <row r="22" spans="1:16">
      <c r="A22" s="111">
        <v>10</v>
      </c>
      <c r="B22" s="109" t="s">
        <v>1344</v>
      </c>
      <c r="C22" s="149" t="s">
        <v>1396</v>
      </c>
      <c r="D22" s="147"/>
      <c r="E22" s="238"/>
      <c r="F22" s="113"/>
      <c r="G22" s="113"/>
      <c r="H22" s="113"/>
      <c r="I22" s="113"/>
      <c r="J22" s="113"/>
      <c r="K22" s="113"/>
      <c r="L22" s="113"/>
      <c r="M22" s="113"/>
      <c r="N22" s="113"/>
      <c r="O22" s="113"/>
      <c r="P22" s="113"/>
    </row>
    <row r="23" spans="1:16">
      <c r="A23" s="111">
        <v>11</v>
      </c>
      <c r="B23" s="109" t="s">
        <v>1344</v>
      </c>
      <c r="C23" s="220" t="s">
        <v>1409</v>
      </c>
      <c r="D23" s="147" t="s">
        <v>90</v>
      </c>
      <c r="E23" s="238">
        <v>1</v>
      </c>
      <c r="F23" s="113"/>
      <c r="G23" s="113"/>
      <c r="H23" s="113"/>
      <c r="I23" s="113"/>
      <c r="J23" s="113"/>
      <c r="K23" s="113"/>
      <c r="L23" s="113"/>
      <c r="M23" s="113"/>
      <c r="N23" s="113"/>
      <c r="O23" s="113"/>
      <c r="P23" s="113"/>
    </row>
    <row r="24" spans="1:16" ht="51">
      <c r="A24" s="111">
        <v>12</v>
      </c>
      <c r="B24" s="109" t="s">
        <v>1344</v>
      </c>
      <c r="C24" s="220" t="s">
        <v>1410</v>
      </c>
      <c r="D24" s="147" t="s">
        <v>90</v>
      </c>
      <c r="E24" s="238">
        <v>1</v>
      </c>
      <c r="F24" s="113"/>
      <c r="G24" s="113"/>
      <c r="H24" s="113"/>
      <c r="I24" s="113"/>
      <c r="J24" s="113"/>
      <c r="K24" s="113"/>
      <c r="L24" s="113"/>
      <c r="M24" s="113"/>
      <c r="N24" s="113"/>
      <c r="O24" s="113"/>
      <c r="P24" s="113"/>
    </row>
    <row r="25" spans="1:16" ht="51">
      <c r="A25" s="111">
        <v>13</v>
      </c>
      <c r="B25" s="109" t="s">
        <v>1344</v>
      </c>
      <c r="C25" s="220" t="s">
        <v>1411</v>
      </c>
      <c r="D25" s="147" t="s">
        <v>90</v>
      </c>
      <c r="E25" s="238">
        <v>1</v>
      </c>
      <c r="F25" s="113"/>
      <c r="G25" s="113"/>
      <c r="H25" s="113"/>
      <c r="I25" s="113"/>
      <c r="J25" s="113"/>
      <c r="K25" s="113"/>
      <c r="L25" s="113"/>
      <c r="M25" s="113"/>
      <c r="N25" s="113"/>
      <c r="O25" s="113"/>
      <c r="P25" s="113"/>
    </row>
    <row r="26" spans="1:16" s="16" customFormat="1" ht="25.5">
      <c r="A26" s="111">
        <v>14</v>
      </c>
      <c r="B26" s="109" t="s">
        <v>1344</v>
      </c>
      <c r="C26" s="220" t="s">
        <v>1408</v>
      </c>
      <c r="D26" s="147" t="s">
        <v>94</v>
      </c>
      <c r="E26" s="238">
        <v>2</v>
      </c>
      <c r="F26" s="113"/>
      <c r="G26" s="113"/>
      <c r="H26" s="113"/>
      <c r="I26" s="113"/>
      <c r="J26" s="113"/>
      <c r="K26" s="113"/>
      <c r="L26" s="113"/>
      <c r="M26" s="113"/>
      <c r="N26" s="113"/>
      <c r="O26" s="113"/>
      <c r="P26" s="113"/>
    </row>
    <row r="27" spans="1:16">
      <c r="A27" s="111">
        <v>15</v>
      </c>
      <c r="B27" s="109" t="s">
        <v>1344</v>
      </c>
      <c r="C27" s="220" t="s">
        <v>1412</v>
      </c>
      <c r="D27" s="147" t="s">
        <v>94</v>
      </c>
      <c r="E27" s="238">
        <v>1</v>
      </c>
      <c r="F27" s="113"/>
      <c r="G27" s="113"/>
      <c r="H27" s="113"/>
      <c r="I27" s="113"/>
      <c r="J27" s="113"/>
      <c r="K27" s="113"/>
      <c r="L27" s="113"/>
      <c r="M27" s="113"/>
      <c r="N27" s="113"/>
      <c r="O27" s="113"/>
      <c r="P27" s="113"/>
    </row>
    <row r="28" spans="1:16">
      <c r="A28" s="111">
        <v>16</v>
      </c>
      <c r="B28" s="109" t="s">
        <v>1344</v>
      </c>
      <c r="C28" s="220" t="s">
        <v>1413</v>
      </c>
      <c r="D28" s="147" t="s">
        <v>94</v>
      </c>
      <c r="E28" s="238">
        <v>1</v>
      </c>
      <c r="F28" s="113"/>
      <c r="G28" s="113"/>
      <c r="H28" s="113"/>
      <c r="I28" s="113"/>
      <c r="J28" s="113"/>
      <c r="K28" s="113"/>
      <c r="L28" s="113"/>
      <c r="M28" s="113"/>
      <c r="N28" s="113"/>
      <c r="O28" s="113"/>
      <c r="P28" s="113"/>
    </row>
    <row r="29" spans="1:16">
      <c r="A29" s="111">
        <v>17</v>
      </c>
      <c r="B29" s="109" t="s">
        <v>1344</v>
      </c>
      <c r="C29" s="220" t="s">
        <v>1414</v>
      </c>
      <c r="D29" s="147" t="s">
        <v>94</v>
      </c>
      <c r="E29" s="238">
        <v>1</v>
      </c>
      <c r="F29" s="113"/>
      <c r="G29" s="113"/>
      <c r="H29" s="113"/>
      <c r="I29" s="113"/>
      <c r="J29" s="113"/>
      <c r="K29" s="113"/>
      <c r="L29" s="113"/>
      <c r="M29" s="113"/>
      <c r="N29" s="113"/>
      <c r="O29" s="113"/>
      <c r="P29" s="113"/>
    </row>
    <row r="30" spans="1:16">
      <c r="A30" s="111">
        <v>18</v>
      </c>
      <c r="B30" s="109" t="s">
        <v>1344</v>
      </c>
      <c r="C30" s="220" t="s">
        <v>1415</v>
      </c>
      <c r="D30" s="147" t="s">
        <v>94</v>
      </c>
      <c r="E30" s="238">
        <v>1</v>
      </c>
      <c r="F30" s="113"/>
      <c r="G30" s="113"/>
      <c r="H30" s="113"/>
      <c r="I30" s="113"/>
      <c r="J30" s="113"/>
      <c r="K30" s="113"/>
      <c r="L30" s="113"/>
      <c r="M30" s="113"/>
      <c r="N30" s="113"/>
      <c r="O30" s="113"/>
      <c r="P30" s="113"/>
    </row>
    <row r="31" spans="1:16">
      <c r="A31" s="111">
        <v>19</v>
      </c>
      <c r="B31" s="109" t="s">
        <v>1344</v>
      </c>
      <c r="C31" s="220" t="s">
        <v>1416</v>
      </c>
      <c r="D31" s="147" t="s">
        <v>94</v>
      </c>
      <c r="E31" s="238">
        <v>1</v>
      </c>
      <c r="F31" s="113"/>
      <c r="G31" s="113"/>
      <c r="H31" s="113"/>
      <c r="I31" s="113"/>
      <c r="J31" s="113"/>
      <c r="K31" s="113"/>
      <c r="L31" s="113"/>
      <c r="M31" s="113"/>
      <c r="N31" s="113"/>
      <c r="O31" s="113"/>
      <c r="P31" s="113"/>
    </row>
    <row r="32" spans="1:16">
      <c r="A32" s="111">
        <v>20</v>
      </c>
      <c r="B32" s="109" t="s">
        <v>1344</v>
      </c>
      <c r="C32" s="220" t="s">
        <v>1417</v>
      </c>
      <c r="D32" s="147" t="s">
        <v>94</v>
      </c>
      <c r="E32" s="238">
        <v>1</v>
      </c>
      <c r="F32" s="113"/>
      <c r="G32" s="113"/>
      <c r="H32" s="113"/>
      <c r="I32" s="113"/>
      <c r="J32" s="113"/>
      <c r="K32" s="113"/>
      <c r="L32" s="113"/>
      <c r="M32" s="113"/>
      <c r="N32" s="113"/>
      <c r="O32" s="113"/>
      <c r="P32" s="113"/>
    </row>
    <row r="33" spans="1:16">
      <c r="A33" s="111">
        <v>21</v>
      </c>
      <c r="B33" s="109" t="s">
        <v>1344</v>
      </c>
      <c r="C33" s="220" t="s">
        <v>1418</v>
      </c>
      <c r="D33" s="147" t="s">
        <v>94</v>
      </c>
      <c r="E33" s="238">
        <v>2</v>
      </c>
      <c r="F33" s="113"/>
      <c r="G33" s="113"/>
      <c r="H33" s="113"/>
      <c r="I33" s="113"/>
      <c r="J33" s="113"/>
      <c r="K33" s="113"/>
      <c r="L33" s="113"/>
      <c r="M33" s="113"/>
      <c r="N33" s="113"/>
      <c r="O33" s="113"/>
      <c r="P33" s="113"/>
    </row>
    <row r="34" spans="1:16">
      <c r="A34" s="111">
        <v>22</v>
      </c>
      <c r="B34" s="109" t="s">
        <v>1344</v>
      </c>
      <c r="C34" s="220" t="s">
        <v>1419</v>
      </c>
      <c r="D34" s="147" t="s">
        <v>94</v>
      </c>
      <c r="E34" s="238">
        <v>3</v>
      </c>
      <c r="F34" s="113"/>
      <c r="G34" s="113"/>
      <c r="H34" s="113"/>
      <c r="I34" s="113"/>
      <c r="J34" s="113"/>
      <c r="K34" s="113"/>
      <c r="L34" s="113"/>
      <c r="M34" s="113"/>
      <c r="N34" s="113"/>
      <c r="O34" s="113"/>
      <c r="P34" s="113"/>
    </row>
    <row r="35" spans="1:16">
      <c r="A35" s="111">
        <v>23</v>
      </c>
      <c r="B35" s="109" t="s">
        <v>1344</v>
      </c>
      <c r="C35" s="220" t="s">
        <v>1420</v>
      </c>
      <c r="D35" s="147" t="s">
        <v>94</v>
      </c>
      <c r="E35" s="238">
        <v>4</v>
      </c>
      <c r="F35" s="113"/>
      <c r="G35" s="113"/>
      <c r="H35" s="113"/>
      <c r="I35" s="113"/>
      <c r="J35" s="113"/>
      <c r="K35" s="113"/>
      <c r="L35" s="113"/>
      <c r="M35" s="113"/>
      <c r="N35" s="113"/>
      <c r="O35" s="113"/>
      <c r="P35" s="113"/>
    </row>
    <row r="36" spans="1:16">
      <c r="A36" s="111">
        <v>24</v>
      </c>
      <c r="B36" s="109" t="s">
        <v>1344</v>
      </c>
      <c r="C36" s="220" t="s">
        <v>1421</v>
      </c>
      <c r="D36" s="147" t="s">
        <v>94</v>
      </c>
      <c r="E36" s="238">
        <v>4</v>
      </c>
      <c r="F36" s="113"/>
      <c r="G36" s="113"/>
      <c r="H36" s="113"/>
      <c r="I36" s="113"/>
      <c r="J36" s="113"/>
      <c r="K36" s="113"/>
      <c r="L36" s="113"/>
      <c r="M36" s="113"/>
      <c r="N36" s="113"/>
      <c r="O36" s="113"/>
      <c r="P36" s="113"/>
    </row>
    <row r="37" spans="1:16">
      <c r="A37" s="111">
        <v>25</v>
      </c>
      <c r="B37" s="109" t="s">
        <v>1344</v>
      </c>
      <c r="C37" s="220" t="s">
        <v>1422</v>
      </c>
      <c r="D37" s="147" t="s">
        <v>94</v>
      </c>
      <c r="E37" s="238">
        <v>1</v>
      </c>
      <c r="F37" s="113"/>
      <c r="G37" s="113"/>
      <c r="H37" s="113"/>
      <c r="I37" s="113"/>
      <c r="J37" s="113"/>
      <c r="K37" s="113"/>
      <c r="L37" s="113"/>
      <c r="M37" s="113"/>
      <c r="N37" s="113"/>
      <c r="O37" s="113"/>
      <c r="P37" s="113"/>
    </row>
    <row r="38" spans="1:16">
      <c r="A38" s="111">
        <v>26</v>
      </c>
      <c r="B38" s="109" t="s">
        <v>1344</v>
      </c>
      <c r="C38" s="149" t="s">
        <v>1423</v>
      </c>
      <c r="D38" s="147" t="s">
        <v>90</v>
      </c>
      <c r="E38" s="238">
        <v>3</v>
      </c>
      <c r="F38" s="113"/>
      <c r="G38" s="113"/>
      <c r="H38" s="113"/>
      <c r="I38" s="113"/>
      <c r="J38" s="113"/>
      <c r="K38" s="113"/>
      <c r="L38" s="113"/>
      <c r="M38" s="113"/>
      <c r="N38" s="113"/>
      <c r="O38" s="113"/>
      <c r="P38" s="113"/>
    </row>
    <row r="39" spans="1:16">
      <c r="A39" s="111">
        <v>27</v>
      </c>
      <c r="B39" s="109" t="s">
        <v>1344</v>
      </c>
      <c r="C39" s="149" t="s">
        <v>1424</v>
      </c>
      <c r="D39" s="147" t="s">
        <v>90</v>
      </c>
      <c r="E39" s="238">
        <v>3</v>
      </c>
      <c r="F39" s="113"/>
      <c r="G39" s="113"/>
      <c r="H39" s="113"/>
      <c r="I39" s="113"/>
      <c r="J39" s="113"/>
      <c r="K39" s="113"/>
      <c r="L39" s="113"/>
      <c r="M39" s="113"/>
      <c r="N39" s="113"/>
      <c r="O39" s="113"/>
      <c r="P39" s="113"/>
    </row>
    <row r="40" spans="1:16" ht="25.5">
      <c r="A40" s="111">
        <v>28</v>
      </c>
      <c r="B40" s="109" t="s">
        <v>1344</v>
      </c>
      <c r="C40" s="149" t="s">
        <v>1425</v>
      </c>
      <c r="D40" s="147" t="s">
        <v>90</v>
      </c>
      <c r="E40" s="238">
        <v>1</v>
      </c>
      <c r="F40" s="113"/>
      <c r="G40" s="113"/>
      <c r="H40" s="113"/>
      <c r="I40" s="113"/>
      <c r="J40" s="113"/>
      <c r="K40" s="113"/>
      <c r="L40" s="113"/>
      <c r="M40" s="113"/>
      <c r="N40" s="113"/>
      <c r="O40" s="113"/>
      <c r="P40" s="113"/>
    </row>
    <row r="41" spans="1:16" s="30" customFormat="1" ht="25.5">
      <c r="A41" s="111">
        <v>29</v>
      </c>
      <c r="B41" s="109" t="s">
        <v>1344</v>
      </c>
      <c r="C41" s="149" t="s">
        <v>1397</v>
      </c>
      <c r="D41" s="147" t="s">
        <v>90</v>
      </c>
      <c r="E41" s="238">
        <v>1</v>
      </c>
      <c r="F41" s="113"/>
      <c r="G41" s="113"/>
      <c r="H41" s="113"/>
      <c r="I41" s="113"/>
      <c r="J41" s="113"/>
      <c r="K41" s="113"/>
      <c r="L41" s="113"/>
      <c r="M41" s="113"/>
      <c r="N41" s="113"/>
      <c r="O41" s="113"/>
      <c r="P41" s="113"/>
    </row>
    <row r="42" spans="1:16" s="16" customFormat="1" ht="63.75">
      <c r="A42" s="111">
        <v>30</v>
      </c>
      <c r="B42" s="109" t="s">
        <v>1344</v>
      </c>
      <c r="C42" s="149" t="s">
        <v>1398</v>
      </c>
      <c r="D42" s="147" t="s">
        <v>90</v>
      </c>
      <c r="E42" s="238">
        <v>5</v>
      </c>
      <c r="F42" s="113"/>
      <c r="G42" s="113"/>
      <c r="H42" s="113"/>
      <c r="I42" s="113"/>
      <c r="J42" s="113"/>
      <c r="K42" s="113"/>
      <c r="L42" s="113"/>
      <c r="M42" s="113"/>
      <c r="N42" s="113"/>
      <c r="O42" s="113"/>
      <c r="P42" s="113"/>
    </row>
    <row r="43" spans="1:16" s="16" customFormat="1" ht="76.5">
      <c r="A43" s="111">
        <v>31</v>
      </c>
      <c r="B43" s="109" t="s">
        <v>1344</v>
      </c>
      <c r="C43" s="149" t="s">
        <v>1426</v>
      </c>
      <c r="D43" s="147" t="s">
        <v>90</v>
      </c>
      <c r="E43" s="238">
        <v>1</v>
      </c>
      <c r="F43" s="113"/>
      <c r="G43" s="113"/>
      <c r="H43" s="113"/>
      <c r="I43" s="113"/>
      <c r="J43" s="113"/>
      <c r="K43" s="113"/>
      <c r="L43" s="113"/>
      <c r="M43" s="113"/>
      <c r="N43" s="113"/>
      <c r="O43" s="113"/>
      <c r="P43" s="113"/>
    </row>
    <row r="44" spans="1:16" s="16" customFormat="1" ht="89.25">
      <c r="A44" s="111">
        <v>32</v>
      </c>
      <c r="B44" s="109" t="s">
        <v>1344</v>
      </c>
      <c r="C44" s="149" t="s">
        <v>1427</v>
      </c>
      <c r="D44" s="147" t="s">
        <v>90</v>
      </c>
      <c r="E44" s="238">
        <v>2</v>
      </c>
      <c r="F44" s="113"/>
      <c r="G44" s="113"/>
      <c r="H44" s="113"/>
      <c r="I44" s="113"/>
      <c r="J44" s="113"/>
      <c r="K44" s="113"/>
      <c r="L44" s="113"/>
      <c r="M44" s="113"/>
      <c r="N44" s="113"/>
      <c r="O44" s="113"/>
      <c r="P44" s="113"/>
    </row>
    <row r="45" spans="1:16" s="16" customFormat="1" ht="51">
      <c r="A45" s="111">
        <v>33</v>
      </c>
      <c r="B45" s="109" t="s">
        <v>1344</v>
      </c>
      <c r="C45" s="301" t="s">
        <v>1399</v>
      </c>
      <c r="D45" s="147" t="s">
        <v>90</v>
      </c>
      <c r="E45" s="238">
        <v>2</v>
      </c>
      <c r="F45" s="113"/>
      <c r="G45" s="113"/>
      <c r="H45" s="113"/>
      <c r="I45" s="113"/>
      <c r="J45" s="113"/>
      <c r="K45" s="113"/>
      <c r="L45" s="113"/>
      <c r="M45" s="113"/>
      <c r="N45" s="113"/>
      <c r="O45" s="113"/>
      <c r="P45" s="113"/>
    </row>
    <row r="46" spans="1:16" s="16" customFormat="1" ht="89.25">
      <c r="A46" s="111">
        <v>34</v>
      </c>
      <c r="B46" s="109" t="s">
        <v>1344</v>
      </c>
      <c r="C46" s="301" t="s">
        <v>1428</v>
      </c>
      <c r="D46" s="147" t="s">
        <v>90</v>
      </c>
      <c r="E46" s="109">
        <v>1</v>
      </c>
      <c r="F46" s="113"/>
      <c r="G46" s="113"/>
      <c r="H46" s="113"/>
      <c r="I46" s="113"/>
      <c r="J46" s="113"/>
      <c r="K46" s="113"/>
      <c r="L46" s="113"/>
      <c r="M46" s="113"/>
      <c r="N46" s="113"/>
      <c r="O46" s="113"/>
      <c r="P46" s="113"/>
    </row>
    <row r="47" spans="1:16" s="16" customFormat="1">
      <c r="A47" s="111">
        <v>35</v>
      </c>
      <c r="B47" s="109"/>
      <c r="C47" s="301" t="s">
        <v>1429</v>
      </c>
      <c r="D47" s="147"/>
      <c r="E47" s="109"/>
      <c r="F47" s="113"/>
      <c r="G47" s="113"/>
      <c r="H47" s="113"/>
      <c r="I47" s="113"/>
      <c r="J47" s="113"/>
      <c r="K47" s="113"/>
      <c r="L47" s="113"/>
      <c r="M47" s="113"/>
      <c r="N47" s="113"/>
      <c r="O47" s="113"/>
      <c r="P47" s="113"/>
    </row>
    <row r="48" spans="1:16" s="16" customFormat="1">
      <c r="A48" s="111">
        <v>36</v>
      </c>
      <c r="B48" s="109" t="s">
        <v>1344</v>
      </c>
      <c r="C48" s="303" t="s">
        <v>1430</v>
      </c>
      <c r="D48" s="147" t="s">
        <v>90</v>
      </c>
      <c r="E48" s="109">
        <v>1</v>
      </c>
      <c r="F48" s="113"/>
      <c r="G48" s="113"/>
      <c r="H48" s="113"/>
      <c r="I48" s="113"/>
      <c r="J48" s="113"/>
      <c r="K48" s="113"/>
      <c r="L48" s="113"/>
      <c r="M48" s="113"/>
      <c r="N48" s="113"/>
      <c r="O48" s="113"/>
      <c r="P48" s="113"/>
    </row>
    <row r="49" spans="1:16" s="16" customFormat="1">
      <c r="A49" s="111">
        <v>37</v>
      </c>
      <c r="B49" s="109" t="s">
        <v>1344</v>
      </c>
      <c r="C49" s="303" t="s">
        <v>1431</v>
      </c>
      <c r="D49" s="147" t="s">
        <v>90</v>
      </c>
      <c r="E49" s="109">
        <v>1</v>
      </c>
      <c r="F49" s="113"/>
      <c r="G49" s="113"/>
      <c r="H49" s="113"/>
      <c r="I49" s="113"/>
      <c r="J49" s="113"/>
      <c r="K49" s="113"/>
      <c r="L49" s="113"/>
      <c r="M49" s="113"/>
      <c r="N49" s="113"/>
      <c r="O49" s="113"/>
      <c r="P49" s="113"/>
    </row>
    <row r="50" spans="1:16" s="16" customFormat="1">
      <c r="A50" s="111">
        <v>38</v>
      </c>
      <c r="B50" s="109" t="s">
        <v>1344</v>
      </c>
      <c r="C50" s="304" t="s">
        <v>1432</v>
      </c>
      <c r="D50" s="147" t="s">
        <v>90</v>
      </c>
      <c r="E50" s="109">
        <v>1</v>
      </c>
      <c r="F50" s="113"/>
      <c r="G50" s="113"/>
      <c r="H50" s="113"/>
      <c r="I50" s="113"/>
      <c r="J50" s="113"/>
      <c r="K50" s="113"/>
      <c r="L50" s="113"/>
      <c r="M50" s="113"/>
      <c r="N50" s="113"/>
      <c r="O50" s="113"/>
      <c r="P50" s="113"/>
    </row>
    <row r="51" spans="1:16" s="16" customFormat="1" ht="25.5">
      <c r="A51" s="111">
        <v>39</v>
      </c>
      <c r="B51" s="109" t="s">
        <v>1344</v>
      </c>
      <c r="C51" s="304" t="s">
        <v>1433</v>
      </c>
      <c r="D51" s="147" t="s">
        <v>90</v>
      </c>
      <c r="E51" s="109">
        <v>2</v>
      </c>
      <c r="F51" s="113"/>
      <c r="G51" s="113"/>
      <c r="H51" s="113"/>
      <c r="I51" s="113"/>
      <c r="J51" s="113"/>
      <c r="K51" s="113"/>
      <c r="L51" s="113"/>
      <c r="M51" s="113"/>
      <c r="N51" s="113"/>
      <c r="O51" s="113"/>
      <c r="P51" s="113"/>
    </row>
    <row r="52" spans="1:16" s="16" customFormat="1">
      <c r="A52" s="111">
        <v>40</v>
      </c>
      <c r="B52" s="109" t="s">
        <v>1344</v>
      </c>
      <c r="C52" s="304" t="s">
        <v>1434</v>
      </c>
      <c r="D52" s="147" t="s">
        <v>90</v>
      </c>
      <c r="E52" s="109">
        <v>2</v>
      </c>
      <c r="F52" s="113"/>
      <c r="G52" s="113"/>
      <c r="H52" s="113"/>
      <c r="I52" s="113"/>
      <c r="J52" s="113"/>
      <c r="K52" s="113"/>
      <c r="L52" s="113"/>
      <c r="M52" s="113"/>
      <c r="N52" s="113"/>
      <c r="O52" s="113"/>
      <c r="P52" s="113"/>
    </row>
    <row r="53" spans="1:16" s="16" customFormat="1">
      <c r="A53" s="111">
        <v>41</v>
      </c>
      <c r="B53" s="109" t="s">
        <v>1344</v>
      </c>
      <c r="C53" s="304" t="s">
        <v>1435</v>
      </c>
      <c r="D53" s="147" t="s">
        <v>90</v>
      </c>
      <c r="E53" s="109">
        <v>1</v>
      </c>
      <c r="F53" s="113"/>
      <c r="G53" s="113"/>
      <c r="H53" s="113"/>
      <c r="I53" s="113"/>
      <c r="J53" s="113"/>
      <c r="K53" s="113"/>
      <c r="L53" s="113"/>
      <c r="M53" s="113"/>
      <c r="N53" s="113"/>
      <c r="O53" s="113"/>
      <c r="P53" s="113"/>
    </row>
    <row r="54" spans="1:16" s="16" customFormat="1" ht="25.5">
      <c r="A54" s="111">
        <v>42</v>
      </c>
      <c r="B54" s="109" t="s">
        <v>1344</v>
      </c>
      <c r="C54" s="304" t="s">
        <v>1436</v>
      </c>
      <c r="D54" s="147" t="s">
        <v>90</v>
      </c>
      <c r="E54" s="109">
        <v>2</v>
      </c>
      <c r="F54" s="113"/>
      <c r="G54" s="113"/>
      <c r="H54" s="113"/>
      <c r="I54" s="113"/>
      <c r="J54" s="113"/>
      <c r="K54" s="113"/>
      <c r="L54" s="113"/>
      <c r="M54" s="113"/>
      <c r="N54" s="113"/>
      <c r="O54" s="113"/>
      <c r="P54" s="113"/>
    </row>
    <row r="55" spans="1:16" s="16" customFormat="1">
      <c r="A55" s="111">
        <v>43</v>
      </c>
      <c r="B55" s="109" t="s">
        <v>1344</v>
      </c>
      <c r="C55" s="304" t="s">
        <v>1437</v>
      </c>
      <c r="D55" s="147" t="s">
        <v>90</v>
      </c>
      <c r="E55" s="109">
        <v>4</v>
      </c>
      <c r="F55" s="113"/>
      <c r="G55" s="113"/>
      <c r="H55" s="113"/>
      <c r="I55" s="113"/>
      <c r="J55" s="113"/>
      <c r="K55" s="113"/>
      <c r="L55" s="113"/>
      <c r="M55" s="113"/>
      <c r="N55" s="113"/>
      <c r="O55" s="113"/>
      <c r="P55" s="113"/>
    </row>
    <row r="56" spans="1:16" s="16" customFormat="1">
      <c r="A56" s="111">
        <v>44</v>
      </c>
      <c r="B56" s="109" t="s">
        <v>1344</v>
      </c>
      <c r="C56" s="304" t="s">
        <v>1438</v>
      </c>
      <c r="D56" s="147" t="s">
        <v>90</v>
      </c>
      <c r="E56" s="109">
        <v>2</v>
      </c>
      <c r="F56" s="113"/>
      <c r="G56" s="113"/>
      <c r="H56" s="113"/>
      <c r="I56" s="113"/>
      <c r="J56" s="113"/>
      <c r="K56" s="113"/>
      <c r="L56" s="113"/>
      <c r="M56" s="113"/>
      <c r="N56" s="113"/>
      <c r="O56" s="113"/>
      <c r="P56" s="113"/>
    </row>
    <row r="57" spans="1:16" s="16" customFormat="1">
      <c r="A57" s="111">
        <v>45</v>
      </c>
      <c r="B57" s="109" t="s">
        <v>1344</v>
      </c>
      <c r="C57" s="220" t="s">
        <v>1450</v>
      </c>
      <c r="D57" s="147" t="s">
        <v>90</v>
      </c>
      <c r="E57" s="109">
        <v>2</v>
      </c>
      <c r="F57" s="113"/>
      <c r="G57" s="113"/>
      <c r="H57" s="113"/>
      <c r="I57" s="113"/>
      <c r="J57" s="113"/>
      <c r="K57" s="113"/>
      <c r="L57" s="113"/>
      <c r="M57" s="113"/>
      <c r="N57" s="113"/>
      <c r="O57" s="113"/>
      <c r="P57" s="113"/>
    </row>
    <row r="58" spans="1:16" s="16" customFormat="1">
      <c r="A58" s="111">
        <v>46</v>
      </c>
      <c r="B58" s="109" t="s">
        <v>1344</v>
      </c>
      <c r="C58" s="304" t="s">
        <v>1439</v>
      </c>
      <c r="D58" s="147" t="s">
        <v>90</v>
      </c>
      <c r="E58" s="109">
        <v>1</v>
      </c>
      <c r="F58" s="113"/>
      <c r="G58" s="113"/>
      <c r="H58" s="113"/>
      <c r="I58" s="113"/>
      <c r="J58" s="113"/>
      <c r="K58" s="113"/>
      <c r="L58" s="113"/>
      <c r="M58" s="113"/>
      <c r="N58" s="113"/>
      <c r="O58" s="113"/>
      <c r="P58" s="113"/>
    </row>
    <row r="59" spans="1:16" s="16" customFormat="1">
      <c r="A59" s="111">
        <v>47</v>
      </c>
      <c r="B59" s="109" t="s">
        <v>1344</v>
      </c>
      <c r="C59" s="304" t="s">
        <v>1440</v>
      </c>
      <c r="D59" s="147" t="s">
        <v>90</v>
      </c>
      <c r="E59" s="109">
        <v>1</v>
      </c>
      <c r="F59" s="113"/>
      <c r="G59" s="113"/>
      <c r="H59" s="113"/>
      <c r="I59" s="113"/>
      <c r="J59" s="113"/>
      <c r="K59" s="113"/>
      <c r="L59" s="113"/>
      <c r="M59" s="113"/>
      <c r="N59" s="113"/>
      <c r="O59" s="113"/>
      <c r="P59" s="113"/>
    </row>
    <row r="60" spans="1:16" s="16" customFormat="1" ht="25.5">
      <c r="A60" s="111">
        <v>48</v>
      </c>
      <c r="B60" s="109" t="s">
        <v>1344</v>
      </c>
      <c r="C60" s="304" t="s">
        <v>1441</v>
      </c>
      <c r="D60" s="147" t="s">
        <v>90</v>
      </c>
      <c r="E60" s="109">
        <v>1</v>
      </c>
      <c r="F60" s="113"/>
      <c r="G60" s="113"/>
      <c r="H60" s="113"/>
      <c r="I60" s="113"/>
      <c r="J60" s="113"/>
      <c r="K60" s="113"/>
      <c r="L60" s="113"/>
      <c r="M60" s="113"/>
      <c r="N60" s="113"/>
      <c r="O60" s="113"/>
      <c r="P60" s="113"/>
    </row>
    <row r="61" spans="1:16" s="16" customFormat="1" ht="127.5">
      <c r="A61" s="111">
        <v>49</v>
      </c>
      <c r="B61" s="109" t="s">
        <v>1344</v>
      </c>
      <c r="C61" s="301" t="s">
        <v>1442</v>
      </c>
      <c r="D61" s="147" t="s">
        <v>90</v>
      </c>
      <c r="E61" s="109">
        <v>1</v>
      </c>
      <c r="F61" s="113"/>
      <c r="G61" s="113"/>
      <c r="H61" s="113"/>
      <c r="I61" s="113"/>
      <c r="J61" s="113"/>
      <c r="K61" s="113"/>
      <c r="L61" s="113"/>
      <c r="M61" s="113"/>
      <c r="N61" s="113"/>
      <c r="O61" s="113"/>
      <c r="P61" s="113"/>
    </row>
    <row r="62" spans="1:16" s="16" customFormat="1" ht="25.5">
      <c r="A62" s="111">
        <v>50</v>
      </c>
      <c r="B62" s="109"/>
      <c r="C62" s="301" t="s">
        <v>1443</v>
      </c>
      <c r="D62" s="147" t="s">
        <v>90</v>
      </c>
      <c r="E62" s="109"/>
      <c r="F62" s="113"/>
      <c r="G62" s="113"/>
      <c r="H62" s="113"/>
      <c r="I62" s="113"/>
      <c r="J62" s="113"/>
      <c r="K62" s="113"/>
      <c r="L62" s="113"/>
      <c r="M62" s="113"/>
      <c r="N62" s="113"/>
      <c r="O62" s="113"/>
      <c r="P62" s="113"/>
    </row>
    <row r="63" spans="1:16" s="16" customFormat="1" ht="25.5">
      <c r="A63" s="111">
        <v>51</v>
      </c>
      <c r="B63" s="109" t="s">
        <v>1344</v>
      </c>
      <c r="C63" s="304" t="s">
        <v>1444</v>
      </c>
      <c r="D63" s="147" t="s">
        <v>90</v>
      </c>
      <c r="E63" s="109">
        <v>2</v>
      </c>
      <c r="F63" s="113"/>
      <c r="G63" s="113"/>
      <c r="H63" s="113"/>
      <c r="I63" s="113"/>
      <c r="J63" s="113"/>
      <c r="K63" s="113"/>
      <c r="L63" s="113"/>
      <c r="M63" s="113"/>
      <c r="N63" s="113"/>
      <c r="O63" s="113"/>
      <c r="P63" s="113"/>
    </row>
    <row r="64" spans="1:16" s="16" customFormat="1">
      <c r="A64" s="111">
        <v>52</v>
      </c>
      <c r="B64" s="109" t="s">
        <v>1344</v>
      </c>
      <c r="C64" s="304" t="s">
        <v>1445</v>
      </c>
      <c r="D64" s="147" t="s">
        <v>90</v>
      </c>
      <c r="E64" s="109">
        <v>4</v>
      </c>
      <c r="F64" s="113"/>
      <c r="G64" s="113"/>
      <c r="H64" s="113"/>
      <c r="I64" s="113"/>
      <c r="J64" s="113"/>
      <c r="K64" s="113"/>
      <c r="L64" s="113"/>
      <c r="M64" s="113"/>
      <c r="N64" s="113"/>
      <c r="O64" s="113"/>
      <c r="P64" s="113"/>
    </row>
    <row r="65" spans="1:16" s="16" customFormat="1">
      <c r="A65" s="111">
        <v>53</v>
      </c>
      <c r="B65" s="109" t="s">
        <v>1344</v>
      </c>
      <c r="C65" s="304" t="s">
        <v>1446</v>
      </c>
      <c r="D65" s="147" t="s">
        <v>90</v>
      </c>
      <c r="E65" s="109">
        <v>4</v>
      </c>
      <c r="F65" s="113"/>
      <c r="G65" s="113"/>
      <c r="H65" s="113"/>
      <c r="I65" s="113"/>
      <c r="J65" s="113"/>
      <c r="K65" s="113"/>
      <c r="L65" s="113"/>
      <c r="M65" s="113"/>
      <c r="N65" s="113"/>
      <c r="O65" s="113"/>
      <c r="P65" s="113"/>
    </row>
    <row r="66" spans="1:16" s="16" customFormat="1">
      <c r="A66" s="111">
        <v>54</v>
      </c>
      <c r="B66" s="109" t="s">
        <v>1344</v>
      </c>
      <c r="C66" s="304" t="s">
        <v>1447</v>
      </c>
      <c r="D66" s="147" t="s">
        <v>90</v>
      </c>
      <c r="E66" s="109">
        <v>2</v>
      </c>
      <c r="F66" s="113"/>
      <c r="G66" s="113"/>
      <c r="H66" s="113"/>
      <c r="I66" s="113"/>
      <c r="J66" s="113"/>
      <c r="K66" s="113"/>
      <c r="L66" s="113"/>
      <c r="M66" s="113"/>
      <c r="N66" s="113"/>
      <c r="O66" s="113"/>
      <c r="P66" s="113"/>
    </row>
    <row r="67" spans="1:16" s="16" customFormat="1">
      <c r="A67" s="111">
        <v>55</v>
      </c>
      <c r="B67" s="109" t="s">
        <v>1344</v>
      </c>
      <c r="C67" s="304" t="s">
        <v>1448</v>
      </c>
      <c r="D67" s="147" t="s">
        <v>90</v>
      </c>
      <c r="E67" s="109">
        <v>4</v>
      </c>
      <c r="F67" s="113"/>
      <c r="G67" s="113"/>
      <c r="H67" s="113"/>
      <c r="I67" s="113"/>
      <c r="J67" s="113"/>
      <c r="K67" s="113"/>
      <c r="L67" s="113"/>
      <c r="M67" s="113"/>
      <c r="N67" s="113"/>
      <c r="O67" s="113"/>
      <c r="P67" s="113"/>
    </row>
    <row r="68" spans="1:16" s="16" customFormat="1" ht="25.5">
      <c r="A68" s="111">
        <v>56</v>
      </c>
      <c r="B68" s="109" t="s">
        <v>1344</v>
      </c>
      <c r="C68" s="149" t="s">
        <v>1449</v>
      </c>
      <c r="D68" s="147" t="s">
        <v>86</v>
      </c>
      <c r="E68" s="238">
        <f>E24+E25+E26</f>
        <v>4</v>
      </c>
      <c r="F68" s="113"/>
      <c r="G68" s="113"/>
      <c r="H68" s="113"/>
      <c r="I68" s="113"/>
      <c r="J68" s="113"/>
      <c r="K68" s="113"/>
      <c r="L68" s="113"/>
      <c r="M68" s="113"/>
      <c r="N68" s="113"/>
      <c r="O68" s="113"/>
      <c r="P68" s="113"/>
    </row>
    <row r="69" spans="1:16" s="16" customFormat="1" ht="25.5">
      <c r="A69" s="111">
        <v>57</v>
      </c>
      <c r="B69" s="109"/>
      <c r="C69" s="301" t="s">
        <v>1400</v>
      </c>
      <c r="D69" s="147" t="s">
        <v>86</v>
      </c>
      <c r="E69" s="274">
        <v>322.85000000000002</v>
      </c>
      <c r="F69" s="113"/>
      <c r="G69" s="113"/>
      <c r="H69" s="113"/>
      <c r="I69" s="113"/>
      <c r="J69" s="113"/>
      <c r="K69" s="113"/>
      <c r="L69" s="113"/>
      <c r="M69" s="113"/>
      <c r="N69" s="113"/>
      <c r="O69" s="113"/>
      <c r="P69" s="113"/>
    </row>
    <row r="70" spans="1:16" s="30" customFormat="1" ht="38.25">
      <c r="A70" s="197"/>
      <c r="B70" s="102"/>
      <c r="C70" s="104" t="s">
        <v>1401</v>
      </c>
      <c r="D70" s="197"/>
      <c r="E70" s="302"/>
      <c r="F70" s="137"/>
      <c r="G70" s="137"/>
      <c r="H70" s="137"/>
      <c r="I70" s="137"/>
      <c r="J70" s="137"/>
      <c r="K70" s="137"/>
      <c r="L70" s="137"/>
      <c r="M70" s="137"/>
      <c r="N70" s="137"/>
      <c r="O70" s="137"/>
      <c r="P70" s="137"/>
    </row>
    <row r="71" spans="1:16" s="746" customFormat="1" ht="38.25">
      <c r="A71" s="1058">
        <v>58</v>
      </c>
      <c r="B71" s="1146" t="s">
        <v>1344</v>
      </c>
      <c r="C71" s="1168" t="s">
        <v>1368</v>
      </c>
      <c r="D71" s="1058" t="s">
        <v>90</v>
      </c>
      <c r="E71" s="1229">
        <v>1</v>
      </c>
      <c r="F71" s="1149"/>
      <c r="G71" s="1149"/>
      <c r="H71" s="1149"/>
      <c r="I71" s="1149"/>
      <c r="J71" s="1149"/>
      <c r="K71" s="1149"/>
      <c r="L71" s="1149"/>
      <c r="M71" s="1149"/>
      <c r="N71" s="1149"/>
      <c r="O71" s="1149"/>
      <c r="P71" s="1149"/>
    </row>
    <row r="72" spans="1:16" s="746" customFormat="1" ht="25.5">
      <c r="A72" s="1058">
        <v>59</v>
      </c>
      <c r="B72" s="1146" t="s">
        <v>1344</v>
      </c>
      <c r="C72" s="1168" t="s">
        <v>1369</v>
      </c>
      <c r="D72" s="1058" t="s">
        <v>1625</v>
      </c>
      <c r="E72" s="1229">
        <v>1002.449</v>
      </c>
      <c r="F72" s="1149"/>
      <c r="G72" s="1149"/>
      <c r="H72" s="1149"/>
      <c r="I72" s="1149"/>
      <c r="J72" s="1149"/>
      <c r="K72" s="1149"/>
      <c r="L72" s="1149"/>
      <c r="M72" s="1149"/>
      <c r="N72" s="1149"/>
      <c r="O72" s="1149"/>
      <c r="P72" s="1149"/>
    </row>
    <row r="73" spans="1:16" s="746" customFormat="1" ht="89.25">
      <c r="A73" s="1058">
        <v>60</v>
      </c>
      <c r="B73" s="1146" t="s">
        <v>1344</v>
      </c>
      <c r="C73" s="1168" t="s">
        <v>1370</v>
      </c>
      <c r="D73" s="1058" t="s">
        <v>1625</v>
      </c>
      <c r="E73" s="1229">
        <v>778.9</v>
      </c>
      <c r="F73" s="1149"/>
      <c r="G73" s="1149"/>
      <c r="H73" s="1149"/>
      <c r="I73" s="1149"/>
      <c r="J73" s="1149"/>
      <c r="K73" s="1149"/>
      <c r="L73" s="1149"/>
      <c r="M73" s="1149"/>
      <c r="N73" s="1149"/>
      <c r="O73" s="1149"/>
      <c r="P73" s="1149"/>
    </row>
    <row r="74" spans="1:16" s="746" customFormat="1" ht="25.5">
      <c r="A74" s="1058">
        <v>61</v>
      </c>
      <c r="B74" s="1146" t="s">
        <v>1344</v>
      </c>
      <c r="C74" s="1168" t="s">
        <v>1353</v>
      </c>
      <c r="D74" s="1058" t="s">
        <v>1625</v>
      </c>
      <c r="E74" s="1230">
        <v>83.537000000000006</v>
      </c>
      <c r="F74" s="1149"/>
      <c r="G74" s="1149"/>
      <c r="H74" s="1149"/>
      <c r="I74" s="1149"/>
      <c r="J74" s="1149"/>
      <c r="K74" s="1149"/>
      <c r="L74" s="1149"/>
      <c r="M74" s="1149"/>
      <c r="N74" s="1149"/>
      <c r="O74" s="1149"/>
      <c r="P74" s="1149"/>
    </row>
    <row r="75" spans="1:16" s="746" customFormat="1" ht="25.5">
      <c r="A75" s="1058">
        <v>62</v>
      </c>
      <c r="B75" s="1146" t="s">
        <v>1344</v>
      </c>
      <c r="C75" s="1168" t="s">
        <v>1354</v>
      </c>
      <c r="D75" s="1058" t="s">
        <v>1625</v>
      </c>
      <c r="E75" s="1230">
        <v>111.38</v>
      </c>
      <c r="F75" s="1149"/>
      <c r="G75" s="1149"/>
      <c r="H75" s="1149"/>
      <c r="I75" s="1149"/>
      <c r="J75" s="1149"/>
      <c r="K75" s="1149"/>
      <c r="L75" s="1149"/>
      <c r="M75" s="1149"/>
      <c r="N75" s="1149"/>
      <c r="O75" s="1149"/>
      <c r="P75" s="1149"/>
    </row>
    <row r="76" spans="1:16" s="746" customFormat="1" ht="25.5">
      <c r="A76" s="1058">
        <v>63</v>
      </c>
      <c r="B76" s="1146" t="s">
        <v>1344</v>
      </c>
      <c r="C76" s="1168" t="s">
        <v>1355</v>
      </c>
      <c r="D76" s="1058" t="s">
        <v>86</v>
      </c>
      <c r="E76" s="1230">
        <v>322.85000000000002</v>
      </c>
      <c r="F76" s="1149"/>
      <c r="G76" s="1149"/>
      <c r="H76" s="1149"/>
      <c r="I76" s="1149"/>
      <c r="J76" s="1149"/>
      <c r="K76" s="1149"/>
      <c r="L76" s="1149"/>
      <c r="M76" s="1149"/>
      <c r="N76" s="1149"/>
      <c r="O76" s="1149"/>
      <c r="P76" s="1149"/>
    </row>
    <row r="77" spans="1:16" s="746" customFormat="1" ht="25.5">
      <c r="A77" s="1058">
        <v>64</v>
      </c>
      <c r="B77" s="1146" t="s">
        <v>1344</v>
      </c>
      <c r="C77" s="1168" t="s">
        <v>1356</v>
      </c>
      <c r="D77" s="1058" t="s">
        <v>86</v>
      </c>
      <c r="E77" s="1230">
        <v>322.85000000000002</v>
      </c>
      <c r="F77" s="1149"/>
      <c r="G77" s="1149"/>
      <c r="H77" s="1149"/>
      <c r="I77" s="1149"/>
      <c r="J77" s="1149"/>
      <c r="K77" s="1149"/>
      <c r="L77" s="1149"/>
      <c r="M77" s="1149"/>
      <c r="N77" s="1149"/>
      <c r="O77" s="1149"/>
      <c r="P77" s="1149"/>
    </row>
    <row r="78" spans="1:16" s="746" customFormat="1" ht="38.25">
      <c r="A78" s="1058">
        <v>65</v>
      </c>
      <c r="B78" s="1146" t="s">
        <v>1344</v>
      </c>
      <c r="C78" s="1168" t="s">
        <v>1451</v>
      </c>
      <c r="D78" s="1058" t="s">
        <v>86</v>
      </c>
      <c r="E78" s="1146">
        <v>123</v>
      </c>
      <c r="F78" s="1149"/>
      <c r="G78" s="1149"/>
      <c r="H78" s="1149"/>
      <c r="I78" s="1149"/>
      <c r="J78" s="1149"/>
      <c r="K78" s="1149"/>
      <c r="L78" s="1149"/>
      <c r="M78" s="1149"/>
      <c r="N78" s="1149"/>
      <c r="O78" s="1149"/>
      <c r="P78" s="1149"/>
    </row>
    <row r="79" spans="1:16" s="746" customFormat="1" ht="15.75">
      <c r="A79" s="1058">
        <v>66</v>
      </c>
      <c r="B79" s="1146" t="s">
        <v>1344</v>
      </c>
      <c r="C79" s="1168" t="s">
        <v>1371</v>
      </c>
      <c r="D79" s="1058" t="s">
        <v>1631</v>
      </c>
      <c r="E79" s="1229">
        <v>549.25</v>
      </c>
      <c r="F79" s="1149"/>
      <c r="G79" s="1149"/>
      <c r="H79" s="1149"/>
      <c r="I79" s="1149"/>
      <c r="J79" s="1149"/>
      <c r="K79" s="1149"/>
      <c r="L79" s="1149"/>
      <c r="M79" s="1149"/>
      <c r="N79" s="1149"/>
      <c r="O79" s="1149"/>
      <c r="P79" s="1149"/>
    </row>
    <row r="80" spans="1:16" s="746" customFormat="1" ht="38.25">
      <c r="A80" s="1058">
        <v>67</v>
      </c>
      <c r="B80" s="1146" t="s">
        <v>1344</v>
      </c>
      <c r="C80" s="1168" t="s">
        <v>290</v>
      </c>
      <c r="D80" s="1058" t="s">
        <v>90</v>
      </c>
      <c r="E80" s="1058">
        <v>1</v>
      </c>
      <c r="F80" s="1149"/>
      <c r="G80" s="1149"/>
      <c r="H80" s="1149"/>
      <c r="I80" s="1149"/>
      <c r="J80" s="1149"/>
      <c r="K80" s="1149"/>
      <c r="L80" s="1149"/>
      <c r="M80" s="1149"/>
      <c r="N80" s="1149"/>
      <c r="O80" s="1149"/>
      <c r="P80" s="1149"/>
    </row>
    <row r="81" spans="1:17" s="8" customFormat="1">
      <c r="A81" s="121"/>
      <c r="B81" s="121"/>
      <c r="C81" s="122"/>
      <c r="D81" s="123"/>
      <c r="E81" s="121"/>
      <c r="F81" s="125"/>
      <c r="G81" s="126"/>
      <c r="H81" s="127"/>
      <c r="I81" s="127"/>
      <c r="J81" s="128"/>
      <c r="K81" s="127"/>
      <c r="L81" s="128"/>
      <c r="M81" s="127"/>
      <c r="N81" s="128"/>
      <c r="O81" s="127"/>
      <c r="P81" s="129"/>
    </row>
    <row r="82" spans="1:17">
      <c r="A82" s="42"/>
      <c r="B82" s="42"/>
      <c r="C82" s="48"/>
      <c r="D82" s="44"/>
      <c r="E82" s="42"/>
      <c r="F82" s="42"/>
      <c r="G82" s="63"/>
      <c r="H82" s="64"/>
      <c r="I82" s="64"/>
      <c r="J82" s="64"/>
      <c r="K82" s="130" t="s">
        <v>1623</v>
      </c>
      <c r="L82" s="131">
        <f>SUM(L12:L81)</f>
        <v>0</v>
      </c>
      <c r="M82" s="131">
        <f>SUM(M12:M81)</f>
        <v>0</v>
      </c>
      <c r="N82" s="131">
        <f>SUM(N12:N81)</f>
        <v>0</v>
      </c>
      <c r="O82" s="131">
        <f>SUM(O12:O81)</f>
        <v>0</v>
      </c>
      <c r="P82" s="132">
        <f>SUM(P12:P81)</f>
        <v>0</v>
      </c>
    </row>
    <row r="83" spans="1:17">
      <c r="A83" s="42"/>
      <c r="B83" s="42"/>
      <c r="C83" s="48"/>
      <c r="D83" s="44"/>
      <c r="E83" s="42"/>
      <c r="F83" s="42"/>
      <c r="G83" s="63"/>
      <c r="H83" s="64"/>
      <c r="I83" s="64"/>
      <c r="J83" s="64"/>
      <c r="K83" s="130"/>
      <c r="L83" s="133"/>
      <c r="M83" s="133"/>
      <c r="N83" s="133"/>
      <c r="O83" s="133"/>
      <c r="P83" s="134"/>
    </row>
    <row r="84" spans="1:17">
      <c r="A84" s="42"/>
      <c r="B84" s="42"/>
      <c r="C84" s="71" t="s">
        <v>20</v>
      </c>
      <c r="D84" s="44"/>
      <c r="E84" s="42"/>
      <c r="F84" s="58"/>
      <c r="G84" s="63"/>
      <c r="H84" s="64"/>
      <c r="I84" s="64"/>
      <c r="J84" s="64"/>
      <c r="K84" s="64"/>
      <c r="L84" s="64"/>
      <c r="M84" s="64"/>
      <c r="N84" s="64"/>
      <c r="O84" s="64"/>
      <c r="P84" s="90"/>
    </row>
    <row r="85" spans="1:17" s="4" customFormat="1">
      <c r="A85" s="42"/>
      <c r="B85" s="42"/>
      <c r="C85" s="48"/>
      <c r="D85" s="44"/>
      <c r="E85" s="42"/>
      <c r="F85" s="58"/>
      <c r="G85" s="63"/>
      <c r="H85" s="64"/>
      <c r="I85" s="64"/>
      <c r="J85" s="64"/>
      <c r="K85" s="64"/>
      <c r="L85" s="64"/>
      <c r="M85" s="64"/>
      <c r="N85" s="64"/>
      <c r="O85" s="64"/>
      <c r="P85" s="90"/>
      <c r="Q85" s="6"/>
    </row>
    <row r="86" spans="1:17">
      <c r="A86" s="42"/>
      <c r="B86" s="42"/>
      <c r="C86" s="48"/>
      <c r="D86" s="44"/>
      <c r="E86" s="42"/>
      <c r="F86" s="42"/>
      <c r="G86" s="63"/>
      <c r="H86" s="64"/>
      <c r="I86" s="64"/>
      <c r="J86" s="64"/>
      <c r="K86" s="64"/>
      <c r="L86" s="64"/>
      <c r="M86" s="64"/>
      <c r="N86" s="64"/>
      <c r="O86" s="64"/>
      <c r="P86" s="90"/>
    </row>
    <row r="87" spans="1:17">
      <c r="A87" s="42"/>
      <c r="B87" s="42"/>
      <c r="C87" s="48"/>
      <c r="D87" s="44"/>
      <c r="E87" s="42"/>
      <c r="F87" s="42"/>
      <c r="G87" s="63"/>
      <c r="H87" s="64"/>
      <c r="I87" s="64"/>
      <c r="J87" s="64"/>
      <c r="K87" s="64"/>
      <c r="L87" s="64"/>
      <c r="M87" s="64"/>
      <c r="N87" s="64"/>
      <c r="O87" s="64"/>
      <c r="P87" s="90"/>
    </row>
    <row r="88" spans="1:17">
      <c r="A88" s="42"/>
      <c r="B88" s="42"/>
      <c r="C88" s="71" t="s">
        <v>1611</v>
      </c>
      <c r="D88" s="44"/>
      <c r="E88" s="42"/>
      <c r="F88" s="42"/>
      <c r="G88" s="63"/>
      <c r="H88" s="64"/>
      <c r="I88" s="64"/>
      <c r="J88" s="64"/>
      <c r="K88" s="64"/>
      <c r="L88" s="64"/>
      <c r="M88" s="64"/>
      <c r="N88" s="64"/>
      <c r="O88" s="64"/>
      <c r="P88" s="90"/>
    </row>
    <row r="89" spans="1:17">
      <c r="A89" s="42"/>
      <c r="B89" s="42"/>
      <c r="C89" s="48"/>
      <c r="D89" s="44"/>
      <c r="E89" s="42"/>
      <c r="F89" s="42"/>
      <c r="G89" s="63"/>
      <c r="H89" s="64"/>
      <c r="I89" s="64"/>
      <c r="J89" s="64"/>
      <c r="K89" s="64"/>
      <c r="L89" s="64"/>
      <c r="M89" s="64"/>
      <c r="N89" s="64"/>
      <c r="O89" s="64"/>
      <c r="P89" s="90"/>
    </row>
    <row r="90" spans="1:17">
      <c r="A90" s="42"/>
      <c r="B90" s="42"/>
      <c r="C90" s="48"/>
      <c r="D90" s="44"/>
      <c r="E90" s="42"/>
      <c r="F90" s="42"/>
      <c r="G90" s="63"/>
      <c r="H90" s="64"/>
      <c r="I90" s="64"/>
      <c r="J90" s="64"/>
      <c r="K90" s="64"/>
      <c r="L90" s="64"/>
      <c r="M90" s="64"/>
      <c r="N90" s="64"/>
      <c r="O90" s="64"/>
      <c r="P90" s="90"/>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3-4
&amp;"Arial,Bold"&amp;UŪDENSAPGĀDE Ū1, Ū2</oddHeader>
    <oddFooter>&amp;C&amp;8&amp;P</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9"/>
  <sheetViews>
    <sheetView topLeftCell="A49" workbookViewId="0">
      <selection activeCell="C68" sqref="C68"/>
    </sheetView>
  </sheetViews>
  <sheetFormatPr defaultColWidth="9.140625" defaultRowHeight="12.75"/>
  <cols>
    <col min="1" max="1" width="5.42578125" style="3" customWidth="1"/>
    <col min="2" max="2" width="5.85546875" style="3" customWidth="1"/>
    <col min="3" max="3" width="29.85546875" style="1" customWidth="1"/>
    <col min="4" max="4" width="6" style="2" customWidth="1"/>
    <col min="5" max="5" width="7.28515625" style="3" customWidth="1"/>
    <col min="6" max="6" width="6.28515625" style="3" customWidth="1"/>
    <col min="7" max="7" width="6.42578125" style="4" customWidth="1"/>
    <col min="8" max="8" width="7.710937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8" ht="15">
      <c r="A1" s="84" t="s">
        <v>1</v>
      </c>
      <c r="B1" s="84"/>
      <c r="C1" s="85"/>
      <c r="D1" s="62" t="s">
        <v>334</v>
      </c>
      <c r="E1" s="86"/>
      <c r="F1" s="86"/>
      <c r="G1" s="87"/>
      <c r="H1" s="88"/>
      <c r="I1" s="88"/>
      <c r="J1" s="88"/>
      <c r="K1" s="88"/>
      <c r="L1" s="88"/>
      <c r="M1" s="88"/>
      <c r="N1" s="88"/>
      <c r="O1" s="88"/>
      <c r="P1" s="89"/>
    </row>
    <row r="2" spans="1:18" ht="15">
      <c r="A2" s="84" t="s">
        <v>2</v>
      </c>
      <c r="B2" s="84"/>
      <c r="C2" s="85"/>
      <c r="D2" s="46" t="s">
        <v>48</v>
      </c>
      <c r="E2" s="86"/>
      <c r="F2" s="86"/>
      <c r="G2" s="87"/>
      <c r="H2" s="88"/>
      <c r="I2" s="88"/>
      <c r="J2" s="88"/>
      <c r="K2" s="88"/>
      <c r="L2" s="88"/>
      <c r="M2" s="88"/>
      <c r="N2" s="88"/>
      <c r="O2" s="88"/>
      <c r="P2" s="89"/>
    </row>
    <row r="3" spans="1:18" ht="15">
      <c r="A3" s="84"/>
      <c r="B3" s="84"/>
      <c r="C3" s="85"/>
      <c r="D3" s="46" t="s">
        <v>1772</v>
      </c>
      <c r="E3" s="86"/>
      <c r="F3" s="86"/>
      <c r="G3" s="87"/>
      <c r="H3" s="88"/>
      <c r="I3" s="88"/>
      <c r="J3" s="88"/>
      <c r="K3" s="88"/>
      <c r="L3" s="88"/>
      <c r="M3" s="88"/>
      <c r="N3" s="88"/>
      <c r="O3" s="88"/>
      <c r="P3" s="89"/>
    </row>
    <row r="4" spans="1:18" ht="15">
      <c r="A4" s="84"/>
      <c r="B4" s="84"/>
      <c r="C4" s="85"/>
      <c r="D4" s="46" t="s">
        <v>181</v>
      </c>
      <c r="E4" s="86"/>
      <c r="F4" s="86"/>
      <c r="G4" s="87"/>
      <c r="H4" s="88"/>
      <c r="I4" s="88"/>
      <c r="J4" s="88"/>
      <c r="K4" s="88"/>
      <c r="L4" s="88"/>
      <c r="M4" s="88"/>
      <c r="N4" s="88"/>
      <c r="O4" s="88"/>
      <c r="P4" s="89"/>
    </row>
    <row r="5" spans="1:18" ht="14.25" customHeight="1">
      <c r="A5" s="84" t="s">
        <v>3</v>
      </c>
      <c r="B5" s="84"/>
      <c r="C5" s="85"/>
      <c r="D5" s="46" t="s">
        <v>49</v>
      </c>
      <c r="E5" s="86"/>
      <c r="F5" s="86"/>
      <c r="G5" s="87"/>
      <c r="H5" s="88"/>
      <c r="I5" s="88"/>
      <c r="J5" s="88"/>
      <c r="K5" s="88"/>
      <c r="L5" s="88"/>
      <c r="M5" s="88"/>
      <c r="N5" s="88"/>
      <c r="O5" s="88"/>
      <c r="P5" s="89"/>
    </row>
    <row r="6" spans="1:18" ht="15">
      <c r="A6" s="84" t="s">
        <v>4</v>
      </c>
      <c r="B6" s="84"/>
      <c r="C6" s="85"/>
      <c r="D6" s="91"/>
      <c r="E6" s="86"/>
      <c r="F6" s="86"/>
      <c r="G6" s="87"/>
      <c r="H6" s="88"/>
      <c r="I6" s="88"/>
      <c r="J6" s="88"/>
      <c r="K6" s="88"/>
      <c r="L6" s="88"/>
      <c r="M6" s="88"/>
      <c r="N6" s="88"/>
      <c r="O6" s="88"/>
      <c r="P6" s="89"/>
    </row>
    <row r="7" spans="1:18" ht="15">
      <c r="A7" s="84" t="s">
        <v>1696</v>
      </c>
      <c r="B7" s="84"/>
      <c r="C7" s="85"/>
      <c r="D7" s="92"/>
      <c r="E7" s="86"/>
      <c r="F7" s="86"/>
      <c r="G7" s="87"/>
      <c r="H7" s="88"/>
      <c r="I7" s="88"/>
      <c r="J7" s="88"/>
      <c r="K7" s="88"/>
      <c r="L7" s="88"/>
      <c r="M7" s="88"/>
      <c r="N7" s="88"/>
      <c r="O7" s="93" t="s">
        <v>1624</v>
      </c>
      <c r="P7" s="94">
        <f>P72</f>
        <v>0</v>
      </c>
    </row>
    <row r="8" spans="1:18" ht="15">
      <c r="A8" s="45" t="s">
        <v>1613</v>
      </c>
      <c r="B8" s="45"/>
      <c r="C8" s="85"/>
      <c r="D8" s="92"/>
      <c r="E8" s="86"/>
      <c r="F8" s="86"/>
      <c r="G8" s="87"/>
      <c r="H8" s="88"/>
      <c r="I8" s="88"/>
      <c r="J8" s="88"/>
      <c r="K8" s="88"/>
      <c r="L8" s="88"/>
      <c r="M8" s="88"/>
      <c r="N8" s="88"/>
      <c r="O8" s="88"/>
      <c r="P8" s="89"/>
    </row>
    <row r="9" spans="1:18" ht="20.25" customHeight="1">
      <c r="A9" s="1328" t="s">
        <v>5</v>
      </c>
      <c r="B9" s="1328" t="s">
        <v>68</v>
      </c>
      <c r="C9" s="1343" t="s">
        <v>37</v>
      </c>
      <c r="D9" s="1341" t="s">
        <v>6</v>
      </c>
      <c r="E9" s="1328" t="s">
        <v>7</v>
      </c>
      <c r="F9" s="1338" t="s">
        <v>8</v>
      </c>
      <c r="G9" s="1338"/>
      <c r="H9" s="1338"/>
      <c r="I9" s="1338"/>
      <c r="J9" s="1338"/>
      <c r="K9" s="1340"/>
      <c r="L9" s="1339" t="s">
        <v>11</v>
      </c>
      <c r="M9" s="1338"/>
      <c r="N9" s="1338"/>
      <c r="O9" s="1338"/>
      <c r="P9" s="1340"/>
      <c r="Q9" s="7"/>
    </row>
    <row r="10" spans="1:18" ht="90.75" customHeight="1">
      <c r="A10" s="1329"/>
      <c r="B10" s="1329"/>
      <c r="C10" s="1344"/>
      <c r="D10" s="1342"/>
      <c r="E10" s="1329"/>
      <c r="F10" s="96" t="s">
        <v>9</v>
      </c>
      <c r="G10" s="96" t="s">
        <v>23</v>
      </c>
      <c r="H10" s="97" t="s">
        <v>24</v>
      </c>
      <c r="I10" s="97" t="s">
        <v>36</v>
      </c>
      <c r="J10" s="97" t="s">
        <v>25</v>
      </c>
      <c r="K10" s="97" t="s">
        <v>26</v>
      </c>
      <c r="L10" s="97" t="s">
        <v>10</v>
      </c>
      <c r="M10" s="97" t="s">
        <v>24</v>
      </c>
      <c r="N10" s="97" t="s">
        <v>36</v>
      </c>
      <c r="O10" s="97" t="s">
        <v>25</v>
      </c>
      <c r="P10" s="97" t="s">
        <v>27</v>
      </c>
    </row>
    <row r="11" spans="1:18">
      <c r="A11" s="82"/>
      <c r="B11" s="82"/>
      <c r="C11" s="192"/>
      <c r="D11" s="60"/>
      <c r="E11" s="82"/>
      <c r="F11" s="82"/>
      <c r="G11" s="193"/>
      <c r="H11" s="194"/>
      <c r="I11" s="194"/>
      <c r="J11" s="194"/>
      <c r="K11" s="194"/>
      <c r="L11" s="194"/>
      <c r="M11" s="194"/>
      <c r="N11" s="194"/>
      <c r="O11" s="194"/>
      <c r="P11" s="195"/>
    </row>
    <row r="12" spans="1:18">
      <c r="A12" s="182"/>
      <c r="B12" s="182"/>
      <c r="C12" s="183" t="s">
        <v>1452</v>
      </c>
      <c r="D12" s="184"/>
      <c r="E12" s="182"/>
      <c r="F12" s="182"/>
      <c r="G12" s="185"/>
      <c r="H12" s="186"/>
      <c r="I12" s="186"/>
      <c r="J12" s="186"/>
      <c r="K12" s="186"/>
      <c r="L12" s="186"/>
      <c r="M12" s="186"/>
      <c r="N12" s="186"/>
      <c r="O12" s="186"/>
      <c r="P12" s="187"/>
    </row>
    <row r="13" spans="1:18" s="32" customFormat="1" ht="38.25">
      <c r="A13" s="308"/>
      <c r="B13" s="308"/>
      <c r="C13" s="309" t="s">
        <v>1454</v>
      </c>
      <c r="D13" s="310"/>
      <c r="E13" s="310"/>
      <c r="F13" s="310"/>
      <c r="G13" s="202"/>
      <c r="H13" s="203"/>
      <c r="I13" s="203"/>
      <c r="J13" s="203"/>
      <c r="K13" s="203"/>
      <c r="L13" s="203"/>
      <c r="M13" s="203"/>
      <c r="N13" s="203"/>
      <c r="O13" s="203"/>
      <c r="P13" s="204"/>
    </row>
    <row r="14" spans="1:18" ht="25.5">
      <c r="A14" s="311" t="s">
        <v>717</v>
      </c>
      <c r="B14" s="311"/>
      <c r="C14" s="312" t="s">
        <v>1498</v>
      </c>
      <c r="D14" s="311" t="s">
        <v>1455</v>
      </c>
      <c r="E14" s="313" t="s">
        <v>1456</v>
      </c>
      <c r="F14" s="314"/>
      <c r="G14" s="314"/>
      <c r="H14" s="314"/>
      <c r="I14" s="314"/>
      <c r="J14" s="314"/>
      <c r="K14" s="314"/>
      <c r="L14" s="314"/>
      <c r="M14" s="314"/>
      <c r="N14" s="314"/>
      <c r="O14" s="314"/>
      <c r="P14" s="314"/>
      <c r="R14" s="40"/>
    </row>
    <row r="15" spans="1:18" ht="38.25">
      <c r="A15" s="311" t="s">
        <v>721</v>
      </c>
      <c r="B15" s="311"/>
      <c r="C15" s="312" t="s">
        <v>1499</v>
      </c>
      <c r="D15" s="311" t="s">
        <v>360</v>
      </c>
      <c r="E15" s="313" t="s">
        <v>721</v>
      </c>
      <c r="F15" s="314"/>
      <c r="G15" s="314"/>
      <c r="H15" s="314"/>
      <c r="I15" s="314"/>
      <c r="J15" s="314"/>
      <c r="K15" s="314"/>
      <c r="L15" s="314"/>
      <c r="M15" s="314"/>
      <c r="N15" s="314"/>
      <c r="O15" s="314"/>
      <c r="P15" s="314"/>
    </row>
    <row r="16" spans="1:18" ht="25.5">
      <c r="A16" s="311" t="s">
        <v>1269</v>
      </c>
      <c r="B16" s="311"/>
      <c r="C16" s="315" t="s">
        <v>1500</v>
      </c>
      <c r="D16" s="311" t="s">
        <v>360</v>
      </c>
      <c r="E16" s="313" t="s">
        <v>1011</v>
      </c>
      <c r="F16" s="314"/>
      <c r="G16" s="314"/>
      <c r="H16" s="314"/>
      <c r="I16" s="314"/>
      <c r="J16" s="314"/>
      <c r="K16" s="314"/>
      <c r="L16" s="314"/>
      <c r="M16" s="314"/>
      <c r="N16" s="314"/>
      <c r="O16" s="314"/>
      <c r="P16" s="314"/>
    </row>
    <row r="17" spans="1:16" ht="25.5">
      <c r="A17" s="311" t="s">
        <v>1011</v>
      </c>
      <c r="B17" s="311"/>
      <c r="C17" s="315" t="s">
        <v>1501</v>
      </c>
      <c r="D17" s="311" t="s">
        <v>360</v>
      </c>
      <c r="E17" s="313" t="s">
        <v>1457</v>
      </c>
      <c r="F17" s="314"/>
      <c r="G17" s="314"/>
      <c r="H17" s="314"/>
      <c r="I17" s="314"/>
      <c r="J17" s="314"/>
      <c r="K17" s="314"/>
      <c r="L17" s="314"/>
      <c r="M17" s="314"/>
      <c r="N17" s="314"/>
      <c r="O17" s="314"/>
      <c r="P17" s="314"/>
    </row>
    <row r="18" spans="1:16" ht="25.5">
      <c r="A18" s="311" t="s">
        <v>1697</v>
      </c>
      <c r="B18" s="311"/>
      <c r="C18" s="315" t="s">
        <v>1502</v>
      </c>
      <c r="D18" s="311" t="s">
        <v>360</v>
      </c>
      <c r="E18" s="313" t="s">
        <v>717</v>
      </c>
      <c r="F18" s="314"/>
      <c r="G18" s="314"/>
      <c r="H18" s="314"/>
      <c r="I18" s="314"/>
      <c r="J18" s="314"/>
      <c r="K18" s="314"/>
      <c r="L18" s="314"/>
      <c r="M18" s="314"/>
      <c r="N18" s="314"/>
      <c r="O18" s="314"/>
      <c r="P18" s="314"/>
    </row>
    <row r="19" spans="1:16" ht="25.5">
      <c r="A19" s="311" t="s">
        <v>1302</v>
      </c>
      <c r="B19" s="311"/>
      <c r="C19" s="315" t="s">
        <v>1503</v>
      </c>
      <c r="D19" s="311" t="s">
        <v>360</v>
      </c>
      <c r="E19" s="313" t="s">
        <v>717</v>
      </c>
      <c r="F19" s="314"/>
      <c r="G19" s="314"/>
      <c r="H19" s="314"/>
      <c r="I19" s="314"/>
      <c r="J19" s="314"/>
      <c r="K19" s="314"/>
      <c r="L19" s="314"/>
      <c r="M19" s="314"/>
      <c r="N19" s="314"/>
      <c r="O19" s="314"/>
      <c r="P19" s="314"/>
    </row>
    <row r="20" spans="1:16" ht="38.25">
      <c r="A20" s="311" t="s">
        <v>1698</v>
      </c>
      <c r="B20" s="311"/>
      <c r="C20" s="315" t="s">
        <v>1504</v>
      </c>
      <c r="D20" s="311" t="s">
        <v>360</v>
      </c>
      <c r="E20" s="313" t="s">
        <v>1011</v>
      </c>
      <c r="F20" s="314"/>
      <c r="G20" s="314"/>
      <c r="H20" s="314"/>
      <c r="I20" s="314"/>
      <c r="J20" s="314"/>
      <c r="K20" s="314"/>
      <c r="L20" s="314"/>
      <c r="M20" s="314"/>
      <c r="N20" s="314"/>
      <c r="O20" s="314"/>
      <c r="P20" s="314"/>
    </row>
    <row r="21" spans="1:16" s="16" customFormat="1" ht="38.25">
      <c r="A21" s="311" t="s">
        <v>1280</v>
      </c>
      <c r="B21" s="311"/>
      <c r="C21" s="315" t="s">
        <v>1505</v>
      </c>
      <c r="D21" s="311" t="s">
        <v>360</v>
      </c>
      <c r="E21" s="313" t="s">
        <v>721</v>
      </c>
      <c r="F21" s="314"/>
      <c r="G21" s="314"/>
      <c r="H21" s="314"/>
      <c r="I21" s="314"/>
      <c r="J21" s="314"/>
      <c r="K21" s="314"/>
      <c r="L21" s="314"/>
      <c r="M21" s="314"/>
      <c r="N21" s="314"/>
      <c r="O21" s="314"/>
      <c r="P21" s="314"/>
    </row>
    <row r="22" spans="1:16" ht="63.75">
      <c r="A22" s="311" t="s">
        <v>1002</v>
      </c>
      <c r="B22" s="311"/>
      <c r="C22" s="315" t="s">
        <v>1506</v>
      </c>
      <c r="D22" s="311" t="s">
        <v>360</v>
      </c>
      <c r="E22" s="313" t="s">
        <v>721</v>
      </c>
      <c r="F22" s="314"/>
      <c r="G22" s="314"/>
      <c r="H22" s="314"/>
      <c r="I22" s="314"/>
      <c r="J22" s="314"/>
      <c r="K22" s="314"/>
      <c r="L22" s="314"/>
      <c r="M22" s="314"/>
      <c r="N22" s="314"/>
      <c r="O22" s="314"/>
      <c r="P22" s="314"/>
    </row>
    <row r="23" spans="1:16" ht="51">
      <c r="A23" s="311" t="s">
        <v>1014</v>
      </c>
      <c r="B23" s="311"/>
      <c r="C23" s="315" t="s">
        <v>1507</v>
      </c>
      <c r="D23" s="311" t="s">
        <v>360</v>
      </c>
      <c r="E23" s="313" t="s">
        <v>721</v>
      </c>
      <c r="F23" s="314"/>
      <c r="G23" s="314"/>
      <c r="H23" s="314"/>
      <c r="I23" s="314"/>
      <c r="J23" s="314"/>
      <c r="K23" s="314"/>
      <c r="L23" s="314"/>
      <c r="M23" s="314"/>
      <c r="N23" s="314"/>
      <c r="O23" s="314"/>
      <c r="P23" s="314"/>
    </row>
    <row r="24" spans="1:16" ht="25.5">
      <c r="A24" s="311" t="s">
        <v>1260</v>
      </c>
      <c r="B24" s="311"/>
      <c r="C24" s="316" t="s">
        <v>1508</v>
      </c>
      <c r="D24" s="311" t="s">
        <v>360</v>
      </c>
      <c r="E24" s="313" t="s">
        <v>1302</v>
      </c>
      <c r="F24" s="314"/>
      <c r="G24" s="314"/>
      <c r="H24" s="314"/>
      <c r="I24" s="314"/>
      <c r="J24" s="314"/>
      <c r="K24" s="314"/>
      <c r="L24" s="314"/>
      <c r="M24" s="314"/>
      <c r="N24" s="314"/>
      <c r="O24" s="314"/>
      <c r="P24" s="314"/>
    </row>
    <row r="25" spans="1:16" ht="25.5">
      <c r="A25" s="311" t="s">
        <v>1457</v>
      </c>
      <c r="B25" s="311"/>
      <c r="C25" s="317" t="s">
        <v>1509</v>
      </c>
      <c r="D25" s="311" t="s">
        <v>360</v>
      </c>
      <c r="E25" s="313" t="s">
        <v>1302</v>
      </c>
      <c r="F25" s="314"/>
      <c r="G25" s="314"/>
      <c r="H25" s="314"/>
      <c r="I25" s="314"/>
      <c r="J25" s="314"/>
      <c r="K25" s="314"/>
      <c r="L25" s="314"/>
      <c r="M25" s="314"/>
      <c r="N25" s="314"/>
      <c r="O25" s="314"/>
      <c r="P25" s="314"/>
    </row>
    <row r="26" spans="1:16" ht="51">
      <c r="A26" s="311" t="s">
        <v>1699</v>
      </c>
      <c r="B26" s="311"/>
      <c r="C26" s="312" t="s">
        <v>1510</v>
      </c>
      <c r="D26" s="311" t="s">
        <v>300</v>
      </c>
      <c r="E26" s="313" t="s">
        <v>1458</v>
      </c>
      <c r="F26" s="314"/>
      <c r="G26" s="314"/>
      <c r="H26" s="314"/>
      <c r="I26" s="314"/>
      <c r="J26" s="314"/>
      <c r="K26" s="314"/>
      <c r="L26" s="314"/>
      <c r="M26" s="314"/>
      <c r="N26" s="314"/>
      <c r="O26" s="314"/>
      <c r="P26" s="314"/>
    </row>
    <row r="27" spans="1:16" s="16" customFormat="1" ht="25.5">
      <c r="A27" s="311" t="s">
        <v>1700</v>
      </c>
      <c r="B27" s="311"/>
      <c r="C27" s="312" t="s">
        <v>1511</v>
      </c>
      <c r="D27" s="311" t="s">
        <v>1455</v>
      </c>
      <c r="E27" s="313" t="s">
        <v>1459</v>
      </c>
      <c r="F27" s="314"/>
      <c r="G27" s="314"/>
      <c r="H27" s="314"/>
      <c r="I27" s="314"/>
      <c r="J27" s="314"/>
      <c r="K27" s="314"/>
      <c r="L27" s="314"/>
      <c r="M27" s="314"/>
      <c r="N27" s="314"/>
      <c r="O27" s="314"/>
      <c r="P27" s="314"/>
    </row>
    <row r="28" spans="1:16">
      <c r="A28" s="311" t="s">
        <v>1701</v>
      </c>
      <c r="B28" s="311"/>
      <c r="C28" s="312" t="s">
        <v>1460</v>
      </c>
      <c r="D28" s="311" t="s">
        <v>1455</v>
      </c>
      <c r="E28" s="313" t="s">
        <v>1456</v>
      </c>
      <c r="F28" s="314"/>
      <c r="G28" s="314"/>
      <c r="H28" s="314"/>
      <c r="I28" s="314"/>
      <c r="J28" s="314"/>
      <c r="K28" s="314"/>
      <c r="L28" s="314"/>
      <c r="M28" s="314"/>
      <c r="N28" s="314"/>
      <c r="O28" s="314"/>
      <c r="P28" s="314"/>
    </row>
    <row r="29" spans="1:16">
      <c r="A29" s="311" t="s">
        <v>1248</v>
      </c>
      <c r="B29" s="311"/>
      <c r="C29" s="312" t="s">
        <v>1461</v>
      </c>
      <c r="D29" s="311" t="s">
        <v>300</v>
      </c>
      <c r="E29" s="318" t="s">
        <v>717</v>
      </c>
      <c r="F29" s="314"/>
      <c r="G29" s="314"/>
      <c r="H29" s="314"/>
      <c r="I29" s="314"/>
      <c r="J29" s="314"/>
      <c r="K29" s="314"/>
      <c r="L29" s="314"/>
      <c r="M29" s="314"/>
      <c r="N29" s="314"/>
      <c r="O29" s="314"/>
      <c r="P29" s="314"/>
    </row>
    <row r="30" spans="1:16" ht="25.5">
      <c r="A30" s="311" t="s">
        <v>1702</v>
      </c>
      <c r="B30" s="311"/>
      <c r="C30" s="312" t="s">
        <v>1512</v>
      </c>
      <c r="D30" s="311" t="s">
        <v>1455</v>
      </c>
      <c r="E30" s="275">
        <v>6</v>
      </c>
      <c r="F30" s="314"/>
      <c r="G30" s="314"/>
      <c r="H30" s="314"/>
      <c r="I30" s="314"/>
      <c r="J30" s="314"/>
      <c r="K30" s="314"/>
      <c r="L30" s="314"/>
      <c r="M30" s="314"/>
      <c r="N30" s="314"/>
      <c r="O30" s="314"/>
      <c r="P30" s="314"/>
    </row>
    <row r="31" spans="1:16" ht="25.5">
      <c r="A31" s="311" t="s">
        <v>1703</v>
      </c>
      <c r="B31" s="311"/>
      <c r="C31" s="312" t="s">
        <v>1462</v>
      </c>
      <c r="D31" s="311" t="s">
        <v>300</v>
      </c>
      <c r="E31" s="313" t="s">
        <v>717</v>
      </c>
      <c r="F31" s="314"/>
      <c r="G31" s="314"/>
      <c r="H31" s="314"/>
      <c r="I31" s="314"/>
      <c r="J31" s="314"/>
      <c r="K31" s="314"/>
      <c r="L31" s="314"/>
      <c r="M31" s="314"/>
      <c r="N31" s="314"/>
      <c r="O31" s="314"/>
      <c r="P31" s="314"/>
    </row>
    <row r="32" spans="1:16" ht="25.5">
      <c r="A32" s="308"/>
      <c r="B32" s="308"/>
      <c r="C32" s="309" t="s">
        <v>1463</v>
      </c>
      <c r="D32" s="310"/>
      <c r="E32" s="310"/>
      <c r="F32" s="319"/>
      <c r="G32" s="319"/>
      <c r="H32" s="319"/>
      <c r="I32" s="319"/>
      <c r="J32" s="319"/>
      <c r="K32" s="319"/>
      <c r="L32" s="319"/>
      <c r="M32" s="319"/>
      <c r="N32" s="319"/>
      <c r="O32" s="319"/>
      <c r="P32" s="319"/>
    </row>
    <row r="33" spans="1:16" ht="25.5">
      <c r="A33" s="318" t="s">
        <v>1704</v>
      </c>
      <c r="B33" s="318"/>
      <c r="C33" s="316" t="s">
        <v>1513</v>
      </c>
      <c r="D33" s="318" t="s">
        <v>1455</v>
      </c>
      <c r="E33" s="318" t="s">
        <v>1464</v>
      </c>
      <c r="F33" s="314"/>
      <c r="G33" s="314"/>
      <c r="H33" s="314"/>
      <c r="I33" s="314"/>
      <c r="J33" s="314"/>
      <c r="K33" s="314"/>
      <c r="L33" s="314"/>
      <c r="M33" s="314"/>
      <c r="N33" s="314"/>
      <c r="O33" s="314"/>
      <c r="P33" s="314"/>
    </row>
    <row r="34" spans="1:16" ht="25.5">
      <c r="A34" s="311" t="s">
        <v>1705</v>
      </c>
      <c r="B34" s="311"/>
      <c r="C34" s="312" t="s">
        <v>1514</v>
      </c>
      <c r="D34" s="311" t="s">
        <v>1455</v>
      </c>
      <c r="E34" s="311" t="s">
        <v>1465</v>
      </c>
      <c r="F34" s="314"/>
      <c r="G34" s="314"/>
      <c r="H34" s="314"/>
      <c r="I34" s="314"/>
      <c r="J34" s="314"/>
      <c r="K34" s="314"/>
      <c r="L34" s="314"/>
      <c r="M34" s="314"/>
      <c r="N34" s="314"/>
      <c r="O34" s="314"/>
      <c r="P34" s="314"/>
    </row>
    <row r="35" spans="1:16" ht="25.5">
      <c r="A35" s="318" t="s">
        <v>1251</v>
      </c>
      <c r="B35" s="311"/>
      <c r="C35" s="312" t="s">
        <v>1466</v>
      </c>
      <c r="D35" s="311" t="s">
        <v>300</v>
      </c>
      <c r="E35" s="311" t="s">
        <v>717</v>
      </c>
      <c r="F35" s="314"/>
      <c r="G35" s="314"/>
      <c r="H35" s="314"/>
      <c r="I35" s="314"/>
      <c r="J35" s="314"/>
      <c r="K35" s="314"/>
      <c r="L35" s="314"/>
      <c r="M35" s="314"/>
      <c r="N35" s="314"/>
      <c r="O35" s="314"/>
      <c r="P35" s="314"/>
    </row>
    <row r="36" spans="1:16" ht="38.25">
      <c r="A36" s="311" t="s">
        <v>1706</v>
      </c>
      <c r="B36" s="311"/>
      <c r="C36" s="312" t="s">
        <v>1515</v>
      </c>
      <c r="D36" s="311" t="s">
        <v>360</v>
      </c>
      <c r="E36" s="318" t="s">
        <v>1302</v>
      </c>
      <c r="F36" s="314"/>
      <c r="G36" s="314"/>
      <c r="H36" s="314"/>
      <c r="I36" s="314"/>
      <c r="J36" s="314"/>
      <c r="K36" s="314"/>
      <c r="L36" s="314"/>
      <c r="M36" s="314"/>
      <c r="N36" s="314"/>
      <c r="O36" s="314"/>
      <c r="P36" s="314"/>
    </row>
    <row r="37" spans="1:16">
      <c r="A37" s="318" t="s">
        <v>1707</v>
      </c>
      <c r="B37" s="311"/>
      <c r="C37" s="312" t="s">
        <v>1268</v>
      </c>
      <c r="D37" s="311" t="s">
        <v>300</v>
      </c>
      <c r="E37" s="318" t="s">
        <v>717</v>
      </c>
      <c r="F37" s="314"/>
      <c r="G37" s="314"/>
      <c r="H37" s="314"/>
      <c r="I37" s="314"/>
      <c r="J37" s="314"/>
      <c r="K37" s="314"/>
      <c r="L37" s="314"/>
      <c r="M37" s="314"/>
      <c r="N37" s="314"/>
      <c r="O37" s="314"/>
      <c r="P37" s="314"/>
    </row>
    <row r="38" spans="1:16" ht="25.5">
      <c r="A38" s="308"/>
      <c r="B38" s="308"/>
      <c r="C38" s="309" t="s">
        <v>1467</v>
      </c>
      <c r="D38" s="310"/>
      <c r="E38" s="310"/>
      <c r="F38" s="319"/>
      <c r="G38" s="319"/>
      <c r="H38" s="319"/>
      <c r="I38" s="319"/>
      <c r="J38" s="319"/>
      <c r="K38" s="319"/>
      <c r="L38" s="319"/>
      <c r="M38" s="319"/>
      <c r="N38" s="319"/>
      <c r="O38" s="319"/>
      <c r="P38" s="319"/>
    </row>
    <row r="39" spans="1:16">
      <c r="A39" s="311" t="s">
        <v>1708</v>
      </c>
      <c r="B39" s="311"/>
      <c r="C39" s="312" t="s">
        <v>1516</v>
      </c>
      <c r="D39" s="311" t="s">
        <v>727</v>
      </c>
      <c r="E39" s="313" t="s">
        <v>1468</v>
      </c>
      <c r="F39" s="314"/>
      <c r="G39" s="314"/>
      <c r="H39" s="314"/>
      <c r="I39" s="314"/>
      <c r="J39" s="314"/>
      <c r="K39" s="314"/>
      <c r="L39" s="314"/>
      <c r="M39" s="314"/>
      <c r="N39" s="314"/>
      <c r="O39" s="314"/>
      <c r="P39" s="314"/>
    </row>
    <row r="40" spans="1:16">
      <c r="A40" s="311" t="s">
        <v>1288</v>
      </c>
      <c r="B40" s="311"/>
      <c r="C40" s="312" t="s">
        <v>1517</v>
      </c>
      <c r="D40" s="311" t="s">
        <v>727</v>
      </c>
      <c r="E40" s="313" t="s">
        <v>1469</v>
      </c>
      <c r="F40" s="314"/>
      <c r="G40" s="314"/>
      <c r="H40" s="314"/>
      <c r="I40" s="314"/>
      <c r="J40" s="314"/>
      <c r="K40" s="314"/>
      <c r="L40" s="314"/>
      <c r="M40" s="314"/>
      <c r="N40" s="314"/>
      <c r="O40" s="314"/>
      <c r="P40" s="314"/>
    </row>
    <row r="41" spans="1:16" ht="25.5">
      <c r="A41" s="311" t="s">
        <v>1709</v>
      </c>
      <c r="B41" s="311"/>
      <c r="C41" s="312" t="s">
        <v>1518</v>
      </c>
      <c r="D41" s="311" t="s">
        <v>1455</v>
      </c>
      <c r="E41" s="313" t="s">
        <v>1470</v>
      </c>
      <c r="F41" s="314"/>
      <c r="G41" s="314"/>
      <c r="H41" s="314"/>
      <c r="I41" s="314"/>
      <c r="J41" s="314"/>
      <c r="K41" s="314"/>
      <c r="L41" s="314"/>
      <c r="M41" s="314"/>
      <c r="N41" s="314"/>
      <c r="O41" s="314"/>
      <c r="P41" s="314"/>
    </row>
    <row r="42" spans="1:16" s="30" customFormat="1" ht="25.5">
      <c r="A42" s="311" t="s">
        <v>1710</v>
      </c>
      <c r="B42" s="311"/>
      <c r="C42" s="312" t="s">
        <v>1519</v>
      </c>
      <c r="D42" s="311" t="s">
        <v>1455</v>
      </c>
      <c r="E42" s="313" t="s">
        <v>1470</v>
      </c>
      <c r="F42" s="314"/>
      <c r="G42" s="314"/>
      <c r="H42" s="314"/>
      <c r="I42" s="314"/>
      <c r="J42" s="314"/>
      <c r="K42" s="314"/>
      <c r="L42" s="314"/>
      <c r="M42" s="314"/>
      <c r="N42" s="314"/>
      <c r="O42" s="314"/>
      <c r="P42" s="314"/>
    </row>
    <row r="43" spans="1:16" s="16" customFormat="1" ht="25.5">
      <c r="A43" s="311" t="s">
        <v>1711</v>
      </c>
      <c r="B43" s="311"/>
      <c r="C43" s="312" t="s">
        <v>1520</v>
      </c>
      <c r="D43" s="311" t="s">
        <v>1455</v>
      </c>
      <c r="E43" s="313" t="s">
        <v>1471</v>
      </c>
      <c r="F43" s="314"/>
      <c r="G43" s="314"/>
      <c r="H43" s="314"/>
      <c r="I43" s="314"/>
      <c r="J43" s="314"/>
      <c r="K43" s="314"/>
      <c r="L43" s="314"/>
      <c r="M43" s="314"/>
      <c r="N43" s="314"/>
      <c r="O43" s="314"/>
      <c r="P43" s="314"/>
    </row>
    <row r="44" spans="1:16" s="16" customFormat="1" ht="25.5">
      <c r="A44" s="311" t="s">
        <v>1712</v>
      </c>
      <c r="B44" s="311"/>
      <c r="C44" s="312" t="s">
        <v>1521</v>
      </c>
      <c r="D44" s="311" t="s">
        <v>1455</v>
      </c>
      <c r="E44" s="313" t="s">
        <v>1471</v>
      </c>
      <c r="F44" s="314"/>
      <c r="G44" s="314"/>
      <c r="H44" s="314"/>
      <c r="I44" s="314"/>
      <c r="J44" s="314"/>
      <c r="K44" s="314"/>
      <c r="L44" s="314"/>
      <c r="M44" s="314"/>
      <c r="N44" s="314"/>
      <c r="O44" s="314"/>
      <c r="P44" s="314"/>
    </row>
    <row r="45" spans="1:16" s="16" customFormat="1">
      <c r="A45" s="311" t="s">
        <v>1713</v>
      </c>
      <c r="B45" s="311"/>
      <c r="C45" s="312" t="s">
        <v>1522</v>
      </c>
      <c r="D45" s="318" t="s">
        <v>300</v>
      </c>
      <c r="E45" s="313" t="s">
        <v>717</v>
      </c>
      <c r="F45" s="314"/>
      <c r="G45" s="314"/>
      <c r="H45" s="314"/>
      <c r="I45" s="314"/>
      <c r="J45" s="314"/>
      <c r="K45" s="314"/>
      <c r="L45" s="314"/>
      <c r="M45" s="314"/>
      <c r="N45" s="314"/>
      <c r="O45" s="314"/>
      <c r="P45" s="314"/>
    </row>
    <row r="46" spans="1:16" s="16" customFormat="1">
      <c r="A46" s="311" t="s">
        <v>1714</v>
      </c>
      <c r="B46" s="311"/>
      <c r="C46" s="312" t="s">
        <v>1472</v>
      </c>
      <c r="D46" s="318" t="s">
        <v>300</v>
      </c>
      <c r="E46" s="311" t="s">
        <v>717</v>
      </c>
      <c r="F46" s="314"/>
      <c r="G46" s="314"/>
      <c r="H46" s="314"/>
      <c r="I46" s="314"/>
      <c r="J46" s="314"/>
      <c r="K46" s="314"/>
      <c r="L46" s="314"/>
      <c r="M46" s="314"/>
      <c r="N46" s="314"/>
      <c r="O46" s="314"/>
      <c r="P46" s="314"/>
    </row>
    <row r="47" spans="1:16" s="16" customFormat="1" ht="38.25">
      <c r="A47" s="311" t="s">
        <v>1715</v>
      </c>
      <c r="B47" s="311"/>
      <c r="C47" s="312" t="s">
        <v>1523</v>
      </c>
      <c r="D47" s="311" t="s">
        <v>300</v>
      </c>
      <c r="E47" s="311" t="s">
        <v>717</v>
      </c>
      <c r="F47" s="314"/>
      <c r="G47" s="314"/>
      <c r="H47" s="314"/>
      <c r="I47" s="314"/>
      <c r="J47" s="314"/>
      <c r="K47" s="314"/>
      <c r="L47" s="314"/>
      <c r="M47" s="314"/>
      <c r="N47" s="314"/>
      <c r="O47" s="314"/>
      <c r="P47" s="314"/>
    </row>
    <row r="48" spans="1:16" s="16" customFormat="1" ht="25.5">
      <c r="A48" s="308"/>
      <c r="B48" s="308"/>
      <c r="C48" s="309" t="s">
        <v>1473</v>
      </c>
      <c r="D48" s="310"/>
      <c r="E48" s="310"/>
      <c r="F48" s="319"/>
      <c r="G48" s="319"/>
      <c r="H48" s="319"/>
      <c r="I48" s="319"/>
      <c r="J48" s="319"/>
      <c r="K48" s="319"/>
      <c r="L48" s="319"/>
      <c r="M48" s="319"/>
      <c r="N48" s="319"/>
      <c r="O48" s="319"/>
      <c r="P48" s="319"/>
    </row>
    <row r="49" spans="1:16" s="16" customFormat="1" ht="38.25">
      <c r="A49" s="311" t="s">
        <v>1716</v>
      </c>
      <c r="B49" s="311"/>
      <c r="C49" s="312" t="s">
        <v>1524</v>
      </c>
      <c r="D49" s="311" t="s">
        <v>360</v>
      </c>
      <c r="E49" s="318" t="s">
        <v>721</v>
      </c>
      <c r="F49" s="314"/>
      <c r="G49" s="314"/>
      <c r="H49" s="314"/>
      <c r="I49" s="314"/>
      <c r="J49" s="314"/>
      <c r="K49" s="314"/>
      <c r="L49" s="314"/>
      <c r="M49" s="314"/>
      <c r="N49" s="314"/>
      <c r="O49" s="314"/>
      <c r="P49" s="314"/>
    </row>
    <row r="50" spans="1:16" s="16" customFormat="1">
      <c r="A50" s="311" t="s">
        <v>1717</v>
      </c>
      <c r="B50" s="311"/>
      <c r="C50" s="312" t="s">
        <v>1525</v>
      </c>
      <c r="D50" s="311" t="s">
        <v>360</v>
      </c>
      <c r="E50" s="318" t="s">
        <v>1302</v>
      </c>
      <c r="F50" s="314"/>
      <c r="G50" s="314"/>
      <c r="H50" s="314"/>
      <c r="I50" s="314"/>
      <c r="J50" s="314"/>
      <c r="K50" s="314"/>
      <c r="L50" s="314"/>
      <c r="M50" s="314"/>
      <c r="N50" s="314"/>
      <c r="O50" s="314"/>
      <c r="P50" s="314"/>
    </row>
    <row r="51" spans="1:16" s="16" customFormat="1">
      <c r="A51" s="311" t="s">
        <v>1718</v>
      </c>
      <c r="B51" s="311"/>
      <c r="C51" s="312" t="s">
        <v>1526</v>
      </c>
      <c r="D51" s="311" t="s">
        <v>360</v>
      </c>
      <c r="E51" s="318" t="s">
        <v>1302</v>
      </c>
      <c r="F51" s="314"/>
      <c r="G51" s="314"/>
      <c r="H51" s="314"/>
      <c r="I51" s="314"/>
      <c r="J51" s="314"/>
      <c r="K51" s="314"/>
      <c r="L51" s="314"/>
      <c r="M51" s="314"/>
      <c r="N51" s="314"/>
      <c r="O51" s="314"/>
      <c r="P51" s="314"/>
    </row>
    <row r="52" spans="1:16" s="16" customFormat="1">
      <c r="A52" s="311" t="s">
        <v>1719</v>
      </c>
      <c r="B52" s="311"/>
      <c r="C52" s="312" t="s">
        <v>1474</v>
      </c>
      <c r="D52" s="311" t="s">
        <v>360</v>
      </c>
      <c r="E52" s="318" t="s">
        <v>1014</v>
      </c>
      <c r="F52" s="314"/>
      <c r="G52" s="314"/>
      <c r="H52" s="314"/>
      <c r="I52" s="314"/>
      <c r="J52" s="314"/>
      <c r="K52" s="314"/>
      <c r="L52" s="314"/>
      <c r="M52" s="314"/>
      <c r="N52" s="314"/>
      <c r="O52" s="314"/>
      <c r="P52" s="314"/>
    </row>
    <row r="53" spans="1:16" s="16" customFormat="1">
      <c r="A53" s="311" t="s">
        <v>1720</v>
      </c>
      <c r="B53" s="311"/>
      <c r="C53" s="312" t="s">
        <v>1527</v>
      </c>
      <c r="D53" s="311" t="s">
        <v>360</v>
      </c>
      <c r="E53" s="318" t="s">
        <v>1014</v>
      </c>
      <c r="F53" s="314"/>
      <c r="G53" s="314"/>
      <c r="H53" s="314"/>
      <c r="I53" s="314"/>
      <c r="J53" s="314"/>
      <c r="K53" s="314"/>
      <c r="L53" s="314"/>
      <c r="M53" s="314"/>
      <c r="N53" s="314"/>
      <c r="O53" s="314"/>
      <c r="P53" s="314"/>
    </row>
    <row r="54" spans="1:16" s="16" customFormat="1">
      <c r="A54" s="311" t="s">
        <v>1721</v>
      </c>
      <c r="B54" s="311"/>
      <c r="C54" s="312" t="s">
        <v>1528</v>
      </c>
      <c r="D54" s="311" t="s">
        <v>360</v>
      </c>
      <c r="E54" s="239">
        <v>6</v>
      </c>
      <c r="F54" s="314"/>
      <c r="G54" s="314"/>
      <c r="H54" s="314"/>
      <c r="I54" s="314"/>
      <c r="J54" s="314"/>
      <c r="K54" s="314"/>
      <c r="L54" s="314"/>
      <c r="M54" s="314"/>
      <c r="N54" s="314"/>
      <c r="O54" s="314"/>
      <c r="P54" s="314"/>
    </row>
    <row r="55" spans="1:16" s="16" customFormat="1">
      <c r="A55" s="311" t="s">
        <v>1722</v>
      </c>
      <c r="B55" s="311"/>
      <c r="C55" s="312" t="s">
        <v>1529</v>
      </c>
      <c r="D55" s="311" t="s">
        <v>360</v>
      </c>
      <c r="E55" s="239">
        <v>2</v>
      </c>
      <c r="F55" s="314"/>
      <c r="G55" s="314"/>
      <c r="H55" s="314"/>
      <c r="I55" s="314"/>
      <c r="J55" s="314"/>
      <c r="K55" s="314"/>
      <c r="L55" s="314"/>
      <c r="M55" s="314"/>
      <c r="N55" s="314"/>
      <c r="O55" s="314"/>
      <c r="P55" s="314"/>
    </row>
    <row r="56" spans="1:16" s="16" customFormat="1">
      <c r="A56" s="311" t="s">
        <v>1723</v>
      </c>
      <c r="B56" s="311"/>
      <c r="C56" s="312" t="s">
        <v>1530</v>
      </c>
      <c r="D56" s="311" t="s">
        <v>360</v>
      </c>
      <c r="E56" s="239">
        <v>2</v>
      </c>
      <c r="F56" s="314"/>
      <c r="G56" s="314"/>
      <c r="H56" s="314"/>
      <c r="I56" s="314"/>
      <c r="J56" s="314"/>
      <c r="K56" s="314"/>
      <c r="L56" s="314"/>
      <c r="M56" s="314"/>
      <c r="N56" s="314"/>
      <c r="O56" s="314"/>
      <c r="P56" s="314"/>
    </row>
    <row r="57" spans="1:16" s="16" customFormat="1">
      <c r="A57" s="311" t="s">
        <v>1724</v>
      </c>
      <c r="B57" s="311"/>
      <c r="C57" s="312" t="s">
        <v>1475</v>
      </c>
      <c r="D57" s="311" t="s">
        <v>1476</v>
      </c>
      <c r="E57" s="275">
        <v>2.2000000000000002</v>
      </c>
      <c r="F57" s="314"/>
      <c r="G57" s="314"/>
      <c r="H57" s="314"/>
      <c r="I57" s="314"/>
      <c r="J57" s="314"/>
      <c r="K57" s="314"/>
      <c r="L57" s="314"/>
      <c r="M57" s="314"/>
      <c r="N57" s="314"/>
      <c r="O57" s="314"/>
      <c r="P57" s="314"/>
    </row>
    <row r="58" spans="1:16" s="16" customFormat="1">
      <c r="A58" s="311" t="s">
        <v>1238</v>
      </c>
      <c r="B58" s="311"/>
      <c r="C58" s="312" t="s">
        <v>1531</v>
      </c>
      <c r="D58" s="311" t="s">
        <v>727</v>
      </c>
      <c r="E58" s="275">
        <v>6.3</v>
      </c>
      <c r="F58" s="314"/>
      <c r="G58" s="314"/>
      <c r="H58" s="314"/>
      <c r="I58" s="314"/>
      <c r="J58" s="314"/>
      <c r="K58" s="314"/>
      <c r="L58" s="314"/>
      <c r="M58" s="314"/>
      <c r="N58" s="314"/>
      <c r="O58" s="314"/>
      <c r="P58" s="314"/>
    </row>
    <row r="59" spans="1:16" s="16" customFormat="1">
      <c r="A59" s="311" t="s">
        <v>1725</v>
      </c>
      <c r="B59" s="311"/>
      <c r="C59" s="312" t="s">
        <v>1477</v>
      </c>
      <c r="D59" s="318" t="s">
        <v>1478</v>
      </c>
      <c r="E59" s="318" t="s">
        <v>1479</v>
      </c>
      <c r="F59" s="314"/>
      <c r="G59" s="314"/>
      <c r="H59" s="314"/>
      <c r="I59" s="314"/>
      <c r="J59" s="314"/>
      <c r="K59" s="314"/>
      <c r="L59" s="314"/>
      <c r="M59" s="314"/>
      <c r="N59" s="314"/>
      <c r="O59" s="314"/>
      <c r="P59" s="314"/>
    </row>
    <row r="60" spans="1:16" s="16" customFormat="1" ht="38.25">
      <c r="A60" s="308"/>
      <c r="B60" s="308"/>
      <c r="C60" s="309" t="s">
        <v>1480</v>
      </c>
      <c r="D60" s="310"/>
      <c r="E60" s="310"/>
      <c r="F60" s="319"/>
      <c r="G60" s="319"/>
      <c r="H60" s="319"/>
      <c r="I60" s="319"/>
      <c r="J60" s="319"/>
      <c r="K60" s="319"/>
      <c r="L60" s="319"/>
      <c r="M60" s="319"/>
      <c r="N60" s="319"/>
      <c r="O60" s="319"/>
      <c r="P60" s="319"/>
    </row>
    <row r="61" spans="1:16" s="16" customFormat="1" ht="38.25">
      <c r="A61" s="311" t="s">
        <v>1459</v>
      </c>
      <c r="B61" s="311"/>
      <c r="C61" s="312" t="s">
        <v>1481</v>
      </c>
      <c r="D61" s="311" t="s">
        <v>1478</v>
      </c>
      <c r="E61" s="313" t="s">
        <v>1482</v>
      </c>
      <c r="F61" s="314"/>
      <c r="G61" s="314"/>
      <c r="H61" s="314"/>
      <c r="I61" s="314"/>
      <c r="J61" s="314"/>
      <c r="K61" s="314"/>
      <c r="L61" s="314"/>
      <c r="M61" s="314"/>
      <c r="N61" s="314"/>
      <c r="O61" s="314"/>
      <c r="P61" s="314"/>
    </row>
    <row r="62" spans="1:16" s="16" customFormat="1" ht="25.5">
      <c r="A62" s="311" t="s">
        <v>1726</v>
      </c>
      <c r="B62" s="311"/>
      <c r="C62" s="316" t="s">
        <v>1483</v>
      </c>
      <c r="D62" s="318" t="s">
        <v>1478</v>
      </c>
      <c r="E62" s="318" t="s">
        <v>1484</v>
      </c>
      <c r="F62" s="314"/>
      <c r="G62" s="314"/>
      <c r="H62" s="314"/>
      <c r="I62" s="314"/>
      <c r="J62" s="314"/>
      <c r="K62" s="314"/>
      <c r="L62" s="314"/>
      <c r="M62" s="314"/>
      <c r="N62" s="314"/>
      <c r="O62" s="314"/>
      <c r="P62" s="314"/>
    </row>
    <row r="63" spans="1:16" s="16" customFormat="1" ht="25.5">
      <c r="A63" s="311" t="s">
        <v>1727</v>
      </c>
      <c r="B63" s="311"/>
      <c r="C63" s="316" t="s">
        <v>1485</v>
      </c>
      <c r="D63" s="318" t="s">
        <v>1478</v>
      </c>
      <c r="E63" s="318" t="s">
        <v>1486</v>
      </c>
      <c r="F63" s="314"/>
      <c r="G63" s="314"/>
      <c r="H63" s="314"/>
      <c r="I63" s="314"/>
      <c r="J63" s="314"/>
      <c r="K63" s="314"/>
      <c r="L63" s="314"/>
      <c r="M63" s="314"/>
      <c r="N63" s="314"/>
      <c r="O63" s="314"/>
      <c r="P63" s="314"/>
    </row>
    <row r="64" spans="1:16" s="16" customFormat="1" ht="38.25">
      <c r="A64" s="311" t="s">
        <v>1728</v>
      </c>
      <c r="B64" s="311"/>
      <c r="C64" s="316" t="s">
        <v>1487</v>
      </c>
      <c r="D64" s="318" t="s">
        <v>1478</v>
      </c>
      <c r="E64" s="313" t="s">
        <v>1488</v>
      </c>
      <c r="F64" s="314"/>
      <c r="G64" s="314"/>
      <c r="H64" s="314"/>
      <c r="I64" s="314"/>
      <c r="J64" s="314"/>
      <c r="K64" s="314"/>
      <c r="L64" s="314"/>
      <c r="M64" s="314"/>
      <c r="N64" s="314"/>
      <c r="O64" s="314"/>
      <c r="P64" s="314"/>
    </row>
    <row r="65" spans="1:17" s="16" customFormat="1" ht="63.75">
      <c r="A65" s="311" t="s">
        <v>1729</v>
      </c>
      <c r="B65" s="311"/>
      <c r="C65" s="316" t="s">
        <v>1489</v>
      </c>
      <c r="D65" s="318" t="s">
        <v>1478</v>
      </c>
      <c r="E65" s="318" t="s">
        <v>1490</v>
      </c>
      <c r="F65" s="314"/>
      <c r="G65" s="314"/>
      <c r="H65" s="314"/>
      <c r="I65" s="314"/>
      <c r="J65" s="314"/>
      <c r="K65" s="314"/>
      <c r="L65" s="314"/>
      <c r="M65" s="314"/>
      <c r="N65" s="314"/>
      <c r="O65" s="314"/>
      <c r="P65" s="314"/>
    </row>
    <row r="66" spans="1:17" s="16" customFormat="1" ht="38.25">
      <c r="A66" s="311" t="s">
        <v>1730</v>
      </c>
      <c r="B66" s="311"/>
      <c r="C66" s="316" t="s">
        <v>1491</v>
      </c>
      <c r="D66" s="318" t="s">
        <v>1478</v>
      </c>
      <c r="E66" s="318" t="s">
        <v>1492</v>
      </c>
      <c r="F66" s="314"/>
      <c r="G66" s="314"/>
      <c r="H66" s="314"/>
      <c r="I66" s="314"/>
      <c r="J66" s="314"/>
      <c r="K66" s="314"/>
      <c r="L66" s="314"/>
      <c r="M66" s="314"/>
      <c r="N66" s="314"/>
      <c r="O66" s="314"/>
      <c r="P66" s="314"/>
    </row>
    <row r="67" spans="1:17" s="16" customFormat="1" ht="25.5">
      <c r="A67" s="311" t="s">
        <v>1458</v>
      </c>
      <c r="B67" s="311"/>
      <c r="C67" s="316" t="s">
        <v>1493</v>
      </c>
      <c r="D67" s="318" t="s">
        <v>1478</v>
      </c>
      <c r="E67" s="318" t="s">
        <v>1494</v>
      </c>
      <c r="F67" s="314"/>
      <c r="G67" s="314"/>
      <c r="H67" s="314"/>
      <c r="I67" s="314"/>
      <c r="J67" s="314"/>
      <c r="K67" s="314"/>
      <c r="L67" s="314"/>
      <c r="M67" s="314"/>
      <c r="N67" s="314"/>
      <c r="O67" s="314"/>
      <c r="P67" s="314"/>
    </row>
    <row r="68" spans="1:17" s="16" customFormat="1" ht="25.5">
      <c r="A68" s="311" t="s">
        <v>1731</v>
      </c>
      <c r="B68" s="311"/>
      <c r="C68" s="316" t="s">
        <v>1495</v>
      </c>
      <c r="D68" s="311" t="s">
        <v>1230</v>
      </c>
      <c r="E68" s="318" t="s">
        <v>1496</v>
      </c>
      <c r="F68" s="314"/>
      <c r="G68" s="314"/>
      <c r="H68" s="314"/>
      <c r="I68" s="314"/>
      <c r="J68" s="314"/>
      <c r="K68" s="314"/>
      <c r="L68" s="314"/>
      <c r="M68" s="314"/>
      <c r="N68" s="314"/>
      <c r="O68" s="314"/>
      <c r="P68" s="314"/>
    </row>
    <row r="69" spans="1:17" s="16" customFormat="1" ht="25.5">
      <c r="A69" s="311" t="s">
        <v>1732</v>
      </c>
      <c r="B69" s="311"/>
      <c r="C69" s="316" t="s">
        <v>1497</v>
      </c>
      <c r="D69" s="311" t="s">
        <v>1230</v>
      </c>
      <c r="E69" s="318" t="s">
        <v>364</v>
      </c>
      <c r="F69" s="314"/>
      <c r="G69" s="314"/>
      <c r="H69" s="314"/>
      <c r="I69" s="314"/>
      <c r="J69" s="314"/>
      <c r="K69" s="314"/>
      <c r="L69" s="314"/>
      <c r="M69" s="314"/>
      <c r="N69" s="314"/>
      <c r="O69" s="314"/>
      <c r="P69" s="314"/>
    </row>
    <row r="70" spans="1:17" s="16" customFormat="1" ht="38.25" customHeight="1">
      <c r="A70" s="311" t="s">
        <v>1733</v>
      </c>
      <c r="B70" s="320"/>
      <c r="C70" s="321" t="s">
        <v>1691</v>
      </c>
      <c r="D70" s="322" t="s">
        <v>720</v>
      </c>
      <c r="E70" s="323" t="s">
        <v>717</v>
      </c>
      <c r="F70" s="324"/>
      <c r="G70" s="325"/>
      <c r="H70" s="325"/>
      <c r="I70" s="325"/>
      <c r="J70" s="324"/>
      <c r="K70" s="325"/>
      <c r="L70" s="324"/>
      <c r="M70" s="325"/>
      <c r="N70" s="324"/>
      <c r="O70" s="325"/>
      <c r="P70" s="325"/>
    </row>
    <row r="71" spans="1:17" s="8" customFormat="1">
      <c r="A71" s="121"/>
      <c r="B71" s="121"/>
      <c r="C71" s="122"/>
      <c r="D71" s="123"/>
      <c r="E71" s="121"/>
      <c r="F71" s="125"/>
      <c r="G71" s="126"/>
      <c r="H71" s="127"/>
      <c r="I71" s="127"/>
      <c r="J71" s="128"/>
      <c r="K71" s="127"/>
      <c r="L71" s="128"/>
      <c r="M71" s="127"/>
      <c r="N71" s="128"/>
      <c r="O71" s="127"/>
      <c r="P71" s="129"/>
    </row>
    <row r="72" spans="1:17">
      <c r="A72" s="42"/>
      <c r="B72" s="42"/>
      <c r="C72" s="48"/>
      <c r="D72" s="44"/>
      <c r="E72" s="42"/>
      <c r="F72" s="42"/>
      <c r="G72" s="63"/>
      <c r="H72" s="64"/>
      <c r="I72" s="64"/>
      <c r="J72" s="64"/>
      <c r="K72" s="130" t="s">
        <v>1623</v>
      </c>
      <c r="L72" s="131">
        <f>SUM(L13:L71)</f>
        <v>0</v>
      </c>
      <c r="M72" s="131">
        <f>SUM(M13:M71)</f>
        <v>0</v>
      </c>
      <c r="N72" s="131">
        <f>SUM(N13:N71)</f>
        <v>0</v>
      </c>
      <c r="O72" s="131">
        <f>SUM(O13:O71)</f>
        <v>0</v>
      </c>
      <c r="P72" s="132">
        <f>SUM(P13:P71)</f>
        <v>0</v>
      </c>
    </row>
    <row r="73" spans="1:17">
      <c r="A73" s="42"/>
      <c r="B73" s="42"/>
      <c r="C73" s="48"/>
      <c r="D73" s="44"/>
      <c r="E73" s="42"/>
      <c r="F73" s="42"/>
      <c r="G73" s="63"/>
      <c r="H73" s="64"/>
      <c r="I73" s="64"/>
      <c r="J73" s="64"/>
      <c r="K73" s="130"/>
      <c r="L73" s="133"/>
      <c r="M73" s="133"/>
      <c r="N73" s="133"/>
      <c r="O73" s="133"/>
      <c r="P73" s="134"/>
    </row>
    <row r="74" spans="1:17">
      <c r="A74" s="42"/>
      <c r="B74" s="42"/>
      <c r="C74" s="71" t="s">
        <v>20</v>
      </c>
      <c r="D74" s="44"/>
      <c r="E74" s="42"/>
      <c r="F74" s="58"/>
      <c r="G74" s="63"/>
      <c r="H74" s="64"/>
      <c r="I74" s="64"/>
      <c r="J74" s="64"/>
      <c r="K74" s="64"/>
      <c r="L74" s="64"/>
      <c r="M74" s="64"/>
      <c r="N74" s="64"/>
      <c r="O74" s="64"/>
      <c r="P74" s="90"/>
    </row>
    <row r="75" spans="1:17" s="4" customFormat="1">
      <c r="A75" s="42"/>
      <c r="B75" s="42"/>
      <c r="C75" s="48"/>
      <c r="D75" s="44"/>
      <c r="E75" s="42"/>
      <c r="F75" s="58"/>
      <c r="G75" s="63"/>
      <c r="H75" s="64"/>
      <c r="I75" s="64"/>
      <c r="J75" s="64"/>
      <c r="K75" s="64"/>
      <c r="L75" s="64"/>
      <c r="M75" s="64"/>
      <c r="N75" s="64"/>
      <c r="O75" s="64"/>
      <c r="P75" s="90"/>
      <c r="Q75" s="6"/>
    </row>
    <row r="76" spans="1:17">
      <c r="A76" s="42"/>
      <c r="B76" s="42"/>
      <c r="C76" s="48"/>
      <c r="D76" s="44"/>
      <c r="E76" s="42"/>
      <c r="F76" s="42"/>
      <c r="G76" s="63"/>
      <c r="H76" s="64"/>
      <c r="I76" s="64"/>
      <c r="J76" s="64"/>
      <c r="K76" s="64"/>
      <c r="L76" s="64"/>
      <c r="M76" s="64"/>
      <c r="N76" s="64"/>
      <c r="O76" s="64"/>
      <c r="P76" s="90"/>
    </row>
    <row r="77" spans="1:17">
      <c r="A77" s="42"/>
      <c r="B77" s="42"/>
      <c r="C77" s="48"/>
      <c r="D77" s="44"/>
      <c r="E77" s="42"/>
      <c r="F77" s="42"/>
      <c r="G77" s="63"/>
      <c r="H77" s="64"/>
      <c r="I77" s="64"/>
      <c r="J77" s="64"/>
      <c r="K77" s="64"/>
      <c r="L77" s="64"/>
      <c r="M77" s="64"/>
      <c r="N77" s="64"/>
      <c r="O77" s="64"/>
      <c r="P77" s="90"/>
    </row>
    <row r="78" spans="1:17">
      <c r="A78" s="42"/>
      <c r="B78" s="42"/>
      <c r="C78" s="71" t="s">
        <v>1611</v>
      </c>
      <c r="D78" s="44"/>
      <c r="E78" s="42"/>
      <c r="F78" s="42"/>
      <c r="G78" s="63"/>
      <c r="H78" s="64"/>
      <c r="I78" s="64"/>
      <c r="J78" s="64"/>
      <c r="K78" s="64"/>
      <c r="L78" s="64"/>
      <c r="M78" s="64"/>
      <c r="N78" s="64"/>
      <c r="O78" s="64"/>
      <c r="P78" s="90"/>
    </row>
    <row r="79" spans="1:17">
      <c r="A79" s="42"/>
      <c r="B79" s="42"/>
      <c r="C79" s="48"/>
      <c r="D79" s="44"/>
      <c r="E79" s="42"/>
      <c r="F79" s="42"/>
      <c r="G79" s="63"/>
      <c r="H79" s="64"/>
      <c r="I79" s="64"/>
      <c r="J79" s="64"/>
      <c r="K79" s="64"/>
      <c r="L79" s="64"/>
      <c r="M79" s="64"/>
      <c r="N79" s="64"/>
      <c r="O79" s="64"/>
      <c r="P79" s="90"/>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3-5
&amp;"Arial,Bold"&amp;USILTUMTRASE.</oddHeader>
    <oddFooter>&amp;C&amp;8&amp;P</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workbookViewId="0">
      <selection activeCell="Q14" sqref="Q14"/>
    </sheetView>
  </sheetViews>
  <sheetFormatPr defaultColWidth="9.140625" defaultRowHeight="12.75"/>
  <cols>
    <col min="1" max="1" width="5.42578125" style="3" customWidth="1"/>
    <col min="2" max="2" width="5.85546875" style="3" customWidth="1"/>
    <col min="3" max="3" width="29.85546875" style="1" customWidth="1"/>
    <col min="4" max="4" width="6" style="2" customWidth="1"/>
    <col min="5" max="5" width="7.28515625" style="3" customWidth="1"/>
    <col min="6" max="6" width="6.28515625" style="3" customWidth="1"/>
    <col min="7" max="7" width="6.42578125" style="4" customWidth="1"/>
    <col min="8" max="8" width="7.710937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8" ht="15">
      <c r="A1" s="84" t="s">
        <v>1</v>
      </c>
      <c r="B1" s="84"/>
      <c r="C1" s="85"/>
      <c r="D1" s="62" t="s">
        <v>334</v>
      </c>
      <c r="E1" s="86"/>
      <c r="F1" s="86"/>
      <c r="G1" s="87"/>
      <c r="H1" s="88"/>
      <c r="I1" s="88"/>
      <c r="J1" s="88"/>
      <c r="K1" s="88"/>
      <c r="L1" s="88"/>
      <c r="M1" s="88"/>
      <c r="N1" s="88"/>
      <c r="O1" s="88"/>
      <c r="P1" s="89"/>
    </row>
    <row r="2" spans="1:18" ht="15">
      <c r="A2" s="84" t="s">
        <v>2</v>
      </c>
      <c r="B2" s="84"/>
      <c r="C2" s="85"/>
      <c r="D2" s="46" t="s">
        <v>48</v>
      </c>
      <c r="E2" s="86"/>
      <c r="F2" s="86"/>
      <c r="G2" s="87"/>
      <c r="H2" s="88"/>
      <c r="I2" s="88"/>
      <c r="J2" s="88"/>
      <c r="K2" s="88"/>
      <c r="L2" s="88"/>
      <c r="M2" s="88"/>
      <c r="N2" s="88"/>
      <c r="O2" s="88"/>
      <c r="P2" s="89"/>
    </row>
    <row r="3" spans="1:18" ht="15">
      <c r="A3" s="84"/>
      <c r="B3" s="84"/>
      <c r="C3" s="85"/>
      <c r="D3" s="46" t="s">
        <v>1772</v>
      </c>
      <c r="E3" s="86"/>
      <c r="F3" s="86"/>
      <c r="G3" s="87"/>
      <c r="H3" s="88"/>
      <c r="I3" s="88"/>
      <c r="J3" s="88"/>
      <c r="K3" s="88"/>
      <c r="L3" s="88"/>
      <c r="M3" s="88"/>
      <c r="N3" s="88"/>
      <c r="O3" s="88"/>
      <c r="P3" s="89"/>
    </row>
    <row r="4" spans="1:18" ht="15">
      <c r="A4" s="84"/>
      <c r="B4" s="84"/>
      <c r="C4" s="85"/>
      <c r="D4" s="46" t="s">
        <v>181</v>
      </c>
      <c r="E4" s="86"/>
      <c r="F4" s="86"/>
      <c r="G4" s="87"/>
      <c r="H4" s="88"/>
      <c r="I4" s="88"/>
      <c r="J4" s="88"/>
      <c r="K4" s="88"/>
      <c r="L4" s="88"/>
      <c r="M4" s="88"/>
      <c r="N4" s="88"/>
      <c r="O4" s="88"/>
      <c r="P4" s="89"/>
    </row>
    <row r="5" spans="1:18" ht="14.25" customHeight="1">
      <c r="A5" s="84" t="s">
        <v>3</v>
      </c>
      <c r="B5" s="84"/>
      <c r="C5" s="85"/>
      <c r="D5" s="46" t="s">
        <v>49</v>
      </c>
      <c r="E5" s="86"/>
      <c r="F5" s="86"/>
      <c r="G5" s="87"/>
      <c r="H5" s="88"/>
      <c r="I5" s="88"/>
      <c r="J5" s="88"/>
      <c r="K5" s="88"/>
      <c r="L5" s="88"/>
      <c r="M5" s="88"/>
      <c r="N5" s="88"/>
      <c r="O5" s="88"/>
      <c r="P5" s="89"/>
    </row>
    <row r="6" spans="1:18" ht="15">
      <c r="A6" s="84" t="s">
        <v>4</v>
      </c>
      <c r="B6" s="84"/>
      <c r="C6" s="85"/>
      <c r="D6" s="91"/>
      <c r="E6" s="86"/>
      <c r="F6" s="86"/>
      <c r="G6" s="87"/>
      <c r="H6" s="88"/>
      <c r="I6" s="88"/>
      <c r="J6" s="88"/>
      <c r="K6" s="88"/>
      <c r="L6" s="88"/>
      <c r="M6" s="88"/>
      <c r="N6" s="88"/>
      <c r="O6" s="88"/>
      <c r="P6" s="89"/>
    </row>
    <row r="7" spans="1:18" ht="15">
      <c r="A7" s="84" t="s">
        <v>1692</v>
      </c>
      <c r="B7" s="84"/>
      <c r="C7" s="85"/>
      <c r="D7" s="92"/>
      <c r="E7" s="86"/>
      <c r="F7" s="86"/>
      <c r="G7" s="87"/>
      <c r="H7" s="88"/>
      <c r="I7" s="88"/>
      <c r="J7" s="88"/>
      <c r="K7" s="88"/>
      <c r="L7" s="88"/>
      <c r="M7" s="88"/>
      <c r="N7" s="88"/>
      <c r="O7" s="93" t="s">
        <v>1624</v>
      </c>
      <c r="P7" s="94">
        <f>P16</f>
        <v>0</v>
      </c>
    </row>
    <row r="8" spans="1:18" ht="15">
      <c r="A8" s="45" t="s">
        <v>1613</v>
      </c>
      <c r="B8" s="45"/>
      <c r="C8" s="85"/>
      <c r="D8" s="92"/>
      <c r="E8" s="86"/>
      <c r="F8" s="86"/>
      <c r="G8" s="87"/>
      <c r="H8" s="88"/>
      <c r="I8" s="88"/>
      <c r="J8" s="88"/>
      <c r="K8" s="88"/>
      <c r="L8" s="88"/>
      <c r="M8" s="88"/>
      <c r="N8" s="88"/>
      <c r="O8" s="88"/>
      <c r="P8" s="89"/>
    </row>
    <row r="9" spans="1:18" ht="20.25" customHeight="1">
      <c r="A9" s="1328" t="s">
        <v>5</v>
      </c>
      <c r="B9" s="1328" t="s">
        <v>68</v>
      </c>
      <c r="C9" s="1343" t="s">
        <v>37</v>
      </c>
      <c r="D9" s="1341" t="s">
        <v>6</v>
      </c>
      <c r="E9" s="1328" t="s">
        <v>7</v>
      </c>
      <c r="F9" s="1338" t="s">
        <v>8</v>
      </c>
      <c r="G9" s="1338"/>
      <c r="H9" s="1338"/>
      <c r="I9" s="1338"/>
      <c r="J9" s="1338"/>
      <c r="K9" s="1340"/>
      <c r="L9" s="1339" t="s">
        <v>11</v>
      </c>
      <c r="M9" s="1338"/>
      <c r="N9" s="1338"/>
      <c r="O9" s="1338"/>
      <c r="P9" s="1340"/>
      <c r="Q9" s="7"/>
    </row>
    <row r="10" spans="1:18" ht="91.5" customHeight="1">
      <c r="A10" s="1329"/>
      <c r="B10" s="1329"/>
      <c r="C10" s="1344"/>
      <c r="D10" s="1342"/>
      <c r="E10" s="1329"/>
      <c r="F10" s="96" t="s">
        <v>9</v>
      </c>
      <c r="G10" s="96" t="s">
        <v>23</v>
      </c>
      <c r="H10" s="97" t="s">
        <v>24</v>
      </c>
      <c r="I10" s="97" t="s">
        <v>36</v>
      </c>
      <c r="J10" s="97" t="s">
        <v>25</v>
      </c>
      <c r="K10" s="97" t="s">
        <v>26</v>
      </c>
      <c r="L10" s="97" t="s">
        <v>10</v>
      </c>
      <c r="M10" s="97" t="s">
        <v>24</v>
      </c>
      <c r="N10" s="97" t="s">
        <v>36</v>
      </c>
      <c r="O10" s="97" t="s">
        <v>25</v>
      </c>
      <c r="P10" s="97" t="s">
        <v>27</v>
      </c>
    </row>
    <row r="11" spans="1:18">
      <c r="A11" s="82"/>
      <c r="B11" s="82"/>
      <c r="C11" s="192"/>
      <c r="D11" s="60"/>
      <c r="E11" s="82"/>
      <c r="F11" s="82"/>
      <c r="G11" s="193"/>
      <c r="H11" s="194"/>
      <c r="I11" s="194"/>
      <c r="J11" s="194"/>
      <c r="K11" s="194"/>
      <c r="L11" s="194"/>
      <c r="M11" s="194"/>
      <c r="N11" s="194"/>
      <c r="O11" s="194"/>
      <c r="P11" s="195"/>
    </row>
    <row r="12" spans="1:18" ht="25.5">
      <c r="A12" s="182"/>
      <c r="B12" s="182"/>
      <c r="C12" s="183" t="s">
        <v>1534</v>
      </c>
      <c r="D12" s="184"/>
      <c r="E12" s="182"/>
      <c r="F12" s="182"/>
      <c r="G12" s="185"/>
      <c r="H12" s="186"/>
      <c r="I12" s="186"/>
      <c r="J12" s="186"/>
      <c r="K12" s="186"/>
      <c r="L12" s="186"/>
      <c r="M12" s="186"/>
      <c r="N12" s="186"/>
      <c r="O12" s="186"/>
      <c r="P12" s="187"/>
    </row>
    <row r="13" spans="1:18" ht="76.5">
      <c r="A13" s="311" t="s">
        <v>717</v>
      </c>
      <c r="B13" s="311"/>
      <c r="C13" s="312" t="s">
        <v>1734</v>
      </c>
      <c r="D13" s="311" t="s">
        <v>90</v>
      </c>
      <c r="E13" s="313" t="s">
        <v>717</v>
      </c>
      <c r="F13" s="314"/>
      <c r="G13" s="314"/>
      <c r="H13" s="314"/>
      <c r="I13" s="314"/>
      <c r="J13" s="314"/>
      <c r="K13" s="314"/>
      <c r="L13" s="314"/>
      <c r="M13" s="314"/>
      <c r="N13" s="314"/>
      <c r="O13" s="314"/>
      <c r="P13" s="314"/>
      <c r="R13" s="40"/>
    </row>
    <row r="14" spans="1:18" ht="76.5">
      <c r="A14" s="311" t="s">
        <v>721</v>
      </c>
      <c r="B14" s="311"/>
      <c r="C14" s="312" t="s">
        <v>1533</v>
      </c>
      <c r="D14" s="311" t="s">
        <v>90</v>
      </c>
      <c r="E14" s="313" t="s">
        <v>717</v>
      </c>
      <c r="F14" s="314"/>
      <c r="G14" s="314"/>
      <c r="H14" s="314"/>
      <c r="I14" s="314"/>
      <c r="J14" s="314"/>
      <c r="K14" s="314"/>
      <c r="L14" s="314"/>
      <c r="M14" s="314"/>
      <c r="N14" s="314"/>
      <c r="O14" s="314"/>
      <c r="P14" s="314"/>
    </row>
    <row r="15" spans="1:18" s="8" customFormat="1">
      <c r="A15" s="121"/>
      <c r="B15" s="121"/>
      <c r="C15" s="122"/>
      <c r="D15" s="123"/>
      <c r="E15" s="121"/>
      <c r="F15" s="125"/>
      <c r="G15" s="126"/>
      <c r="H15" s="127"/>
      <c r="I15" s="127"/>
      <c r="J15" s="128"/>
      <c r="K15" s="127"/>
      <c r="L15" s="128"/>
      <c r="M15" s="127"/>
      <c r="N15" s="128"/>
      <c r="O15" s="127"/>
      <c r="P15" s="129"/>
    </row>
    <row r="16" spans="1:18">
      <c r="A16" s="42"/>
      <c r="B16" s="42"/>
      <c r="C16" s="48"/>
      <c r="D16" s="44"/>
      <c r="E16" s="42"/>
      <c r="F16" s="42"/>
      <c r="G16" s="63"/>
      <c r="H16" s="64"/>
      <c r="I16" s="64"/>
      <c r="J16" s="64"/>
      <c r="K16" s="130" t="s">
        <v>1623</v>
      </c>
      <c r="L16" s="131">
        <f>SUM(L13:L15)</f>
        <v>0</v>
      </c>
      <c r="M16" s="131">
        <f>SUM(M13:M15)</f>
        <v>0</v>
      </c>
      <c r="N16" s="131">
        <f>SUM(N13:N15)</f>
        <v>0</v>
      </c>
      <c r="O16" s="131">
        <f>SUM(O13:O15)</f>
        <v>0</v>
      </c>
      <c r="P16" s="132">
        <f>SUM(P13:P15)</f>
        <v>0</v>
      </c>
    </row>
    <row r="17" spans="1:17">
      <c r="A17" s="42"/>
      <c r="B17" s="42"/>
      <c r="C17" s="48"/>
      <c r="D17" s="44"/>
      <c r="E17" s="42"/>
      <c r="F17" s="42"/>
      <c r="G17" s="63"/>
      <c r="H17" s="64"/>
      <c r="I17" s="64"/>
      <c r="J17" s="64"/>
      <c r="K17" s="130"/>
      <c r="L17" s="133"/>
      <c r="M17" s="133"/>
      <c r="N17" s="133"/>
      <c r="O17" s="133"/>
      <c r="P17" s="134"/>
    </row>
    <row r="18" spans="1:17">
      <c r="A18" s="42"/>
      <c r="B18" s="42"/>
      <c r="C18" s="71" t="s">
        <v>20</v>
      </c>
      <c r="D18" s="44"/>
      <c r="E18" s="42"/>
      <c r="F18" s="58"/>
      <c r="G18" s="63"/>
      <c r="H18" s="64"/>
      <c r="I18" s="64"/>
      <c r="J18" s="64"/>
      <c r="K18" s="64"/>
      <c r="L18" s="64"/>
      <c r="M18" s="64"/>
      <c r="N18" s="64"/>
      <c r="O18" s="64"/>
      <c r="P18" s="90"/>
    </row>
    <row r="19" spans="1:17" s="4" customFormat="1">
      <c r="A19" s="42"/>
      <c r="B19" s="42"/>
      <c r="C19" s="48"/>
      <c r="D19" s="44"/>
      <c r="E19" s="42"/>
      <c r="F19" s="58"/>
      <c r="G19" s="63"/>
      <c r="H19" s="64"/>
      <c r="I19" s="64"/>
      <c r="J19" s="64"/>
      <c r="K19" s="64"/>
      <c r="L19" s="64"/>
      <c r="M19" s="64"/>
      <c r="N19" s="64"/>
      <c r="O19" s="64"/>
      <c r="P19" s="90"/>
      <c r="Q19" s="6"/>
    </row>
    <row r="20" spans="1:17">
      <c r="A20" s="42"/>
      <c r="B20" s="42"/>
      <c r="C20" s="48"/>
      <c r="D20" s="44"/>
      <c r="E20" s="42"/>
      <c r="F20" s="42"/>
      <c r="G20" s="63"/>
      <c r="H20" s="64"/>
      <c r="I20" s="64"/>
      <c r="J20" s="64"/>
      <c r="K20" s="64"/>
      <c r="L20" s="64"/>
      <c r="M20" s="64"/>
      <c r="N20" s="64"/>
      <c r="O20" s="64"/>
      <c r="P20" s="90"/>
    </row>
    <row r="21" spans="1:17">
      <c r="A21" s="42"/>
      <c r="B21" s="42"/>
      <c r="C21" s="48"/>
      <c r="D21" s="44"/>
      <c r="E21" s="42"/>
      <c r="F21" s="42"/>
      <c r="G21" s="63"/>
      <c r="H21" s="64"/>
      <c r="I21" s="64"/>
      <c r="J21" s="64"/>
      <c r="K21" s="64"/>
      <c r="L21" s="64"/>
      <c r="M21" s="64"/>
      <c r="N21" s="64"/>
      <c r="O21" s="64"/>
      <c r="P21" s="90"/>
    </row>
    <row r="22" spans="1:17">
      <c r="A22" s="42"/>
      <c r="B22" s="42"/>
      <c r="C22" s="48"/>
      <c r="D22" s="44"/>
      <c r="E22" s="42"/>
      <c r="F22" s="42"/>
      <c r="G22" s="63"/>
      <c r="H22" s="64"/>
      <c r="I22" s="64"/>
      <c r="J22" s="64"/>
      <c r="K22" s="64"/>
      <c r="L22" s="64"/>
      <c r="M22" s="64"/>
      <c r="N22" s="64"/>
      <c r="O22" s="64"/>
      <c r="P22" s="90"/>
    </row>
    <row r="23" spans="1:17">
      <c r="A23" s="42"/>
      <c r="B23" s="42"/>
      <c r="C23" s="71" t="s">
        <v>1611</v>
      </c>
      <c r="D23" s="44"/>
      <c r="E23" s="42"/>
      <c r="F23" s="42"/>
      <c r="G23" s="63"/>
      <c r="H23" s="64"/>
      <c r="I23" s="64"/>
      <c r="J23" s="64"/>
      <c r="K23" s="64"/>
      <c r="L23" s="64"/>
      <c r="M23" s="64"/>
      <c r="N23" s="64"/>
      <c r="O23" s="64"/>
      <c r="P23" s="90"/>
    </row>
    <row r="24" spans="1:17">
      <c r="A24" s="42"/>
      <c r="B24" s="42"/>
      <c r="C24" s="48"/>
      <c r="D24" s="44"/>
      <c r="E24" s="42"/>
      <c r="F24" s="42"/>
      <c r="G24" s="63"/>
      <c r="H24" s="64"/>
      <c r="I24" s="64"/>
      <c r="J24" s="64"/>
      <c r="K24" s="64"/>
      <c r="L24" s="64"/>
      <c r="M24" s="64"/>
      <c r="N24" s="64"/>
      <c r="O24" s="64"/>
      <c r="P24" s="90"/>
    </row>
    <row r="25" spans="1:17">
      <c r="A25" s="42"/>
      <c r="B25" s="42"/>
      <c r="C25" s="48"/>
      <c r="D25" s="44"/>
      <c r="E25" s="42"/>
      <c r="F25" s="42"/>
      <c r="G25" s="63"/>
      <c r="H25" s="64"/>
      <c r="I25" s="64"/>
      <c r="J25" s="64"/>
      <c r="K25" s="64"/>
      <c r="L25" s="64"/>
      <c r="M25" s="64"/>
      <c r="N25" s="64"/>
      <c r="O25" s="64"/>
      <c r="P25" s="90"/>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3-6
&amp;"Arial,Bold"&amp;USILTUMA ATGŪŠANAS SISTĒMA NO NOTEKŪDEŅIEM</oddHeader>
    <oddFooter>&amp;C&amp;8&amp;P</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A1:J33"/>
  <sheetViews>
    <sheetView workbookViewId="0">
      <selection activeCell="F7" sqref="F7"/>
    </sheetView>
  </sheetViews>
  <sheetFormatPr defaultColWidth="9.140625" defaultRowHeight="12.75"/>
  <cols>
    <col min="1" max="1" width="4.140625" style="3" customWidth="1"/>
    <col min="2" max="2" width="10" style="3" customWidth="1"/>
    <col min="3" max="3" width="28.42578125" style="1" customWidth="1"/>
    <col min="4" max="4" width="17.7109375" style="2" customWidth="1"/>
    <col min="5" max="5" width="17.7109375" style="3" customWidth="1"/>
    <col min="6" max="6" width="17.7109375" style="4" customWidth="1"/>
    <col min="7" max="8" width="17.7109375" style="5" customWidth="1"/>
    <col min="9" max="16384" width="9.140625" style="6"/>
  </cols>
  <sheetData>
    <row r="1" spans="1:10" ht="15">
      <c r="A1" s="45" t="s">
        <v>1</v>
      </c>
      <c r="B1" s="45"/>
      <c r="C1" s="48"/>
      <c r="D1" s="62" t="s">
        <v>45</v>
      </c>
      <c r="E1" s="42"/>
      <c r="F1" s="63"/>
      <c r="G1" s="64"/>
      <c r="H1" s="64"/>
    </row>
    <row r="2" spans="1:10" ht="15">
      <c r="A2" s="45" t="s">
        <v>2</v>
      </c>
      <c r="B2" s="45"/>
      <c r="C2" s="48"/>
      <c r="D2" s="46" t="s">
        <v>48</v>
      </c>
      <c r="E2" s="42"/>
      <c r="F2" s="63"/>
      <c r="G2" s="64"/>
      <c r="H2" s="64"/>
    </row>
    <row r="3" spans="1:10" ht="15">
      <c r="A3" s="45"/>
      <c r="B3" s="45"/>
      <c r="C3" s="48"/>
      <c r="D3" s="46" t="s">
        <v>1773</v>
      </c>
      <c r="E3" s="42"/>
      <c r="F3" s="63"/>
      <c r="G3" s="64"/>
      <c r="H3" s="64"/>
    </row>
    <row r="4" spans="1:10" ht="15">
      <c r="A4" s="45"/>
      <c r="B4" s="45"/>
      <c r="C4" s="48"/>
      <c r="D4" s="46" t="s">
        <v>181</v>
      </c>
      <c r="E4" s="42"/>
      <c r="F4" s="63"/>
      <c r="G4" s="64"/>
      <c r="H4" s="64"/>
    </row>
    <row r="5" spans="1:10" ht="15">
      <c r="A5" s="45" t="s">
        <v>3</v>
      </c>
      <c r="B5" s="45"/>
      <c r="C5" s="48"/>
      <c r="D5" s="46" t="s">
        <v>49</v>
      </c>
      <c r="E5" s="42"/>
      <c r="F5" s="63"/>
      <c r="G5" s="64"/>
      <c r="H5" s="64"/>
    </row>
    <row r="6" spans="1:10" ht="15">
      <c r="A6" s="45" t="s">
        <v>4</v>
      </c>
      <c r="B6" s="45"/>
      <c r="C6" s="48"/>
      <c r="D6" s="47"/>
      <c r="E6" s="42"/>
      <c r="F6" s="63"/>
      <c r="G6" s="65"/>
      <c r="H6" s="64"/>
    </row>
    <row r="7" spans="1:10" ht="15">
      <c r="A7" s="45" t="s">
        <v>1614</v>
      </c>
      <c r="B7" s="45"/>
      <c r="C7" s="48"/>
      <c r="D7" s="66">
        <f>D24</f>
        <v>0</v>
      </c>
      <c r="E7" s="42"/>
      <c r="F7" s="63"/>
      <c r="G7" s="64"/>
      <c r="H7" s="64"/>
    </row>
    <row r="8" spans="1:10" ht="15">
      <c r="A8" s="45" t="s">
        <v>12</v>
      </c>
      <c r="B8" s="45"/>
      <c r="C8" s="48"/>
      <c r="D8" s="66">
        <f>H20</f>
        <v>0</v>
      </c>
      <c r="E8" s="42"/>
      <c r="F8" s="63"/>
      <c r="G8" s="64"/>
      <c r="H8" s="64"/>
    </row>
    <row r="9" spans="1:10" ht="15">
      <c r="A9" s="45" t="s">
        <v>1612</v>
      </c>
      <c r="B9" s="45"/>
      <c r="C9" s="48"/>
      <c r="D9" s="44"/>
      <c r="E9" s="42"/>
      <c r="F9" s="63"/>
      <c r="G9" s="64"/>
      <c r="H9" s="64"/>
    </row>
    <row r="10" spans="1:10">
      <c r="A10" s="42"/>
      <c r="B10" s="42"/>
      <c r="C10" s="48"/>
      <c r="D10" s="44"/>
      <c r="E10" s="42"/>
      <c r="F10" s="63"/>
      <c r="G10" s="64"/>
      <c r="H10" s="64"/>
    </row>
    <row r="11" spans="1:10" ht="20.25" customHeight="1">
      <c r="A11" s="1328" t="s">
        <v>5</v>
      </c>
      <c r="B11" s="1334" t="s">
        <v>13</v>
      </c>
      <c r="C11" s="1332" t="s">
        <v>38</v>
      </c>
      <c r="D11" s="1330" t="s">
        <v>1616</v>
      </c>
      <c r="E11" s="1338" t="s">
        <v>14</v>
      </c>
      <c r="F11" s="1338"/>
      <c r="G11" s="1338"/>
      <c r="H11" s="1336" t="s">
        <v>10</v>
      </c>
      <c r="I11" s="7"/>
    </row>
    <row r="12" spans="1:10" ht="78.75" customHeight="1">
      <c r="A12" s="1329"/>
      <c r="B12" s="1335"/>
      <c r="C12" s="1333"/>
      <c r="D12" s="1331"/>
      <c r="E12" s="72" t="s">
        <v>1617</v>
      </c>
      <c r="F12" s="72" t="s">
        <v>1618</v>
      </c>
      <c r="G12" s="72" t="s">
        <v>1619</v>
      </c>
      <c r="H12" s="1337"/>
    </row>
    <row r="13" spans="1:10">
      <c r="A13" s="73"/>
      <c r="B13" s="49"/>
      <c r="C13" s="74"/>
      <c r="D13" s="51"/>
      <c r="E13" s="75"/>
      <c r="F13" s="76"/>
      <c r="G13" s="77"/>
      <c r="H13" s="78"/>
    </row>
    <row r="14" spans="1:10" s="22" customFormat="1">
      <c r="A14" s="82">
        <v>1</v>
      </c>
      <c r="B14" s="82" t="s">
        <v>642</v>
      </c>
      <c r="C14" s="83" t="s">
        <v>637</v>
      </c>
      <c r="D14" s="338">
        <f>LF!P17</f>
        <v>0</v>
      </c>
      <c r="E14" s="339">
        <f>LF!M17</f>
        <v>0</v>
      </c>
      <c r="F14" s="339">
        <f>LF!N17</f>
        <v>0</v>
      </c>
      <c r="G14" s="339">
        <f>LF!O17</f>
        <v>0</v>
      </c>
      <c r="H14" s="339">
        <f>LF!L17</f>
        <v>0</v>
      </c>
      <c r="I14" s="21"/>
      <c r="J14" s="21"/>
    </row>
    <row r="15" spans="1:10" s="22" customFormat="1">
      <c r="A15" s="82">
        <v>2</v>
      </c>
      <c r="B15" s="82" t="s">
        <v>643</v>
      </c>
      <c r="C15" s="83" t="s">
        <v>638</v>
      </c>
      <c r="D15" s="338">
        <f>TR!P49</f>
        <v>0</v>
      </c>
      <c r="E15" s="339">
        <f>TR!M49</f>
        <v>0</v>
      </c>
      <c r="F15" s="339">
        <f>TR!N49</f>
        <v>0</v>
      </c>
      <c r="G15" s="339">
        <f>TR!O49</f>
        <v>0</v>
      </c>
      <c r="H15" s="339">
        <f>TR!L49</f>
        <v>0</v>
      </c>
      <c r="I15" s="21"/>
      <c r="J15" s="21"/>
    </row>
    <row r="16" spans="1:10" s="22" customFormat="1">
      <c r="A16" s="82">
        <v>3</v>
      </c>
      <c r="B16" s="82" t="s">
        <v>644</v>
      </c>
      <c r="C16" s="83" t="s">
        <v>639</v>
      </c>
      <c r="D16" s="338">
        <f>MĒB!P30</f>
        <v>0</v>
      </c>
      <c r="E16" s="339">
        <f>MĒB!M30</f>
        <v>0</v>
      </c>
      <c r="F16" s="339">
        <f>MĒB!N30</f>
        <v>0</v>
      </c>
      <c r="G16" s="339">
        <f>MĒB!O30</f>
        <v>0</v>
      </c>
      <c r="H16" s="339">
        <f>MĒB!L30</f>
        <v>0</v>
      </c>
      <c r="I16" s="21"/>
      <c r="J16" s="21"/>
    </row>
    <row r="17" spans="1:10" s="22" customFormat="1">
      <c r="A17" s="82">
        <v>4</v>
      </c>
      <c r="B17" s="82" t="s">
        <v>645</v>
      </c>
      <c r="C17" s="83" t="s">
        <v>640</v>
      </c>
      <c r="D17" s="338">
        <f>'APR A'!P21</f>
        <v>0</v>
      </c>
      <c r="E17" s="339">
        <f>'APR A'!M21</f>
        <v>0</v>
      </c>
      <c r="F17" s="339">
        <f>'APR A'!N21</f>
        <v>0</v>
      </c>
      <c r="G17" s="339">
        <f>'APR A'!O21</f>
        <v>0</v>
      </c>
      <c r="H17" s="339">
        <f>'APR A'!L21</f>
        <v>0</v>
      </c>
      <c r="I17" s="21"/>
      <c r="J17" s="21"/>
    </row>
    <row r="18" spans="1:10" s="22" customFormat="1">
      <c r="A18" s="82">
        <v>5</v>
      </c>
      <c r="B18" s="82" t="s">
        <v>646</v>
      </c>
      <c r="C18" s="83" t="s">
        <v>641</v>
      </c>
      <c r="D18" s="338">
        <f>'APR bas'!P93</f>
        <v>0</v>
      </c>
      <c r="E18" s="339">
        <f>'APR bas'!M93</f>
        <v>0</v>
      </c>
      <c r="F18" s="339">
        <f>'APR bas'!N93</f>
        <v>0</v>
      </c>
      <c r="G18" s="339">
        <f>'APR bas'!O93</f>
        <v>0</v>
      </c>
      <c r="H18" s="339">
        <f>'APR bas'!L93</f>
        <v>0</v>
      </c>
      <c r="I18" s="21"/>
      <c r="J18" s="21"/>
    </row>
    <row r="19" spans="1:10">
      <c r="A19" s="79"/>
      <c r="B19" s="80"/>
      <c r="C19" s="81"/>
      <c r="D19" s="340"/>
      <c r="E19" s="341"/>
      <c r="F19" s="342"/>
      <c r="G19" s="341"/>
      <c r="H19" s="342"/>
      <c r="I19" s="18"/>
      <c r="J19" s="18"/>
    </row>
    <row r="20" spans="1:10" s="20" customFormat="1">
      <c r="A20" s="67"/>
      <c r="B20" s="67"/>
      <c r="C20" s="68" t="s">
        <v>15</v>
      </c>
      <c r="D20" s="343">
        <f>SUM(D14:D19)</f>
        <v>0</v>
      </c>
      <c r="E20" s="344">
        <f>SUM(E14:E19)</f>
        <v>0</v>
      </c>
      <c r="F20" s="344">
        <f>SUM(F14:F19)</f>
        <v>0</v>
      </c>
      <c r="G20" s="344">
        <f>SUM(G14:G19)</f>
        <v>0</v>
      </c>
      <c r="H20" s="344">
        <f>SUM(H14:H19)</f>
        <v>0</v>
      </c>
      <c r="I20" s="19"/>
      <c r="J20" s="19"/>
    </row>
    <row r="21" spans="1:10">
      <c r="A21" s="42"/>
      <c r="B21" s="42"/>
      <c r="C21" s="53" t="s">
        <v>1620</v>
      </c>
      <c r="D21" s="345"/>
      <c r="E21" s="69"/>
      <c r="F21" s="69"/>
      <c r="G21" s="69"/>
      <c r="H21" s="69"/>
      <c r="I21" s="18"/>
      <c r="J21" s="18"/>
    </row>
    <row r="22" spans="1:10">
      <c r="A22" s="42"/>
      <c r="B22" s="42"/>
      <c r="C22" s="70" t="s">
        <v>21</v>
      </c>
      <c r="D22" s="345"/>
      <c r="E22" s="69"/>
      <c r="F22" s="69"/>
      <c r="G22" s="69"/>
      <c r="H22" s="69"/>
      <c r="I22" s="18"/>
      <c r="J22" s="18"/>
    </row>
    <row r="23" spans="1:10">
      <c r="A23" s="42"/>
      <c r="B23" s="42"/>
      <c r="C23" s="53" t="s">
        <v>1621</v>
      </c>
      <c r="D23" s="345"/>
      <c r="E23" s="69"/>
      <c r="F23" s="69"/>
      <c r="G23" s="69"/>
      <c r="H23" s="69"/>
      <c r="I23" s="18"/>
      <c r="J23" s="18"/>
    </row>
    <row r="24" spans="1:10">
      <c r="A24" s="42"/>
      <c r="B24" s="42"/>
      <c r="C24" s="55" t="s">
        <v>16</v>
      </c>
      <c r="D24" s="343">
        <f>SUM(D20:D23)</f>
        <v>0</v>
      </c>
      <c r="E24" s="69"/>
      <c r="F24" s="69"/>
      <c r="G24" s="69"/>
      <c r="H24" s="69"/>
      <c r="I24" s="18"/>
      <c r="J24" s="18"/>
    </row>
    <row r="25" spans="1:10">
      <c r="A25" s="42"/>
      <c r="B25" s="42"/>
      <c r="C25" s="48"/>
      <c r="D25" s="44"/>
      <c r="E25" s="42"/>
      <c r="F25" s="63"/>
      <c r="G25" s="64"/>
      <c r="H25" s="64"/>
    </row>
    <row r="26" spans="1:10">
      <c r="A26" s="42"/>
      <c r="B26" s="42"/>
      <c r="C26" s="48"/>
      <c r="D26" s="44"/>
      <c r="E26" s="42"/>
      <c r="F26" s="63"/>
      <c r="G26" s="64"/>
      <c r="H26" s="64"/>
    </row>
    <row r="27" spans="1:10" s="5" customFormat="1">
      <c r="A27" s="42"/>
      <c r="B27" s="42"/>
      <c r="C27" s="71" t="s">
        <v>20</v>
      </c>
      <c r="D27" s="44"/>
      <c r="E27" s="42"/>
      <c r="F27" s="58"/>
      <c r="G27" s="63"/>
      <c r="H27" s="64"/>
      <c r="I27" s="6"/>
      <c r="J27" s="6"/>
    </row>
    <row r="28" spans="1:10" s="5" customFormat="1">
      <c r="A28" s="42"/>
      <c r="B28" s="42"/>
      <c r="C28" s="48"/>
      <c r="D28" s="44"/>
      <c r="E28" s="42"/>
      <c r="F28" s="58"/>
      <c r="G28" s="63"/>
      <c r="H28" s="64"/>
      <c r="I28" s="6"/>
      <c r="J28" s="6"/>
    </row>
    <row r="29" spans="1:10" s="5" customFormat="1">
      <c r="A29" s="42"/>
      <c r="B29" s="42"/>
      <c r="C29" s="71"/>
      <c r="D29" s="44"/>
      <c r="E29" s="42"/>
      <c r="F29" s="58"/>
      <c r="G29" s="63"/>
      <c r="H29" s="64"/>
      <c r="I29" s="6"/>
      <c r="J29" s="6"/>
    </row>
    <row r="30" spans="1:10" s="5" customFormat="1">
      <c r="A30" s="42"/>
      <c r="B30" s="42"/>
      <c r="C30" s="48"/>
      <c r="D30" s="44"/>
      <c r="E30" s="42"/>
      <c r="F30" s="58"/>
      <c r="G30" s="63"/>
      <c r="H30" s="64"/>
      <c r="I30" s="6"/>
      <c r="J30" s="6"/>
    </row>
    <row r="31" spans="1:10">
      <c r="A31" s="42"/>
      <c r="B31" s="42"/>
      <c r="C31" s="71" t="s">
        <v>1611</v>
      </c>
      <c r="D31" s="44"/>
      <c r="E31" s="42"/>
      <c r="F31" s="63"/>
      <c r="G31" s="64"/>
      <c r="H31" s="64"/>
    </row>
    <row r="32" spans="1:10">
      <c r="A32" s="42"/>
      <c r="B32" s="42"/>
      <c r="C32" s="48"/>
      <c r="D32" s="44"/>
      <c r="E32" s="42"/>
      <c r="F32" s="63"/>
      <c r="G32" s="64"/>
      <c r="H32" s="64"/>
    </row>
    <row r="33" spans="1:8">
      <c r="A33" s="42"/>
      <c r="B33" s="42"/>
      <c r="C33" s="48"/>
      <c r="D33" s="44"/>
      <c r="E33" s="42"/>
      <c r="F33" s="63"/>
      <c r="G33" s="64"/>
      <c r="H33" s="64"/>
    </row>
  </sheetData>
  <mergeCells count="6">
    <mergeCell ref="H11:H12"/>
    <mergeCell ref="A11:A12"/>
    <mergeCell ref="B11:B12"/>
    <mergeCell ref="C11:C12"/>
    <mergeCell ref="D11:D12"/>
    <mergeCell ref="E11:G11"/>
  </mergeCells>
  <pageMargins left="0.74803149606299213" right="0.74803149606299213" top="0.86614173228346458" bottom="0.98425196850393704" header="0.51181102362204722" footer="0.51181102362204722"/>
  <pageSetup paperSize="9" orientation="landscape" horizontalDpi="4294967292" verticalDpi="360" r:id="rId1"/>
  <headerFooter alignWithMargins="0">
    <oddHeader xml:space="preserve">&amp;C&amp;"Arial,Bold"&amp;12&amp;UKOPSAVILKUMA APRĒĶINS  Nr. 4&amp;"Arial,Regular"&amp;U
</oddHeader>
    <oddFooter>&amp;C&amp;8&amp;P&amp;R&amp;8&amp;D</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workbookViewId="0">
      <selection activeCell="E13" sqref="E13"/>
    </sheetView>
  </sheetViews>
  <sheetFormatPr defaultColWidth="9.140625" defaultRowHeight="12.75"/>
  <cols>
    <col min="1" max="1" width="5.42578125" style="3" customWidth="1"/>
    <col min="2" max="2" width="7.28515625" style="3" customWidth="1"/>
    <col min="3" max="3" width="29.85546875" style="1" customWidth="1"/>
    <col min="4" max="4" width="6" style="2" customWidth="1"/>
    <col min="5" max="5" width="7.28515625" style="3" customWidth="1"/>
    <col min="6" max="6" width="6.28515625" style="3" customWidth="1"/>
    <col min="7" max="7" width="6.42578125" style="4" customWidth="1"/>
    <col min="8" max="8" width="6.425781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7" ht="14.25">
      <c r="A1" s="9" t="s">
        <v>1</v>
      </c>
      <c r="B1" s="9"/>
      <c r="C1" s="10"/>
      <c r="D1" s="17" t="s">
        <v>45</v>
      </c>
      <c r="E1" s="11"/>
      <c r="F1" s="11"/>
      <c r="G1" s="12"/>
      <c r="H1" s="13"/>
      <c r="I1" s="13"/>
      <c r="J1" s="13"/>
      <c r="K1" s="13"/>
      <c r="L1" s="13"/>
      <c r="M1" s="13"/>
      <c r="N1" s="13"/>
      <c r="O1" s="13"/>
      <c r="P1" s="14"/>
    </row>
    <row r="2" spans="1:17" ht="15">
      <c r="A2" s="9" t="s">
        <v>2</v>
      </c>
      <c r="B2" s="9"/>
      <c r="C2" s="10"/>
      <c r="D2" s="15" t="s">
        <v>48</v>
      </c>
      <c r="E2" s="11"/>
      <c r="F2" s="11"/>
      <c r="G2" s="12"/>
      <c r="H2" s="13"/>
      <c r="I2" s="13"/>
      <c r="J2" s="13"/>
      <c r="K2" s="13"/>
      <c r="L2" s="13"/>
      <c r="M2" s="13"/>
      <c r="N2" s="13"/>
      <c r="O2" s="13"/>
      <c r="P2" s="14"/>
    </row>
    <row r="3" spans="1:17" ht="15">
      <c r="A3" s="9"/>
      <c r="B3" s="9"/>
      <c r="C3" s="10"/>
      <c r="D3" s="15" t="s">
        <v>1772</v>
      </c>
      <c r="E3" s="11"/>
      <c r="F3" s="11"/>
      <c r="G3" s="12"/>
      <c r="H3" s="13"/>
      <c r="I3" s="13"/>
      <c r="J3" s="13"/>
      <c r="K3" s="13"/>
      <c r="L3" s="13"/>
      <c r="M3" s="13"/>
      <c r="N3" s="13"/>
      <c r="O3" s="13"/>
      <c r="P3" s="14"/>
    </row>
    <row r="4" spans="1:17" ht="15">
      <c r="A4" s="84"/>
      <c r="B4" s="84"/>
      <c r="C4" s="85"/>
      <c r="D4" s="46" t="s">
        <v>181</v>
      </c>
      <c r="E4" s="86"/>
      <c r="F4" s="86"/>
      <c r="G4" s="87"/>
      <c r="H4" s="88"/>
      <c r="I4" s="88"/>
      <c r="J4" s="88"/>
      <c r="K4" s="88"/>
      <c r="L4" s="88"/>
      <c r="M4" s="88"/>
      <c r="N4" s="88"/>
      <c r="O4" s="88"/>
      <c r="P4" s="89"/>
    </row>
    <row r="5" spans="1:17" ht="14.25" customHeight="1">
      <c r="A5" s="84" t="s">
        <v>3</v>
      </c>
      <c r="B5" s="84"/>
      <c r="C5" s="85"/>
      <c r="D5" s="46" t="s">
        <v>49</v>
      </c>
      <c r="E5" s="86"/>
      <c r="F5" s="86"/>
      <c r="G5" s="87"/>
      <c r="H5" s="88"/>
      <c r="I5" s="88"/>
      <c r="J5" s="88"/>
      <c r="K5" s="88"/>
      <c r="L5" s="88"/>
      <c r="M5" s="88"/>
      <c r="N5" s="88"/>
      <c r="O5" s="88"/>
      <c r="P5" s="89"/>
    </row>
    <row r="6" spans="1:17" ht="15">
      <c r="A6" s="84" t="s">
        <v>4</v>
      </c>
      <c r="B6" s="84"/>
      <c r="C6" s="85"/>
      <c r="D6" s="91"/>
      <c r="E6" s="86"/>
      <c r="F6" s="86"/>
      <c r="G6" s="87"/>
      <c r="H6" s="88"/>
      <c r="I6" s="88"/>
      <c r="J6" s="88"/>
      <c r="K6" s="88"/>
      <c r="L6" s="88"/>
      <c r="M6" s="88"/>
      <c r="N6" s="88"/>
      <c r="O6" s="88"/>
      <c r="P6" s="89"/>
    </row>
    <row r="7" spans="1:17" ht="15">
      <c r="A7" s="84" t="s">
        <v>1630</v>
      </c>
      <c r="B7" s="84"/>
      <c r="C7" s="85"/>
      <c r="D7" s="92"/>
      <c r="E7" s="86"/>
      <c r="F7" s="86"/>
      <c r="G7" s="87"/>
      <c r="H7" s="88"/>
      <c r="I7" s="88"/>
      <c r="J7" s="88"/>
      <c r="K7" s="88"/>
      <c r="L7" s="88"/>
      <c r="M7" s="88"/>
      <c r="N7" s="88"/>
      <c r="O7" s="93" t="s">
        <v>1624</v>
      </c>
      <c r="P7" s="94">
        <f>P17</f>
        <v>0</v>
      </c>
    </row>
    <row r="8" spans="1:17" ht="15">
      <c r="A8" s="45" t="s">
        <v>1613</v>
      </c>
      <c r="B8" s="45"/>
      <c r="C8" s="85"/>
      <c r="D8" s="92"/>
      <c r="E8" s="86"/>
      <c r="F8" s="86"/>
      <c r="G8" s="87"/>
      <c r="H8" s="88"/>
      <c r="I8" s="88"/>
      <c r="J8" s="88"/>
      <c r="K8" s="88"/>
      <c r="L8" s="88"/>
      <c r="M8" s="88"/>
      <c r="N8" s="88"/>
      <c r="O8" s="88"/>
      <c r="P8" s="89"/>
    </row>
    <row r="9" spans="1:17" ht="20.25" customHeight="1">
      <c r="A9" s="1328" t="s">
        <v>5</v>
      </c>
      <c r="B9" s="1328" t="s">
        <v>68</v>
      </c>
      <c r="C9" s="1343" t="s">
        <v>37</v>
      </c>
      <c r="D9" s="1341" t="s">
        <v>6</v>
      </c>
      <c r="E9" s="1328" t="s">
        <v>7</v>
      </c>
      <c r="F9" s="1338" t="s">
        <v>8</v>
      </c>
      <c r="G9" s="1338"/>
      <c r="H9" s="1338"/>
      <c r="I9" s="1338"/>
      <c r="J9" s="1338"/>
      <c r="K9" s="1340"/>
      <c r="L9" s="1339" t="s">
        <v>11</v>
      </c>
      <c r="M9" s="1338"/>
      <c r="N9" s="1338"/>
      <c r="O9" s="1338"/>
      <c r="P9" s="1340"/>
      <c r="Q9" s="7"/>
    </row>
    <row r="10" spans="1:17" ht="91.5" customHeight="1">
      <c r="A10" s="1329"/>
      <c r="B10" s="1329"/>
      <c r="C10" s="1344"/>
      <c r="D10" s="1342"/>
      <c r="E10" s="1329"/>
      <c r="F10" s="96" t="s">
        <v>9</v>
      </c>
      <c r="G10" s="96" t="s">
        <v>23</v>
      </c>
      <c r="H10" s="97" t="s">
        <v>24</v>
      </c>
      <c r="I10" s="97" t="s">
        <v>36</v>
      </c>
      <c r="J10" s="97" t="s">
        <v>25</v>
      </c>
      <c r="K10" s="97" t="s">
        <v>26</v>
      </c>
      <c r="L10" s="97" t="s">
        <v>10</v>
      </c>
      <c r="M10" s="97" t="s">
        <v>24</v>
      </c>
      <c r="N10" s="97" t="s">
        <v>36</v>
      </c>
      <c r="O10" s="97" t="s">
        <v>25</v>
      </c>
      <c r="P10" s="97" t="s">
        <v>27</v>
      </c>
    </row>
    <row r="11" spans="1:17">
      <c r="A11" s="98"/>
      <c r="B11" s="98"/>
      <c r="C11" s="99"/>
      <c r="D11" s="57"/>
      <c r="E11" s="49"/>
      <c r="F11" s="52"/>
      <c r="G11" s="76"/>
      <c r="H11" s="78"/>
      <c r="I11" s="78"/>
      <c r="J11" s="100"/>
      <c r="K11" s="78"/>
      <c r="L11" s="100"/>
      <c r="M11" s="78"/>
      <c r="N11" s="100"/>
      <c r="O11" s="78"/>
      <c r="P11" s="101"/>
    </row>
    <row r="12" spans="1:17">
      <c r="A12" s="182"/>
      <c r="B12" s="182"/>
      <c r="C12" s="183" t="s">
        <v>1735</v>
      </c>
      <c r="D12" s="184"/>
      <c r="E12" s="182"/>
      <c r="F12" s="182"/>
      <c r="G12" s="185"/>
      <c r="H12" s="186"/>
      <c r="I12" s="186"/>
      <c r="J12" s="186"/>
      <c r="K12" s="186"/>
      <c r="L12" s="186"/>
      <c r="M12" s="186"/>
      <c r="N12" s="186"/>
      <c r="O12" s="186"/>
      <c r="P12" s="187"/>
    </row>
    <row r="13" spans="1:17" s="16" customFormat="1" ht="76.5">
      <c r="A13" s="109">
        <v>1</v>
      </c>
      <c r="B13" s="109" t="s">
        <v>647</v>
      </c>
      <c r="C13" s="149" t="s">
        <v>1835</v>
      </c>
      <c r="D13" s="147" t="s">
        <v>90</v>
      </c>
      <c r="E13" s="109">
        <v>1</v>
      </c>
      <c r="F13" s="113"/>
      <c r="G13" s="113"/>
      <c r="H13" s="113"/>
      <c r="I13" s="113"/>
      <c r="J13" s="113"/>
      <c r="K13" s="113"/>
      <c r="L13" s="113"/>
      <c r="M13" s="113"/>
      <c r="N13" s="113"/>
      <c r="O13" s="113"/>
      <c r="P13" s="113"/>
    </row>
    <row r="14" spans="1:17" s="16" customFormat="1" ht="25.5">
      <c r="A14" s="213">
        <v>2</v>
      </c>
      <c r="B14" s="213"/>
      <c r="C14" s="326" t="s">
        <v>1737</v>
      </c>
      <c r="D14" s="147" t="s">
        <v>90</v>
      </c>
      <c r="E14" s="213">
        <v>1</v>
      </c>
      <c r="F14" s="242"/>
      <c r="G14" s="243"/>
      <c r="H14" s="243"/>
      <c r="I14" s="243"/>
      <c r="J14" s="242"/>
      <c r="K14" s="243"/>
      <c r="L14" s="242"/>
      <c r="M14" s="243"/>
      <c r="N14" s="242"/>
      <c r="O14" s="243"/>
      <c r="P14" s="243"/>
    </row>
    <row r="15" spans="1:17" s="16" customFormat="1">
      <c r="A15" s="213">
        <v>3</v>
      </c>
      <c r="B15" s="213"/>
      <c r="C15" s="326" t="s">
        <v>1736</v>
      </c>
      <c r="D15" s="147" t="s">
        <v>90</v>
      </c>
      <c r="E15" s="213">
        <v>1</v>
      </c>
      <c r="F15" s="242"/>
      <c r="G15" s="243"/>
      <c r="H15" s="243"/>
      <c r="I15" s="243"/>
      <c r="J15" s="242"/>
      <c r="K15" s="243"/>
      <c r="L15" s="242"/>
      <c r="M15" s="243"/>
      <c r="N15" s="242"/>
      <c r="O15" s="243"/>
      <c r="P15" s="243"/>
    </row>
    <row r="16" spans="1:17" s="8" customFormat="1">
      <c r="A16" s="121"/>
      <c r="B16" s="121"/>
      <c r="C16" s="122"/>
      <c r="D16" s="123"/>
      <c r="E16" s="121"/>
      <c r="F16" s="125"/>
      <c r="G16" s="126"/>
      <c r="H16" s="127"/>
      <c r="I16" s="127"/>
      <c r="J16" s="128"/>
      <c r="K16" s="127"/>
      <c r="L16" s="128"/>
      <c r="M16" s="127"/>
      <c r="N16" s="128"/>
      <c r="O16" s="127"/>
      <c r="P16" s="129"/>
    </row>
    <row r="17" spans="1:17">
      <c r="A17" s="42"/>
      <c r="B17" s="42"/>
      <c r="C17" s="48"/>
      <c r="D17" s="44"/>
      <c r="E17" s="42"/>
      <c r="F17" s="42"/>
      <c r="G17" s="63"/>
      <c r="H17" s="64"/>
      <c r="I17" s="64"/>
      <c r="J17" s="64"/>
      <c r="K17" s="130" t="s">
        <v>1623</v>
      </c>
      <c r="L17" s="131">
        <f>SUM(L13:L16)</f>
        <v>0</v>
      </c>
      <c r="M17" s="131">
        <f>SUM(M13:M16)</f>
        <v>0</v>
      </c>
      <c r="N17" s="131">
        <f>SUM(N13:N16)</f>
        <v>0</v>
      </c>
      <c r="O17" s="131">
        <f>SUM(O13:O16)</f>
        <v>0</v>
      </c>
      <c r="P17" s="132">
        <f>SUM(P13:P16)</f>
        <v>0</v>
      </c>
    </row>
    <row r="18" spans="1:17">
      <c r="A18" s="42"/>
      <c r="B18" s="42"/>
      <c r="C18" s="48"/>
      <c r="D18" s="44"/>
      <c r="E18" s="42"/>
      <c r="F18" s="42"/>
      <c r="G18" s="63"/>
      <c r="H18" s="64"/>
      <c r="I18" s="64"/>
      <c r="J18" s="64"/>
      <c r="K18" s="130"/>
      <c r="L18" s="133"/>
      <c r="M18" s="133"/>
      <c r="N18" s="133"/>
      <c r="O18" s="133"/>
      <c r="P18" s="134"/>
    </row>
    <row r="19" spans="1:17">
      <c r="A19" s="42"/>
      <c r="B19" s="42"/>
      <c r="C19" s="71" t="s">
        <v>20</v>
      </c>
      <c r="D19" s="44"/>
      <c r="E19" s="42"/>
      <c r="F19" s="58"/>
      <c r="G19" s="63"/>
      <c r="H19" s="64"/>
      <c r="I19" s="64"/>
      <c r="J19" s="64"/>
      <c r="K19" s="64"/>
      <c r="L19" s="64"/>
      <c r="M19" s="64"/>
      <c r="N19" s="64"/>
      <c r="O19" s="64"/>
      <c r="P19" s="90"/>
    </row>
    <row r="20" spans="1:17" s="4" customFormat="1">
      <c r="A20" s="42"/>
      <c r="B20" s="42"/>
      <c r="C20" s="48"/>
      <c r="D20" s="44"/>
      <c r="E20" s="42"/>
      <c r="F20" s="58"/>
      <c r="G20" s="63"/>
      <c r="H20" s="64"/>
      <c r="I20" s="64"/>
      <c r="J20" s="64"/>
      <c r="K20" s="64"/>
      <c r="L20" s="64"/>
      <c r="M20" s="64"/>
      <c r="N20" s="64"/>
      <c r="O20" s="64"/>
      <c r="P20" s="90"/>
      <c r="Q20" s="6"/>
    </row>
    <row r="21" spans="1:17">
      <c r="A21" s="42"/>
      <c r="B21" s="42"/>
      <c r="C21" s="48"/>
      <c r="D21" s="44"/>
      <c r="E21" s="42"/>
      <c r="F21" s="42"/>
      <c r="G21" s="63"/>
      <c r="H21" s="64"/>
      <c r="I21" s="64"/>
      <c r="J21" s="64"/>
      <c r="K21" s="64"/>
      <c r="L21" s="64"/>
      <c r="M21" s="64"/>
      <c r="N21" s="64"/>
      <c r="O21" s="64"/>
      <c r="P21" s="90"/>
    </row>
    <row r="22" spans="1:17">
      <c r="A22" s="42"/>
      <c r="B22" s="42"/>
      <c r="C22" s="48"/>
      <c r="D22" s="44"/>
      <c r="E22" s="42"/>
      <c r="F22" s="42"/>
      <c r="G22" s="63"/>
      <c r="H22" s="64"/>
      <c r="I22" s="64"/>
      <c r="J22" s="64"/>
      <c r="K22" s="64"/>
      <c r="L22" s="64"/>
      <c r="M22" s="64"/>
      <c r="N22" s="64"/>
      <c r="O22" s="64"/>
      <c r="P22" s="90"/>
    </row>
    <row r="23" spans="1:17">
      <c r="A23" s="42"/>
      <c r="B23" s="42"/>
      <c r="C23" s="71" t="s">
        <v>1611</v>
      </c>
      <c r="D23" s="44"/>
      <c r="E23" s="42"/>
      <c r="F23" s="42"/>
      <c r="G23" s="63"/>
      <c r="H23" s="64"/>
      <c r="I23" s="64"/>
      <c r="J23" s="64"/>
      <c r="K23" s="64"/>
      <c r="L23" s="64"/>
      <c r="M23" s="64"/>
      <c r="N23" s="64"/>
      <c r="O23" s="64"/>
      <c r="P23" s="90"/>
    </row>
    <row r="24" spans="1:17">
      <c r="A24" s="42"/>
      <c r="B24" s="42"/>
      <c r="C24" s="48"/>
      <c r="D24" s="44"/>
      <c r="E24" s="42"/>
      <c r="F24" s="42"/>
      <c r="G24" s="63"/>
      <c r="H24" s="64"/>
      <c r="I24" s="64"/>
      <c r="J24" s="64"/>
      <c r="K24" s="64"/>
      <c r="L24" s="64"/>
      <c r="M24" s="64"/>
      <c r="N24" s="64"/>
      <c r="O24" s="64"/>
      <c r="P24" s="90"/>
    </row>
    <row r="25" spans="1:17">
      <c r="A25" s="42"/>
      <c r="B25" s="42"/>
      <c r="C25" s="48"/>
      <c r="D25" s="44"/>
      <c r="E25" s="42"/>
      <c r="F25" s="42"/>
      <c r="G25" s="63"/>
      <c r="H25" s="64"/>
      <c r="I25" s="64"/>
      <c r="J25" s="64"/>
      <c r="K25" s="64"/>
      <c r="L25" s="64"/>
      <c r="M25" s="64"/>
      <c r="N25" s="64"/>
      <c r="O25" s="64"/>
      <c r="P25" s="90"/>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4-1
&amp;"Arial,Bold"&amp;ULIFTS.</oddHeader>
    <oddFooter>&amp;C&amp;8&amp;P</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0"/>
  <sheetViews>
    <sheetView workbookViewId="0">
      <selection activeCell="O20" sqref="O20"/>
    </sheetView>
  </sheetViews>
  <sheetFormatPr defaultColWidth="9.140625" defaultRowHeight="12.75"/>
  <cols>
    <col min="1" max="1" width="5.42578125" style="3" customWidth="1"/>
    <col min="2" max="2" width="5.28515625" style="3" customWidth="1"/>
    <col min="3" max="3" width="29.85546875" style="1" customWidth="1"/>
    <col min="4" max="4" width="6" style="2" customWidth="1"/>
    <col min="5" max="5" width="4.42578125" style="3" customWidth="1"/>
    <col min="6" max="6" width="6.28515625" style="3" customWidth="1"/>
    <col min="7" max="7" width="6.42578125" style="4" customWidth="1"/>
    <col min="8" max="8" width="8.1406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7" ht="15">
      <c r="A1" s="84" t="s">
        <v>1</v>
      </c>
      <c r="B1" s="84"/>
      <c r="C1" s="85"/>
      <c r="D1" s="62" t="s">
        <v>45</v>
      </c>
      <c r="E1" s="86"/>
      <c r="F1" s="86"/>
      <c r="G1" s="87"/>
      <c r="H1" s="88"/>
      <c r="I1" s="88"/>
      <c r="J1" s="88"/>
      <c r="K1" s="88"/>
      <c r="L1" s="88"/>
      <c r="M1" s="88"/>
      <c r="N1" s="88"/>
      <c r="O1" s="88"/>
      <c r="P1" s="89"/>
    </row>
    <row r="2" spans="1:17" ht="15">
      <c r="A2" s="84" t="s">
        <v>2</v>
      </c>
      <c r="B2" s="84"/>
      <c r="C2" s="85"/>
      <c r="D2" s="46" t="s">
        <v>48</v>
      </c>
      <c r="E2" s="86"/>
      <c r="F2" s="86"/>
      <c r="G2" s="87"/>
      <c r="H2" s="88"/>
      <c r="I2" s="88"/>
      <c r="J2" s="88"/>
      <c r="K2" s="88"/>
      <c r="L2" s="88"/>
      <c r="M2" s="88"/>
      <c r="N2" s="88"/>
      <c r="O2" s="88"/>
      <c r="P2" s="89"/>
    </row>
    <row r="3" spans="1:17" ht="15">
      <c r="A3" s="84"/>
      <c r="B3" s="84"/>
      <c r="C3" s="85"/>
      <c r="D3" s="46" t="s">
        <v>1772</v>
      </c>
      <c r="E3" s="86"/>
      <c r="F3" s="86"/>
      <c r="G3" s="87"/>
      <c r="H3" s="88"/>
      <c r="I3" s="88"/>
      <c r="J3" s="88"/>
      <c r="K3" s="88"/>
      <c r="L3" s="88"/>
      <c r="M3" s="88"/>
      <c r="N3" s="88"/>
      <c r="O3" s="88"/>
      <c r="P3" s="89"/>
    </row>
    <row r="4" spans="1:17" ht="15">
      <c r="A4" s="84"/>
      <c r="B4" s="84"/>
      <c r="C4" s="85"/>
      <c r="D4" s="46" t="s">
        <v>181</v>
      </c>
      <c r="E4" s="86"/>
      <c r="F4" s="86"/>
      <c r="G4" s="87"/>
      <c r="H4" s="88"/>
      <c r="I4" s="88"/>
      <c r="J4" s="88"/>
      <c r="K4" s="88"/>
      <c r="L4" s="88"/>
      <c r="M4" s="88"/>
      <c r="N4" s="88"/>
      <c r="O4" s="88"/>
      <c r="P4" s="89"/>
    </row>
    <row r="5" spans="1:17" ht="14.25" customHeight="1">
      <c r="A5" s="84" t="s">
        <v>3</v>
      </c>
      <c r="B5" s="84"/>
      <c r="C5" s="85"/>
      <c r="D5" s="46" t="s">
        <v>49</v>
      </c>
      <c r="E5" s="86"/>
      <c r="F5" s="86"/>
      <c r="G5" s="87"/>
      <c r="H5" s="88"/>
      <c r="I5" s="88"/>
      <c r="J5" s="88"/>
      <c r="K5" s="88"/>
      <c r="L5" s="88"/>
      <c r="M5" s="88"/>
      <c r="N5" s="88"/>
      <c r="O5" s="88"/>
      <c r="P5" s="89"/>
    </row>
    <row r="6" spans="1:17" ht="15">
      <c r="A6" s="84" t="s">
        <v>4</v>
      </c>
      <c r="B6" s="84"/>
      <c r="C6" s="85"/>
      <c r="D6" s="91"/>
      <c r="E6" s="86"/>
      <c r="F6" s="86"/>
      <c r="G6" s="87"/>
      <c r="H6" s="88"/>
      <c r="I6" s="88"/>
      <c r="J6" s="88"/>
      <c r="K6" s="88"/>
      <c r="L6" s="88"/>
      <c r="M6" s="88"/>
      <c r="N6" s="88"/>
      <c r="O6" s="88"/>
      <c r="P6" s="89"/>
    </row>
    <row r="7" spans="1:17" ht="15">
      <c r="A7" s="84" t="s">
        <v>1630</v>
      </c>
      <c r="B7" s="84"/>
      <c r="C7" s="85"/>
      <c r="D7" s="92"/>
      <c r="E7" s="86"/>
      <c r="F7" s="86"/>
      <c r="G7" s="87"/>
      <c r="H7" s="88"/>
      <c r="I7" s="88"/>
      <c r="J7" s="88"/>
      <c r="K7" s="88"/>
      <c r="L7" s="88"/>
      <c r="M7" s="88"/>
      <c r="N7" s="88"/>
      <c r="O7" s="93" t="s">
        <v>1624</v>
      </c>
      <c r="P7" s="94">
        <f>P49</f>
        <v>0</v>
      </c>
    </row>
    <row r="8" spans="1:17" ht="15">
      <c r="A8" s="45" t="s">
        <v>1613</v>
      </c>
      <c r="B8" s="45"/>
      <c r="C8" s="85"/>
      <c r="D8" s="92"/>
      <c r="E8" s="86"/>
      <c r="F8" s="86"/>
      <c r="G8" s="87"/>
      <c r="H8" s="88"/>
      <c r="I8" s="88"/>
      <c r="J8" s="88"/>
      <c r="K8" s="88"/>
      <c r="L8" s="88"/>
      <c r="M8" s="88"/>
      <c r="N8" s="88"/>
      <c r="O8" s="88"/>
      <c r="P8" s="89"/>
    </row>
    <row r="9" spans="1:17" ht="20.25" customHeight="1">
      <c r="A9" s="1328" t="s">
        <v>5</v>
      </c>
      <c r="B9" s="1328" t="s">
        <v>68</v>
      </c>
      <c r="C9" s="1343" t="s">
        <v>37</v>
      </c>
      <c r="D9" s="1341" t="s">
        <v>6</v>
      </c>
      <c r="E9" s="1328" t="s">
        <v>7</v>
      </c>
      <c r="F9" s="1338" t="s">
        <v>8</v>
      </c>
      <c r="G9" s="1338"/>
      <c r="H9" s="1338"/>
      <c r="I9" s="1338"/>
      <c r="J9" s="1338"/>
      <c r="K9" s="1340"/>
      <c r="L9" s="1339" t="s">
        <v>11</v>
      </c>
      <c r="M9" s="1338"/>
      <c r="N9" s="1338"/>
      <c r="O9" s="1338"/>
      <c r="P9" s="1340"/>
      <c r="Q9" s="7"/>
    </row>
    <row r="10" spans="1:17" ht="91.5" customHeight="1">
      <c r="A10" s="1329"/>
      <c r="B10" s="1329"/>
      <c r="C10" s="1344"/>
      <c r="D10" s="1342"/>
      <c r="E10" s="1329"/>
      <c r="F10" s="96" t="s">
        <v>9</v>
      </c>
      <c r="G10" s="96" t="s">
        <v>23</v>
      </c>
      <c r="H10" s="97" t="s">
        <v>24</v>
      </c>
      <c r="I10" s="97" t="s">
        <v>36</v>
      </c>
      <c r="J10" s="97" t="s">
        <v>25</v>
      </c>
      <c r="K10" s="97" t="s">
        <v>26</v>
      </c>
      <c r="L10" s="97" t="s">
        <v>10</v>
      </c>
      <c r="M10" s="97" t="s">
        <v>24</v>
      </c>
      <c r="N10" s="97" t="s">
        <v>36</v>
      </c>
      <c r="O10" s="97" t="s">
        <v>25</v>
      </c>
      <c r="P10" s="97" t="s">
        <v>27</v>
      </c>
    </row>
    <row r="11" spans="1:17">
      <c r="A11" s="98"/>
      <c r="B11" s="98"/>
      <c r="C11" s="99"/>
      <c r="D11" s="57"/>
      <c r="E11" s="49"/>
      <c r="F11" s="52"/>
      <c r="G11" s="76"/>
      <c r="H11" s="78"/>
      <c r="I11" s="78"/>
      <c r="J11" s="100"/>
      <c r="K11" s="78"/>
      <c r="L11" s="100"/>
      <c r="M11" s="78"/>
      <c r="N11" s="100"/>
      <c r="O11" s="78"/>
      <c r="P11" s="101"/>
    </row>
    <row r="12" spans="1:17" s="31" customFormat="1">
      <c r="A12" s="200"/>
      <c r="B12" s="200"/>
      <c r="C12" s="183" t="s">
        <v>649</v>
      </c>
      <c r="D12" s="201"/>
      <c r="E12" s="200"/>
      <c r="F12" s="200"/>
      <c r="G12" s="202"/>
      <c r="H12" s="203"/>
      <c r="I12" s="203"/>
      <c r="J12" s="203"/>
      <c r="K12" s="203"/>
      <c r="L12" s="203"/>
      <c r="M12" s="203"/>
      <c r="N12" s="203"/>
      <c r="O12" s="203"/>
      <c r="P12" s="204"/>
    </row>
    <row r="13" spans="1:17" s="16" customFormat="1">
      <c r="A13" s="109">
        <v>1</v>
      </c>
      <c r="B13" s="109"/>
      <c r="C13" s="149" t="s">
        <v>650</v>
      </c>
      <c r="D13" s="147" t="s">
        <v>94</v>
      </c>
      <c r="E13" s="109">
        <v>2</v>
      </c>
      <c r="F13" s="113"/>
      <c r="G13" s="113"/>
      <c r="H13" s="113"/>
      <c r="I13" s="113"/>
      <c r="J13" s="113"/>
      <c r="K13" s="113"/>
      <c r="L13" s="113"/>
      <c r="M13" s="113"/>
      <c r="N13" s="113"/>
      <c r="O13" s="113"/>
      <c r="P13" s="113"/>
    </row>
    <row r="14" spans="1:17" s="16" customFormat="1" ht="25.5">
      <c r="A14" s="109">
        <v>2</v>
      </c>
      <c r="B14" s="109"/>
      <c r="C14" s="149" t="s">
        <v>651</v>
      </c>
      <c r="D14" s="147" t="s">
        <v>94</v>
      </c>
      <c r="E14" s="109">
        <v>2</v>
      </c>
      <c r="F14" s="113"/>
      <c r="G14" s="113"/>
      <c r="H14" s="113"/>
      <c r="I14" s="113"/>
      <c r="J14" s="113"/>
      <c r="K14" s="113"/>
      <c r="L14" s="113"/>
      <c r="M14" s="113"/>
      <c r="N14" s="113"/>
      <c r="O14" s="113"/>
      <c r="P14" s="113"/>
    </row>
    <row r="15" spans="1:17" s="16" customFormat="1" ht="25.5">
      <c r="A15" s="109">
        <v>3</v>
      </c>
      <c r="B15" s="109"/>
      <c r="C15" s="149" t="s">
        <v>652</v>
      </c>
      <c r="D15" s="147" t="s">
        <v>94</v>
      </c>
      <c r="E15" s="109">
        <v>2</v>
      </c>
      <c r="F15" s="113"/>
      <c r="G15" s="113"/>
      <c r="H15" s="113"/>
      <c r="I15" s="113"/>
      <c r="J15" s="113"/>
      <c r="K15" s="113"/>
      <c r="L15" s="113"/>
      <c r="M15" s="113"/>
      <c r="N15" s="113"/>
      <c r="O15" s="113"/>
      <c r="P15" s="113"/>
    </row>
    <row r="16" spans="1:17" s="31" customFormat="1">
      <c r="A16" s="200"/>
      <c r="B16" s="200"/>
      <c r="C16" s="183" t="s">
        <v>653</v>
      </c>
      <c r="D16" s="201"/>
      <c r="E16" s="200"/>
      <c r="F16" s="200"/>
      <c r="G16" s="200"/>
      <c r="H16" s="200"/>
      <c r="I16" s="200"/>
      <c r="J16" s="200"/>
      <c r="K16" s="200"/>
      <c r="L16" s="200"/>
      <c r="M16" s="200"/>
      <c r="N16" s="200"/>
      <c r="O16" s="200"/>
      <c r="P16" s="200"/>
    </row>
    <row r="17" spans="1:16" s="16" customFormat="1" ht="25.5">
      <c r="A17" s="109">
        <v>4</v>
      </c>
      <c r="B17" s="109"/>
      <c r="C17" s="149" t="s">
        <v>654</v>
      </c>
      <c r="D17" s="147" t="s">
        <v>94</v>
      </c>
      <c r="E17" s="109">
        <v>1</v>
      </c>
      <c r="F17" s="113"/>
      <c r="G17" s="113"/>
      <c r="H17" s="113"/>
      <c r="I17" s="113"/>
      <c r="J17" s="113"/>
      <c r="K17" s="113"/>
      <c r="L17" s="113"/>
      <c r="M17" s="113"/>
      <c r="N17" s="113"/>
      <c r="O17" s="113"/>
      <c r="P17" s="113"/>
    </row>
    <row r="18" spans="1:16" s="16" customFormat="1" ht="25.5">
      <c r="A18" s="109">
        <v>5</v>
      </c>
      <c r="B18" s="109"/>
      <c r="C18" s="149" t="s">
        <v>655</v>
      </c>
      <c r="D18" s="147" t="s">
        <v>94</v>
      </c>
      <c r="E18" s="109">
        <v>1</v>
      </c>
      <c r="F18" s="113"/>
      <c r="G18" s="113"/>
      <c r="H18" s="113"/>
      <c r="I18" s="113"/>
      <c r="J18" s="113"/>
      <c r="K18" s="113"/>
      <c r="L18" s="113"/>
      <c r="M18" s="113"/>
      <c r="N18" s="113"/>
      <c r="O18" s="113"/>
      <c r="P18" s="113"/>
    </row>
    <row r="19" spans="1:16" s="16" customFormat="1">
      <c r="A19" s="109">
        <v>6</v>
      </c>
      <c r="B19" s="109"/>
      <c r="C19" s="149" t="s">
        <v>656</v>
      </c>
      <c r="D19" s="147" t="s">
        <v>94</v>
      </c>
      <c r="E19" s="109">
        <v>1</v>
      </c>
      <c r="F19" s="113"/>
      <c r="G19" s="113"/>
      <c r="H19" s="113"/>
      <c r="I19" s="113"/>
      <c r="J19" s="113"/>
      <c r="K19" s="113"/>
      <c r="L19" s="113"/>
      <c r="M19" s="113"/>
      <c r="N19" s="113"/>
      <c r="O19" s="113"/>
      <c r="P19" s="113"/>
    </row>
    <row r="20" spans="1:16" s="16" customFormat="1">
      <c r="A20" s="109">
        <v>7</v>
      </c>
      <c r="B20" s="109"/>
      <c r="C20" s="149" t="s">
        <v>657</v>
      </c>
      <c r="D20" s="147" t="s">
        <v>94</v>
      </c>
      <c r="E20" s="109">
        <v>1</v>
      </c>
      <c r="F20" s="113"/>
      <c r="G20" s="113"/>
      <c r="H20" s="113"/>
      <c r="I20" s="113"/>
      <c r="J20" s="113"/>
      <c r="K20" s="113"/>
      <c r="L20" s="113"/>
      <c r="M20" s="113"/>
      <c r="N20" s="113"/>
      <c r="O20" s="113"/>
      <c r="P20" s="113"/>
    </row>
    <row r="21" spans="1:16" s="16" customFormat="1">
      <c r="A21" s="109">
        <v>8</v>
      </c>
      <c r="B21" s="109"/>
      <c r="C21" s="149" t="s">
        <v>658</v>
      </c>
      <c r="D21" s="147" t="s">
        <v>94</v>
      </c>
      <c r="E21" s="109">
        <v>1</v>
      </c>
      <c r="F21" s="113"/>
      <c r="G21" s="113"/>
      <c r="H21" s="113"/>
      <c r="I21" s="113"/>
      <c r="J21" s="113"/>
      <c r="K21" s="113"/>
      <c r="L21" s="113"/>
      <c r="M21" s="113"/>
      <c r="N21" s="113"/>
      <c r="O21" s="113"/>
      <c r="P21" s="113"/>
    </row>
    <row r="22" spans="1:16" s="16" customFormat="1">
      <c r="A22" s="109">
        <v>9</v>
      </c>
      <c r="B22" s="109"/>
      <c r="C22" s="149" t="s">
        <v>659</v>
      </c>
      <c r="D22" s="147" t="s">
        <v>94</v>
      </c>
      <c r="E22" s="109">
        <v>1</v>
      </c>
      <c r="F22" s="113"/>
      <c r="G22" s="113"/>
      <c r="H22" s="113"/>
      <c r="I22" s="113"/>
      <c r="J22" s="113"/>
      <c r="K22" s="113"/>
      <c r="L22" s="113"/>
      <c r="M22" s="113"/>
      <c r="N22" s="113"/>
      <c r="O22" s="113"/>
      <c r="P22" s="113"/>
    </row>
    <row r="23" spans="1:16" s="16" customFormat="1" ht="25.5">
      <c r="A23" s="109">
        <v>10</v>
      </c>
      <c r="B23" s="109"/>
      <c r="C23" s="149" t="s">
        <v>660</v>
      </c>
      <c r="D23" s="147" t="s">
        <v>94</v>
      </c>
      <c r="E23" s="109">
        <v>1</v>
      </c>
      <c r="F23" s="113"/>
      <c r="G23" s="113"/>
      <c r="H23" s="113"/>
      <c r="I23" s="113"/>
      <c r="J23" s="113"/>
      <c r="K23" s="113"/>
      <c r="L23" s="113"/>
      <c r="M23" s="113"/>
      <c r="N23" s="113"/>
      <c r="O23" s="113"/>
      <c r="P23" s="113"/>
    </row>
    <row r="24" spans="1:16" s="16" customFormat="1">
      <c r="A24" s="109">
        <v>11</v>
      </c>
      <c r="B24" s="109"/>
      <c r="C24" s="149" t="s">
        <v>661</v>
      </c>
      <c r="D24" s="147" t="s">
        <v>94</v>
      </c>
      <c r="E24" s="109">
        <v>1</v>
      </c>
      <c r="F24" s="113"/>
      <c r="G24" s="113"/>
      <c r="H24" s="113"/>
      <c r="I24" s="113"/>
      <c r="J24" s="113"/>
      <c r="K24" s="113"/>
      <c r="L24" s="113"/>
      <c r="M24" s="113"/>
      <c r="N24" s="113"/>
      <c r="O24" s="113"/>
      <c r="P24" s="113"/>
    </row>
    <row r="25" spans="1:16" s="16" customFormat="1">
      <c r="A25" s="109">
        <v>12</v>
      </c>
      <c r="B25" s="109"/>
      <c r="C25" s="149" t="s">
        <v>662</v>
      </c>
      <c r="D25" s="147" t="s">
        <v>94</v>
      </c>
      <c r="E25" s="109">
        <v>1</v>
      </c>
      <c r="F25" s="113"/>
      <c r="G25" s="113"/>
      <c r="H25" s="113"/>
      <c r="I25" s="113"/>
      <c r="J25" s="113"/>
      <c r="K25" s="113"/>
      <c r="L25" s="113"/>
      <c r="M25" s="113"/>
      <c r="N25" s="113"/>
      <c r="O25" s="113"/>
      <c r="P25" s="113"/>
    </row>
    <row r="26" spans="1:16" s="16" customFormat="1" ht="25.5">
      <c r="A26" s="109">
        <v>13</v>
      </c>
      <c r="B26" s="109"/>
      <c r="C26" s="149" t="s">
        <v>663</v>
      </c>
      <c r="D26" s="147" t="s">
        <v>94</v>
      </c>
      <c r="E26" s="109">
        <v>1</v>
      </c>
      <c r="F26" s="113"/>
      <c r="G26" s="113"/>
      <c r="H26" s="113"/>
      <c r="I26" s="113"/>
      <c r="J26" s="113"/>
      <c r="K26" s="113"/>
      <c r="L26" s="113"/>
      <c r="M26" s="113"/>
      <c r="N26" s="113"/>
      <c r="O26" s="113"/>
      <c r="P26" s="113"/>
    </row>
    <row r="27" spans="1:16" s="16" customFormat="1" ht="25.5">
      <c r="A27" s="109">
        <v>14</v>
      </c>
      <c r="B27" s="109"/>
      <c r="C27" s="149" t="s">
        <v>664</v>
      </c>
      <c r="D27" s="147" t="s">
        <v>94</v>
      </c>
      <c r="E27" s="109">
        <v>1</v>
      </c>
      <c r="F27" s="113"/>
      <c r="G27" s="113"/>
      <c r="H27" s="113"/>
      <c r="I27" s="113"/>
      <c r="J27" s="113"/>
      <c r="K27" s="113"/>
      <c r="L27" s="113"/>
      <c r="M27" s="113"/>
      <c r="N27" s="113"/>
      <c r="O27" s="113"/>
      <c r="P27" s="113"/>
    </row>
    <row r="28" spans="1:16" s="16" customFormat="1">
      <c r="A28" s="109">
        <v>15</v>
      </c>
      <c r="B28" s="109"/>
      <c r="C28" s="149" t="s">
        <v>665</v>
      </c>
      <c r="D28" s="147" t="s">
        <v>94</v>
      </c>
      <c r="E28" s="109">
        <v>1</v>
      </c>
      <c r="F28" s="113"/>
      <c r="G28" s="113"/>
      <c r="H28" s="113"/>
      <c r="I28" s="113"/>
      <c r="J28" s="113"/>
      <c r="K28" s="113"/>
      <c r="L28" s="113"/>
      <c r="M28" s="113"/>
      <c r="N28" s="113"/>
      <c r="O28" s="113"/>
      <c r="P28" s="113"/>
    </row>
    <row r="29" spans="1:16" s="16" customFormat="1" ht="25.5">
      <c r="A29" s="109">
        <v>16</v>
      </c>
      <c r="B29" s="109"/>
      <c r="C29" s="149" t="s">
        <v>666</v>
      </c>
      <c r="D29" s="147" t="s">
        <v>94</v>
      </c>
      <c r="E29" s="109">
        <v>1</v>
      </c>
      <c r="F29" s="113"/>
      <c r="G29" s="113"/>
      <c r="H29" s="113"/>
      <c r="I29" s="113"/>
      <c r="J29" s="113"/>
      <c r="K29" s="113"/>
      <c r="L29" s="113"/>
      <c r="M29" s="113"/>
      <c r="N29" s="113"/>
      <c r="O29" s="113"/>
      <c r="P29" s="113"/>
    </row>
    <row r="30" spans="1:16" s="16" customFormat="1">
      <c r="A30" s="109">
        <v>17</v>
      </c>
      <c r="B30" s="109"/>
      <c r="C30" s="149" t="s">
        <v>667</v>
      </c>
      <c r="D30" s="147" t="s">
        <v>94</v>
      </c>
      <c r="E30" s="109">
        <v>1</v>
      </c>
      <c r="F30" s="113"/>
      <c r="G30" s="113"/>
      <c r="H30" s="113"/>
      <c r="I30" s="113"/>
      <c r="J30" s="113"/>
      <c r="K30" s="113"/>
      <c r="L30" s="113"/>
      <c r="M30" s="113"/>
      <c r="N30" s="113"/>
      <c r="O30" s="113"/>
      <c r="P30" s="113"/>
    </row>
    <row r="31" spans="1:16" s="16" customFormat="1">
      <c r="A31" s="109">
        <v>18</v>
      </c>
      <c r="B31" s="109"/>
      <c r="C31" s="149" t="s">
        <v>668</v>
      </c>
      <c r="D31" s="147" t="s">
        <v>94</v>
      </c>
      <c r="E31" s="109">
        <v>1</v>
      </c>
      <c r="F31" s="113"/>
      <c r="G31" s="113"/>
      <c r="H31" s="113"/>
      <c r="I31" s="113"/>
      <c r="J31" s="113"/>
      <c r="K31" s="113"/>
      <c r="L31" s="113"/>
      <c r="M31" s="113"/>
      <c r="N31" s="113"/>
      <c r="O31" s="113"/>
      <c r="P31" s="113"/>
    </row>
    <row r="32" spans="1:16" s="16" customFormat="1">
      <c r="A32" s="109">
        <v>19</v>
      </c>
      <c r="B32" s="109"/>
      <c r="C32" s="149" t="s">
        <v>669</v>
      </c>
      <c r="D32" s="147" t="s">
        <v>94</v>
      </c>
      <c r="E32" s="109">
        <v>1</v>
      </c>
      <c r="F32" s="113"/>
      <c r="G32" s="113"/>
      <c r="H32" s="113"/>
      <c r="I32" s="113"/>
      <c r="J32" s="113"/>
      <c r="K32" s="113"/>
      <c r="L32" s="113"/>
      <c r="M32" s="113"/>
      <c r="N32" s="113"/>
      <c r="O32" s="113"/>
      <c r="P32" s="113"/>
    </row>
    <row r="33" spans="1:16" s="16" customFormat="1" ht="25.5">
      <c r="A33" s="109">
        <v>20</v>
      </c>
      <c r="B33" s="109"/>
      <c r="C33" s="149" t="s">
        <v>670</v>
      </c>
      <c r="D33" s="147" t="s">
        <v>94</v>
      </c>
      <c r="E33" s="109">
        <v>1</v>
      </c>
      <c r="F33" s="113"/>
      <c r="G33" s="113"/>
      <c r="H33" s="113"/>
      <c r="I33" s="113"/>
      <c r="J33" s="113"/>
      <c r="K33" s="113"/>
      <c r="L33" s="113"/>
      <c r="M33" s="113"/>
      <c r="N33" s="113"/>
      <c r="O33" s="113"/>
      <c r="P33" s="113"/>
    </row>
    <row r="34" spans="1:16" s="16" customFormat="1">
      <c r="A34" s="109">
        <v>21</v>
      </c>
      <c r="B34" s="109"/>
      <c r="C34" s="149" t="s">
        <v>671</v>
      </c>
      <c r="D34" s="147" t="s">
        <v>94</v>
      </c>
      <c r="E34" s="109">
        <v>3</v>
      </c>
      <c r="F34" s="113"/>
      <c r="G34" s="113"/>
      <c r="H34" s="113"/>
      <c r="I34" s="113"/>
      <c r="J34" s="113"/>
      <c r="K34" s="113"/>
      <c r="L34" s="113"/>
      <c r="M34" s="113"/>
      <c r="N34" s="113"/>
      <c r="O34" s="113"/>
      <c r="P34" s="113"/>
    </row>
    <row r="35" spans="1:16" s="30" customFormat="1">
      <c r="A35" s="105"/>
      <c r="B35" s="105"/>
      <c r="C35" s="103" t="s">
        <v>672</v>
      </c>
      <c r="D35" s="197"/>
      <c r="E35" s="105"/>
      <c r="F35" s="198"/>
      <c r="G35" s="198"/>
      <c r="H35" s="198"/>
      <c r="I35" s="198"/>
      <c r="J35" s="198"/>
      <c r="K35" s="198"/>
      <c r="L35" s="198"/>
      <c r="M35" s="198"/>
      <c r="N35" s="198"/>
      <c r="O35" s="198"/>
      <c r="P35" s="198"/>
    </row>
    <row r="36" spans="1:16" s="16" customFormat="1" ht="25.5">
      <c r="A36" s="109">
        <v>22</v>
      </c>
      <c r="B36" s="109"/>
      <c r="C36" s="149" t="s">
        <v>673</v>
      </c>
      <c r="D36" s="147" t="s">
        <v>90</v>
      </c>
      <c r="E36" s="109">
        <v>1</v>
      </c>
      <c r="F36" s="113"/>
      <c r="G36" s="113"/>
      <c r="H36" s="113"/>
      <c r="I36" s="113"/>
      <c r="J36" s="113"/>
      <c r="K36" s="113"/>
      <c r="L36" s="113"/>
      <c r="M36" s="113"/>
      <c r="N36" s="113"/>
      <c r="O36" s="113"/>
      <c r="P36" s="113"/>
    </row>
    <row r="37" spans="1:16" s="16" customFormat="1">
      <c r="A37" s="109">
        <v>23</v>
      </c>
      <c r="B37" s="109"/>
      <c r="C37" s="149" t="s">
        <v>674</v>
      </c>
      <c r="D37" s="147" t="s">
        <v>94</v>
      </c>
      <c r="E37" s="109">
        <v>1</v>
      </c>
      <c r="F37" s="113"/>
      <c r="G37" s="113"/>
      <c r="H37" s="113"/>
      <c r="I37" s="113"/>
      <c r="J37" s="113"/>
      <c r="K37" s="113"/>
      <c r="L37" s="113"/>
      <c r="M37" s="113"/>
      <c r="N37" s="113"/>
      <c r="O37" s="113"/>
      <c r="P37" s="113"/>
    </row>
    <row r="38" spans="1:16" s="16" customFormat="1" ht="25.5">
      <c r="A38" s="109">
        <v>24</v>
      </c>
      <c r="B38" s="109"/>
      <c r="C38" s="149" t="s">
        <v>675</v>
      </c>
      <c r="D38" s="147" t="s">
        <v>90</v>
      </c>
      <c r="E38" s="109">
        <v>1</v>
      </c>
      <c r="F38" s="113"/>
      <c r="G38" s="113"/>
      <c r="H38" s="113"/>
      <c r="I38" s="113"/>
      <c r="J38" s="113"/>
      <c r="K38" s="113"/>
      <c r="L38" s="113"/>
      <c r="M38" s="113"/>
      <c r="N38" s="113"/>
      <c r="O38" s="113"/>
      <c r="P38" s="113"/>
    </row>
    <row r="39" spans="1:16" s="16" customFormat="1" ht="38.25">
      <c r="A39" s="109">
        <v>25</v>
      </c>
      <c r="B39" s="109"/>
      <c r="C39" s="149" t="s">
        <v>676</v>
      </c>
      <c r="D39" s="147" t="s">
        <v>90</v>
      </c>
      <c r="E39" s="109">
        <v>1</v>
      </c>
      <c r="F39" s="113"/>
      <c r="G39" s="113"/>
      <c r="H39" s="113"/>
      <c r="I39" s="113"/>
      <c r="J39" s="113"/>
      <c r="K39" s="113"/>
      <c r="L39" s="113"/>
      <c r="M39" s="113"/>
      <c r="N39" s="113"/>
      <c r="O39" s="113"/>
      <c r="P39" s="113"/>
    </row>
    <row r="40" spans="1:16" s="16" customFormat="1" ht="25.5">
      <c r="A40" s="109">
        <v>26</v>
      </c>
      <c r="B40" s="109"/>
      <c r="C40" s="149" t="s">
        <v>677</v>
      </c>
      <c r="D40" s="147" t="s">
        <v>94</v>
      </c>
      <c r="E40" s="109">
        <v>1</v>
      </c>
      <c r="F40" s="113"/>
      <c r="G40" s="113"/>
      <c r="H40" s="113"/>
      <c r="I40" s="113"/>
      <c r="J40" s="113"/>
      <c r="K40" s="113"/>
      <c r="L40" s="113"/>
      <c r="M40" s="113"/>
      <c r="N40" s="113"/>
      <c r="O40" s="113"/>
      <c r="P40" s="113"/>
    </row>
    <row r="41" spans="1:16" s="16" customFormat="1" ht="25.5">
      <c r="A41" s="109">
        <v>27</v>
      </c>
      <c r="B41" s="109"/>
      <c r="C41" s="149" t="s">
        <v>678</v>
      </c>
      <c r="D41" s="147" t="s">
        <v>94</v>
      </c>
      <c r="E41" s="109">
        <v>1</v>
      </c>
      <c r="F41" s="113"/>
      <c r="G41" s="113"/>
      <c r="H41" s="113"/>
      <c r="I41" s="113"/>
      <c r="J41" s="113"/>
      <c r="K41" s="113"/>
      <c r="L41" s="113"/>
      <c r="M41" s="113"/>
      <c r="N41" s="113"/>
      <c r="O41" s="113"/>
      <c r="P41" s="113"/>
    </row>
    <row r="42" spans="1:16" s="29" customFormat="1" ht="25.5">
      <c r="A42" s="109">
        <v>28</v>
      </c>
      <c r="B42" s="109"/>
      <c r="C42" s="149" t="s">
        <v>679</v>
      </c>
      <c r="D42" s="147" t="s">
        <v>94</v>
      </c>
      <c r="E42" s="109">
        <v>2</v>
      </c>
      <c r="F42" s="113"/>
      <c r="G42" s="113"/>
      <c r="H42" s="113"/>
      <c r="I42" s="113"/>
      <c r="J42" s="113"/>
      <c r="K42" s="113"/>
      <c r="L42" s="113"/>
      <c r="M42" s="113"/>
      <c r="N42" s="113"/>
      <c r="O42" s="113"/>
      <c r="P42" s="113"/>
    </row>
    <row r="43" spans="1:16" s="29" customFormat="1" ht="25.5">
      <c r="A43" s="109">
        <v>29</v>
      </c>
      <c r="B43" s="109"/>
      <c r="C43" s="149" t="s">
        <v>680</v>
      </c>
      <c r="D43" s="147" t="s">
        <v>94</v>
      </c>
      <c r="E43" s="109">
        <v>1</v>
      </c>
      <c r="F43" s="113"/>
      <c r="G43" s="113"/>
      <c r="H43" s="113"/>
      <c r="I43" s="113"/>
      <c r="J43" s="113"/>
      <c r="K43" s="113"/>
      <c r="L43" s="113"/>
      <c r="M43" s="113"/>
      <c r="N43" s="113"/>
      <c r="O43" s="113"/>
      <c r="P43" s="113"/>
    </row>
    <row r="44" spans="1:16" s="29" customFormat="1" ht="25.5">
      <c r="A44" s="109">
        <v>30</v>
      </c>
      <c r="B44" s="109"/>
      <c r="C44" s="149" t="s">
        <v>681</v>
      </c>
      <c r="D44" s="147" t="s">
        <v>94</v>
      </c>
      <c r="E44" s="109">
        <v>1</v>
      </c>
      <c r="F44" s="113"/>
      <c r="G44" s="113"/>
      <c r="H44" s="113"/>
      <c r="I44" s="113"/>
      <c r="J44" s="113"/>
      <c r="K44" s="113"/>
      <c r="L44" s="113"/>
      <c r="M44" s="113"/>
      <c r="N44" s="113"/>
      <c r="O44" s="113"/>
      <c r="P44" s="113"/>
    </row>
    <row r="45" spans="1:16" s="29" customFormat="1" ht="25.5">
      <c r="A45" s="109">
        <v>31</v>
      </c>
      <c r="B45" s="109"/>
      <c r="C45" s="149" t="s">
        <v>682</v>
      </c>
      <c r="D45" s="147" t="s">
        <v>94</v>
      </c>
      <c r="E45" s="109">
        <v>1</v>
      </c>
      <c r="F45" s="113"/>
      <c r="G45" s="113"/>
      <c r="H45" s="113"/>
      <c r="I45" s="113"/>
      <c r="J45" s="113"/>
      <c r="K45" s="113"/>
      <c r="L45" s="113"/>
      <c r="M45" s="113"/>
      <c r="N45" s="113"/>
      <c r="O45" s="113"/>
      <c r="P45" s="113"/>
    </row>
    <row r="46" spans="1:16" s="29" customFormat="1">
      <c r="A46" s="109">
        <v>32</v>
      </c>
      <c r="B46" s="109"/>
      <c r="C46" s="149" t="s">
        <v>683</v>
      </c>
      <c r="D46" s="147" t="s">
        <v>94</v>
      </c>
      <c r="E46" s="109">
        <v>2</v>
      </c>
      <c r="F46" s="113"/>
      <c r="G46" s="113"/>
      <c r="H46" s="113"/>
      <c r="I46" s="113"/>
      <c r="J46" s="113"/>
      <c r="K46" s="113"/>
      <c r="L46" s="113"/>
      <c r="M46" s="113"/>
      <c r="N46" s="113"/>
      <c r="O46" s="113"/>
      <c r="P46" s="113"/>
    </row>
    <row r="47" spans="1:16" s="16" customFormat="1">
      <c r="A47" s="109">
        <v>33</v>
      </c>
      <c r="B47" s="109"/>
      <c r="C47" s="327" t="s">
        <v>1762</v>
      </c>
      <c r="D47" s="328" t="s">
        <v>90</v>
      </c>
      <c r="E47" s="329">
        <v>1</v>
      </c>
      <c r="F47" s="113"/>
      <c r="G47" s="113"/>
      <c r="H47" s="113"/>
      <c r="I47" s="113"/>
      <c r="J47" s="113"/>
      <c r="K47" s="113"/>
      <c r="L47" s="113"/>
      <c r="M47" s="113"/>
      <c r="N47" s="113"/>
      <c r="O47" s="113"/>
      <c r="P47" s="113"/>
    </row>
    <row r="48" spans="1:16" s="8" customFormat="1">
      <c r="A48" s="121"/>
      <c r="B48" s="121"/>
      <c r="C48" s="122"/>
      <c r="D48" s="123"/>
      <c r="E48" s="121"/>
      <c r="F48" s="125"/>
      <c r="G48" s="126"/>
      <c r="H48" s="127"/>
      <c r="I48" s="127"/>
      <c r="J48" s="128"/>
      <c r="K48" s="127"/>
      <c r="L48" s="128"/>
      <c r="M48" s="127"/>
      <c r="N48" s="128"/>
      <c r="O48" s="127"/>
      <c r="P48" s="129"/>
    </row>
    <row r="49" spans="1:17">
      <c r="A49" s="42"/>
      <c r="B49" s="42"/>
      <c r="C49" s="48"/>
      <c r="D49" s="44"/>
      <c r="E49" s="42"/>
      <c r="F49" s="42"/>
      <c r="G49" s="63"/>
      <c r="H49" s="64"/>
      <c r="I49" s="64"/>
      <c r="J49" s="64"/>
      <c r="K49" s="130" t="s">
        <v>1623</v>
      </c>
      <c r="L49" s="131">
        <f>SUM(L12:L48)</f>
        <v>0</v>
      </c>
      <c r="M49" s="131">
        <f>SUM(M12:M48)</f>
        <v>0</v>
      </c>
      <c r="N49" s="131">
        <f>SUM(N12:N48)</f>
        <v>0</v>
      </c>
      <c r="O49" s="131">
        <f>SUM(O12:O48)</f>
        <v>0</v>
      </c>
      <c r="P49" s="132">
        <f>SUM(P12:P48)</f>
        <v>0</v>
      </c>
    </row>
    <row r="50" spans="1:17">
      <c r="A50" s="42"/>
      <c r="B50" s="42"/>
      <c r="C50" s="48"/>
      <c r="D50" s="44"/>
      <c r="E50" s="42"/>
      <c r="F50" s="42"/>
      <c r="G50" s="63"/>
      <c r="H50" s="64"/>
      <c r="I50" s="64"/>
      <c r="J50" s="64"/>
      <c r="K50" s="130"/>
      <c r="L50" s="133"/>
      <c r="M50" s="133"/>
      <c r="N50" s="133"/>
      <c r="O50" s="133"/>
      <c r="P50" s="134"/>
    </row>
    <row r="51" spans="1:17">
      <c r="A51" s="42"/>
      <c r="B51" s="42"/>
      <c r="C51" s="71" t="s">
        <v>20</v>
      </c>
      <c r="D51" s="44"/>
      <c r="E51" s="42"/>
      <c r="F51" s="58"/>
      <c r="G51" s="63"/>
      <c r="H51" s="64"/>
      <c r="I51" s="64"/>
      <c r="J51" s="64"/>
      <c r="K51" s="64"/>
      <c r="L51" s="64"/>
      <c r="M51" s="64"/>
      <c r="N51" s="64"/>
      <c r="O51" s="64"/>
      <c r="P51" s="90"/>
    </row>
    <row r="52" spans="1:17" s="4" customFormat="1">
      <c r="A52" s="42"/>
      <c r="B52" s="42"/>
      <c r="C52" s="48"/>
      <c r="D52" s="44"/>
      <c r="E52" s="42"/>
      <c r="F52" s="58"/>
      <c r="G52" s="63"/>
      <c r="H52" s="64"/>
      <c r="I52" s="64"/>
      <c r="J52" s="64"/>
      <c r="K52" s="64"/>
      <c r="L52" s="64"/>
      <c r="M52" s="64"/>
      <c r="N52" s="64"/>
      <c r="O52" s="64"/>
      <c r="P52" s="90"/>
      <c r="Q52" s="6"/>
    </row>
    <row r="53" spans="1:17">
      <c r="A53" s="42"/>
      <c r="B53" s="42"/>
      <c r="C53" s="48"/>
      <c r="D53" s="44"/>
      <c r="E53" s="42"/>
      <c r="F53" s="42"/>
      <c r="G53" s="63"/>
      <c r="H53" s="64"/>
      <c r="I53" s="64"/>
      <c r="J53" s="64"/>
      <c r="K53" s="64"/>
      <c r="L53" s="64"/>
      <c r="M53" s="64"/>
      <c r="N53" s="64"/>
      <c r="O53" s="64"/>
      <c r="P53" s="90"/>
    </row>
    <row r="54" spans="1:17">
      <c r="A54" s="42"/>
      <c r="B54" s="42"/>
      <c r="C54" s="48"/>
      <c r="D54" s="44"/>
      <c r="E54" s="42"/>
      <c r="F54" s="42"/>
      <c r="G54" s="63"/>
      <c r="H54" s="64"/>
      <c r="I54" s="64"/>
      <c r="J54" s="64"/>
      <c r="K54" s="64"/>
      <c r="L54" s="64"/>
      <c r="M54" s="64"/>
      <c r="N54" s="64"/>
      <c r="O54" s="64"/>
      <c r="P54" s="90"/>
    </row>
    <row r="55" spans="1:17">
      <c r="A55" s="42"/>
      <c r="B55" s="42"/>
      <c r="C55" s="48"/>
      <c r="D55" s="44"/>
      <c r="E55" s="42"/>
      <c r="F55" s="42"/>
      <c r="G55" s="63"/>
      <c r="H55" s="64"/>
      <c r="I55" s="64"/>
      <c r="J55" s="64"/>
      <c r="K55" s="64"/>
      <c r="L55" s="64"/>
      <c r="M55" s="64"/>
      <c r="N55" s="64"/>
      <c r="O55" s="64"/>
      <c r="P55" s="90"/>
    </row>
    <row r="56" spans="1:17">
      <c r="A56" s="42"/>
      <c r="B56" s="42"/>
      <c r="C56" s="71" t="s">
        <v>1611</v>
      </c>
      <c r="D56" s="44"/>
      <c r="E56" s="42"/>
      <c r="F56" s="42"/>
      <c r="G56" s="63"/>
      <c r="H56" s="64"/>
      <c r="I56" s="64"/>
      <c r="J56" s="64"/>
      <c r="K56" s="64"/>
      <c r="L56" s="64"/>
      <c r="M56" s="64"/>
      <c r="N56" s="64"/>
      <c r="O56" s="64"/>
      <c r="P56" s="90"/>
    </row>
    <row r="57" spans="1:17">
      <c r="A57" s="42"/>
      <c r="B57" s="42"/>
      <c r="C57" s="48"/>
      <c r="D57" s="44"/>
      <c r="E57" s="42"/>
      <c r="F57" s="42"/>
      <c r="G57" s="63"/>
      <c r="H57" s="64"/>
      <c r="I57" s="64"/>
      <c r="J57" s="64"/>
      <c r="K57" s="64"/>
      <c r="L57" s="64"/>
      <c r="M57" s="64"/>
      <c r="N57" s="64"/>
      <c r="O57" s="64"/>
      <c r="P57" s="90"/>
    </row>
    <row r="58" spans="1:17">
      <c r="A58" s="42"/>
      <c r="B58" s="42"/>
      <c r="C58" s="48"/>
      <c r="D58" s="44"/>
      <c r="E58" s="42"/>
      <c r="F58" s="42"/>
      <c r="G58" s="63"/>
      <c r="H58" s="64"/>
      <c r="I58" s="64"/>
      <c r="J58" s="64"/>
      <c r="K58" s="64"/>
      <c r="L58" s="64"/>
      <c r="M58" s="64"/>
      <c r="N58" s="64"/>
      <c r="O58" s="64"/>
      <c r="P58" s="90"/>
    </row>
    <row r="59" spans="1:17">
      <c r="A59" s="42"/>
      <c r="B59" s="42"/>
      <c r="C59" s="48"/>
      <c r="D59" s="44"/>
      <c r="E59" s="42"/>
      <c r="F59" s="42"/>
      <c r="G59" s="63"/>
      <c r="H59" s="64"/>
      <c r="I59" s="64"/>
      <c r="J59" s="64"/>
      <c r="K59" s="64"/>
      <c r="L59" s="64"/>
      <c r="M59" s="64"/>
      <c r="N59" s="64"/>
      <c r="O59" s="64"/>
      <c r="P59" s="90"/>
    </row>
    <row r="60" spans="1:17">
      <c r="A60" s="42"/>
      <c r="B60" s="42"/>
      <c r="C60" s="48"/>
      <c r="D60" s="44"/>
      <c r="E60" s="42"/>
      <c r="F60" s="42"/>
      <c r="G60" s="63"/>
      <c r="H60" s="64"/>
      <c r="I60" s="64"/>
      <c r="J60" s="64"/>
      <c r="K60" s="64"/>
      <c r="L60" s="64"/>
      <c r="M60" s="64"/>
      <c r="N60" s="64"/>
      <c r="O60" s="64"/>
      <c r="P60" s="90"/>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4-3
&amp;"Arial,Bold"&amp;UTRENAŽIERI.</oddHeader>
    <oddFooter>&amp;C&amp;8&amp;P</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topLeftCell="A13" workbookViewId="0">
      <selection activeCell="C27" sqref="C27"/>
    </sheetView>
  </sheetViews>
  <sheetFormatPr defaultColWidth="9.140625" defaultRowHeight="12.75"/>
  <cols>
    <col min="1" max="1" width="5.42578125" style="3" customWidth="1"/>
    <col min="2" max="2" width="5.28515625" style="3" customWidth="1"/>
    <col min="3" max="3" width="29.85546875" style="1" customWidth="1"/>
    <col min="4" max="4" width="6" style="2" customWidth="1"/>
    <col min="5" max="5" width="4.42578125" style="3" customWidth="1"/>
    <col min="6" max="6" width="6.28515625" style="3" customWidth="1"/>
    <col min="7" max="7" width="6.42578125" style="4" customWidth="1"/>
    <col min="8" max="8" width="8.1406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7" ht="15">
      <c r="A1" s="84" t="s">
        <v>1</v>
      </c>
      <c r="B1" s="84"/>
      <c r="C1" s="85"/>
      <c r="D1" s="62" t="s">
        <v>45</v>
      </c>
      <c r="E1" s="86"/>
      <c r="F1" s="86"/>
      <c r="G1" s="87"/>
      <c r="H1" s="88"/>
      <c r="I1" s="88"/>
      <c r="J1" s="88"/>
      <c r="K1" s="88"/>
      <c r="L1" s="88"/>
      <c r="M1" s="88"/>
      <c r="N1" s="88"/>
      <c r="O1" s="88"/>
      <c r="P1" s="89"/>
    </row>
    <row r="2" spans="1:17" ht="15">
      <c r="A2" s="84" t="s">
        <v>2</v>
      </c>
      <c r="B2" s="84"/>
      <c r="C2" s="85"/>
      <c r="D2" s="46" t="s">
        <v>48</v>
      </c>
      <c r="E2" s="86"/>
      <c r="F2" s="86"/>
      <c r="G2" s="87"/>
      <c r="H2" s="88"/>
      <c r="I2" s="88"/>
      <c r="J2" s="88"/>
      <c r="K2" s="88"/>
      <c r="L2" s="88"/>
      <c r="M2" s="88"/>
      <c r="N2" s="88"/>
      <c r="O2" s="88"/>
      <c r="P2" s="89"/>
    </row>
    <row r="3" spans="1:17" ht="15">
      <c r="A3" s="84"/>
      <c r="B3" s="84"/>
      <c r="C3" s="85"/>
      <c r="D3" s="46" t="s">
        <v>1772</v>
      </c>
      <c r="E3" s="86"/>
      <c r="F3" s="86"/>
      <c r="G3" s="87"/>
      <c r="H3" s="88"/>
      <c r="I3" s="88"/>
      <c r="J3" s="88"/>
      <c r="K3" s="88"/>
      <c r="L3" s="88"/>
      <c r="M3" s="88"/>
      <c r="N3" s="88"/>
      <c r="O3" s="88"/>
      <c r="P3" s="89"/>
    </row>
    <row r="4" spans="1:17" ht="15">
      <c r="A4" s="84"/>
      <c r="B4" s="84"/>
      <c r="C4" s="85"/>
      <c r="D4" s="46" t="s">
        <v>181</v>
      </c>
      <c r="E4" s="86"/>
      <c r="F4" s="86"/>
      <c r="G4" s="87"/>
      <c r="H4" s="88"/>
      <c r="I4" s="88"/>
      <c r="J4" s="88"/>
      <c r="K4" s="88"/>
      <c r="L4" s="88"/>
      <c r="M4" s="88"/>
      <c r="N4" s="88"/>
      <c r="O4" s="88"/>
      <c r="P4" s="89"/>
    </row>
    <row r="5" spans="1:17" ht="14.25" customHeight="1">
      <c r="A5" s="84" t="s">
        <v>3</v>
      </c>
      <c r="B5" s="84"/>
      <c r="C5" s="85"/>
      <c r="D5" s="46" t="s">
        <v>49</v>
      </c>
      <c r="E5" s="86"/>
      <c r="F5" s="86"/>
      <c r="G5" s="87"/>
      <c r="H5" s="88"/>
      <c r="I5" s="88"/>
      <c r="J5" s="88"/>
      <c r="K5" s="88"/>
      <c r="L5" s="88"/>
      <c r="M5" s="88"/>
      <c r="N5" s="88"/>
      <c r="O5" s="88"/>
      <c r="P5" s="89"/>
    </row>
    <row r="6" spans="1:17" ht="15">
      <c r="A6" s="84" t="s">
        <v>4</v>
      </c>
      <c r="B6" s="84"/>
      <c r="C6" s="85"/>
      <c r="D6" s="91"/>
      <c r="E6" s="86"/>
      <c r="F6" s="86"/>
      <c r="G6" s="87"/>
      <c r="H6" s="88"/>
      <c r="I6" s="88"/>
      <c r="J6" s="88"/>
      <c r="K6" s="88"/>
      <c r="L6" s="88"/>
      <c r="M6" s="88"/>
      <c r="N6" s="88"/>
      <c r="O6" s="88"/>
      <c r="P6" s="89"/>
    </row>
    <row r="7" spans="1:17" ht="15">
      <c r="A7" s="84" t="s">
        <v>1630</v>
      </c>
      <c r="B7" s="84"/>
      <c r="C7" s="85"/>
      <c r="D7" s="92"/>
      <c r="E7" s="86"/>
      <c r="F7" s="86"/>
      <c r="G7" s="87"/>
      <c r="H7" s="88"/>
      <c r="I7" s="88"/>
      <c r="J7" s="88"/>
      <c r="K7" s="88"/>
      <c r="L7" s="88"/>
      <c r="M7" s="88"/>
      <c r="N7" s="88"/>
      <c r="O7" s="93" t="s">
        <v>1624</v>
      </c>
      <c r="P7" s="94">
        <f>P30</f>
        <v>0</v>
      </c>
    </row>
    <row r="8" spans="1:17" ht="15">
      <c r="A8" s="45" t="s">
        <v>1613</v>
      </c>
      <c r="B8" s="45"/>
      <c r="C8" s="85"/>
      <c r="D8" s="92"/>
      <c r="E8" s="86"/>
      <c r="F8" s="86"/>
      <c r="G8" s="87"/>
      <c r="H8" s="88"/>
      <c r="I8" s="88"/>
      <c r="J8" s="88"/>
      <c r="K8" s="88"/>
      <c r="L8" s="88"/>
      <c r="M8" s="88"/>
      <c r="N8" s="88"/>
      <c r="O8" s="88"/>
      <c r="P8" s="89"/>
    </row>
    <row r="9" spans="1:17" ht="20.25" customHeight="1">
      <c r="A9" s="1328" t="s">
        <v>5</v>
      </c>
      <c r="B9" s="1328" t="s">
        <v>68</v>
      </c>
      <c r="C9" s="1343" t="s">
        <v>37</v>
      </c>
      <c r="D9" s="1341" t="s">
        <v>6</v>
      </c>
      <c r="E9" s="1328" t="s">
        <v>7</v>
      </c>
      <c r="F9" s="1338" t="s">
        <v>8</v>
      </c>
      <c r="G9" s="1338"/>
      <c r="H9" s="1338"/>
      <c r="I9" s="1338"/>
      <c r="J9" s="1338"/>
      <c r="K9" s="1340"/>
      <c r="L9" s="1339" t="s">
        <v>11</v>
      </c>
      <c r="M9" s="1338"/>
      <c r="N9" s="1338"/>
      <c r="O9" s="1338"/>
      <c r="P9" s="1340"/>
      <c r="Q9" s="7"/>
    </row>
    <row r="10" spans="1:17" ht="91.5" customHeight="1">
      <c r="A10" s="1329"/>
      <c r="B10" s="1329"/>
      <c r="C10" s="1344"/>
      <c r="D10" s="1342"/>
      <c r="E10" s="1329"/>
      <c r="F10" s="96" t="s">
        <v>9</v>
      </c>
      <c r="G10" s="96" t="s">
        <v>23</v>
      </c>
      <c r="H10" s="97" t="s">
        <v>24</v>
      </c>
      <c r="I10" s="97" t="s">
        <v>36</v>
      </c>
      <c r="J10" s="97" t="s">
        <v>25</v>
      </c>
      <c r="K10" s="97" t="s">
        <v>26</v>
      </c>
      <c r="L10" s="97" t="s">
        <v>10</v>
      </c>
      <c r="M10" s="97" t="s">
        <v>24</v>
      </c>
      <c r="N10" s="97" t="s">
        <v>36</v>
      </c>
      <c r="O10" s="97" t="s">
        <v>25</v>
      </c>
      <c r="P10" s="97" t="s">
        <v>27</v>
      </c>
    </row>
    <row r="11" spans="1:17">
      <c r="A11" s="98"/>
      <c r="B11" s="98"/>
      <c r="C11" s="99"/>
      <c r="D11" s="57"/>
      <c r="E11" s="49"/>
      <c r="F11" s="52"/>
      <c r="G11" s="76"/>
      <c r="H11" s="78"/>
      <c r="I11" s="78"/>
      <c r="J11" s="100"/>
      <c r="K11" s="78"/>
      <c r="L11" s="100"/>
      <c r="M11" s="78"/>
      <c r="N11" s="100"/>
      <c r="O11" s="78"/>
      <c r="P11" s="101"/>
    </row>
    <row r="12" spans="1:17">
      <c r="A12" s="182"/>
      <c r="B12" s="182"/>
      <c r="C12" s="183" t="s">
        <v>639</v>
      </c>
      <c r="D12" s="184"/>
      <c r="E12" s="182"/>
      <c r="F12" s="182"/>
      <c r="G12" s="185"/>
      <c r="H12" s="186"/>
      <c r="I12" s="186"/>
      <c r="J12" s="186"/>
      <c r="K12" s="186"/>
      <c r="L12" s="186"/>
      <c r="M12" s="186"/>
      <c r="N12" s="186"/>
      <c r="O12" s="186"/>
      <c r="P12" s="187"/>
    </row>
    <row r="13" spans="1:17" s="16" customFormat="1" ht="25.5">
      <c r="A13" s="109">
        <v>1</v>
      </c>
      <c r="B13" s="109" t="s">
        <v>684</v>
      </c>
      <c r="C13" s="149" t="s">
        <v>685</v>
      </c>
      <c r="D13" s="147" t="s">
        <v>94</v>
      </c>
      <c r="E13" s="109">
        <v>13</v>
      </c>
      <c r="F13" s="113"/>
      <c r="G13" s="113"/>
      <c r="H13" s="113"/>
      <c r="I13" s="113"/>
      <c r="J13" s="113"/>
      <c r="K13" s="113"/>
      <c r="L13" s="113"/>
      <c r="M13" s="113"/>
      <c r="N13" s="113"/>
      <c r="O13" s="113"/>
      <c r="P13" s="113"/>
    </row>
    <row r="14" spans="1:17" s="16" customFormat="1" ht="25.5">
      <c r="A14" s="109">
        <v>2</v>
      </c>
      <c r="B14" s="109" t="s">
        <v>686</v>
      </c>
      <c r="C14" s="149" t="s">
        <v>687</v>
      </c>
      <c r="D14" s="147" t="s">
        <v>94</v>
      </c>
      <c r="E14" s="109">
        <v>4</v>
      </c>
      <c r="F14" s="113"/>
      <c r="G14" s="113"/>
      <c r="H14" s="113"/>
      <c r="I14" s="113"/>
      <c r="J14" s="113"/>
      <c r="K14" s="113"/>
      <c r="L14" s="113"/>
      <c r="M14" s="113"/>
      <c r="N14" s="113"/>
      <c r="O14" s="113"/>
      <c r="P14" s="113"/>
    </row>
    <row r="15" spans="1:17" s="16" customFormat="1" ht="51">
      <c r="A15" s="109">
        <v>3</v>
      </c>
      <c r="B15" s="109" t="s">
        <v>688</v>
      </c>
      <c r="C15" s="149" t="s">
        <v>689</v>
      </c>
      <c r="D15" s="147" t="s">
        <v>94</v>
      </c>
      <c r="E15" s="109">
        <v>1</v>
      </c>
      <c r="F15" s="113"/>
      <c r="G15" s="113"/>
      <c r="H15" s="113"/>
      <c r="I15" s="113"/>
      <c r="J15" s="113"/>
      <c r="K15" s="113"/>
      <c r="L15" s="113"/>
      <c r="M15" s="113"/>
      <c r="N15" s="113"/>
      <c r="O15" s="113"/>
      <c r="P15" s="113"/>
    </row>
    <row r="16" spans="1:17" s="16" customFormat="1" ht="25.5">
      <c r="A16" s="109">
        <v>4</v>
      </c>
      <c r="B16" s="109" t="s">
        <v>690</v>
      </c>
      <c r="C16" s="149" t="s">
        <v>691</v>
      </c>
      <c r="D16" s="147" t="s">
        <v>94</v>
      </c>
      <c r="E16" s="109">
        <v>13</v>
      </c>
      <c r="F16" s="113"/>
      <c r="G16" s="113"/>
      <c r="H16" s="113"/>
      <c r="I16" s="113"/>
      <c r="J16" s="113"/>
      <c r="K16" s="113"/>
      <c r="L16" s="113"/>
      <c r="M16" s="113"/>
      <c r="N16" s="113"/>
      <c r="O16" s="113"/>
      <c r="P16" s="113"/>
    </row>
    <row r="17" spans="1:16" s="380" customFormat="1" ht="242.25">
      <c r="A17" s="115">
        <v>5</v>
      </c>
      <c r="B17" s="115" t="s">
        <v>692</v>
      </c>
      <c r="C17" s="116" t="s">
        <v>1803</v>
      </c>
      <c r="D17" s="117" t="s">
        <v>94</v>
      </c>
      <c r="E17" s="115">
        <v>136</v>
      </c>
      <c r="F17" s="118"/>
      <c r="G17" s="118"/>
      <c r="H17" s="118"/>
      <c r="I17" s="118"/>
      <c r="J17" s="118"/>
      <c r="K17" s="118"/>
      <c r="L17" s="118"/>
      <c r="M17" s="118"/>
      <c r="N17" s="118"/>
      <c r="O17" s="118"/>
      <c r="P17" s="118"/>
    </row>
    <row r="18" spans="1:16" s="16" customFormat="1" ht="38.25">
      <c r="A18" s="109">
        <v>6</v>
      </c>
      <c r="B18" s="109" t="s">
        <v>693</v>
      </c>
      <c r="C18" s="149" t="s">
        <v>694</v>
      </c>
      <c r="D18" s="147" t="s">
        <v>94</v>
      </c>
      <c r="E18" s="109">
        <v>3</v>
      </c>
      <c r="F18" s="113"/>
      <c r="G18" s="113"/>
      <c r="H18" s="113"/>
      <c r="I18" s="113"/>
      <c r="J18" s="113"/>
      <c r="K18" s="113"/>
      <c r="L18" s="113"/>
      <c r="M18" s="113"/>
      <c r="N18" s="113"/>
      <c r="O18" s="113"/>
      <c r="P18" s="113"/>
    </row>
    <row r="19" spans="1:16" s="16" customFormat="1" ht="25.5">
      <c r="A19" s="109">
        <v>7</v>
      </c>
      <c r="B19" s="109" t="s">
        <v>695</v>
      </c>
      <c r="C19" s="149" t="s">
        <v>696</v>
      </c>
      <c r="D19" s="147" t="s">
        <v>94</v>
      </c>
      <c r="E19" s="109">
        <v>2</v>
      </c>
      <c r="F19" s="113"/>
      <c r="G19" s="113"/>
      <c r="H19" s="113"/>
      <c r="I19" s="113"/>
      <c r="J19" s="113"/>
      <c r="K19" s="113"/>
      <c r="L19" s="113"/>
      <c r="M19" s="113"/>
      <c r="N19" s="113"/>
      <c r="O19" s="113"/>
      <c r="P19" s="113"/>
    </row>
    <row r="20" spans="1:16" s="16" customFormat="1" ht="25.5">
      <c r="A20" s="109">
        <v>8</v>
      </c>
      <c r="B20" s="109" t="s">
        <v>697</v>
      </c>
      <c r="C20" s="149" t="s">
        <v>698</v>
      </c>
      <c r="D20" s="147" t="s">
        <v>94</v>
      </c>
      <c r="E20" s="109">
        <v>1</v>
      </c>
      <c r="F20" s="113"/>
      <c r="G20" s="113"/>
      <c r="H20" s="113"/>
      <c r="I20" s="113"/>
      <c r="J20" s="113"/>
      <c r="K20" s="113"/>
      <c r="L20" s="113"/>
      <c r="M20" s="113"/>
      <c r="N20" s="113"/>
      <c r="O20" s="113"/>
      <c r="P20" s="113"/>
    </row>
    <row r="21" spans="1:16" s="16" customFormat="1" ht="25.5">
      <c r="A21" s="109">
        <v>9</v>
      </c>
      <c r="B21" s="109"/>
      <c r="C21" s="149" t="s">
        <v>699</v>
      </c>
      <c r="D21" s="147" t="s">
        <v>94</v>
      </c>
      <c r="E21" s="109">
        <v>13</v>
      </c>
      <c r="F21" s="113"/>
      <c r="G21" s="113"/>
      <c r="H21" s="113"/>
      <c r="I21" s="113"/>
      <c r="J21" s="113"/>
      <c r="K21" s="113"/>
      <c r="L21" s="113"/>
      <c r="M21" s="113"/>
      <c r="N21" s="113"/>
      <c r="O21" s="113"/>
      <c r="P21" s="113"/>
    </row>
    <row r="22" spans="1:16" s="16" customFormat="1" ht="25.5">
      <c r="A22" s="109">
        <v>10</v>
      </c>
      <c r="B22" s="109" t="s">
        <v>700</v>
      </c>
      <c r="C22" s="149" t="s">
        <v>701</v>
      </c>
      <c r="D22" s="147" t="s">
        <v>94</v>
      </c>
      <c r="E22" s="109">
        <v>1</v>
      </c>
      <c r="F22" s="113"/>
      <c r="G22" s="113"/>
      <c r="H22" s="113"/>
      <c r="I22" s="113"/>
      <c r="J22" s="113"/>
      <c r="K22" s="113"/>
      <c r="L22" s="113"/>
      <c r="M22" s="113"/>
      <c r="N22" s="113"/>
      <c r="O22" s="113"/>
      <c r="P22" s="113"/>
    </row>
    <row r="23" spans="1:16" s="16" customFormat="1" ht="25.5">
      <c r="A23" s="109">
        <v>11</v>
      </c>
      <c r="B23" s="109" t="s">
        <v>702</v>
      </c>
      <c r="C23" s="149" t="s">
        <v>703</v>
      </c>
      <c r="D23" s="147" t="s">
        <v>94</v>
      </c>
      <c r="E23" s="109">
        <v>7</v>
      </c>
      <c r="F23" s="113"/>
      <c r="G23" s="113"/>
      <c r="H23" s="113"/>
      <c r="I23" s="113"/>
      <c r="J23" s="113"/>
      <c r="K23" s="113"/>
      <c r="L23" s="113"/>
      <c r="M23" s="113"/>
      <c r="N23" s="113"/>
      <c r="O23" s="113"/>
      <c r="P23" s="113"/>
    </row>
    <row r="24" spans="1:16" s="16" customFormat="1" ht="25.5">
      <c r="A24" s="109">
        <v>12</v>
      </c>
      <c r="B24" s="109" t="s">
        <v>704</v>
      </c>
      <c r="C24" s="149" t="s">
        <v>705</v>
      </c>
      <c r="D24" s="147" t="s">
        <v>94</v>
      </c>
      <c r="E24" s="109">
        <v>26</v>
      </c>
      <c r="F24" s="113"/>
      <c r="G24" s="113"/>
      <c r="H24" s="113"/>
      <c r="I24" s="113"/>
      <c r="J24" s="113"/>
      <c r="K24" s="113"/>
      <c r="L24" s="113"/>
      <c r="M24" s="113"/>
      <c r="N24" s="113"/>
      <c r="O24" s="113"/>
      <c r="P24" s="113"/>
    </row>
    <row r="25" spans="1:16" s="16" customFormat="1" ht="25.5">
      <c r="A25" s="109">
        <v>14</v>
      </c>
      <c r="B25" s="109" t="s">
        <v>706</v>
      </c>
      <c r="C25" s="149" t="s">
        <v>707</v>
      </c>
      <c r="D25" s="147" t="s">
        <v>94</v>
      </c>
      <c r="E25" s="109">
        <v>2</v>
      </c>
      <c r="F25" s="113"/>
      <c r="G25" s="113"/>
      <c r="H25" s="113"/>
      <c r="I25" s="113"/>
      <c r="J25" s="113"/>
      <c r="K25" s="113"/>
      <c r="L25" s="113"/>
      <c r="M25" s="113"/>
      <c r="N25" s="113"/>
      <c r="O25" s="113"/>
      <c r="P25" s="113"/>
    </row>
    <row r="26" spans="1:16" s="16" customFormat="1" ht="178.5">
      <c r="A26" s="109">
        <v>15</v>
      </c>
      <c r="B26" s="109" t="s">
        <v>708</v>
      </c>
      <c r="C26" s="149" t="s">
        <v>709</v>
      </c>
      <c r="D26" s="147" t="s">
        <v>94</v>
      </c>
      <c r="E26" s="109">
        <v>8</v>
      </c>
      <c r="F26" s="113"/>
      <c r="G26" s="113"/>
      <c r="H26" s="113"/>
      <c r="I26" s="113"/>
      <c r="J26" s="113"/>
      <c r="K26" s="113"/>
      <c r="L26" s="113"/>
      <c r="M26" s="113"/>
      <c r="N26" s="113"/>
      <c r="O26" s="113"/>
      <c r="P26" s="113"/>
    </row>
    <row r="27" spans="1:16" s="16" customFormat="1" ht="114.75">
      <c r="A27" s="109">
        <v>16</v>
      </c>
      <c r="B27" s="109" t="s">
        <v>710</v>
      </c>
      <c r="C27" s="892" t="s">
        <v>1979</v>
      </c>
      <c r="D27" s="147" t="s">
        <v>94</v>
      </c>
      <c r="E27" s="109">
        <v>1</v>
      </c>
      <c r="F27" s="113"/>
      <c r="G27" s="113"/>
      <c r="H27" s="113"/>
      <c r="I27" s="113"/>
      <c r="J27" s="113"/>
      <c r="K27" s="113"/>
      <c r="L27" s="113"/>
      <c r="M27" s="113"/>
      <c r="N27" s="113"/>
      <c r="O27" s="113"/>
      <c r="P27" s="113"/>
    </row>
    <row r="28" spans="1:16" s="16" customFormat="1">
      <c r="A28" s="109">
        <v>17</v>
      </c>
      <c r="B28" s="109"/>
      <c r="C28" s="327" t="s">
        <v>1762</v>
      </c>
      <c r="D28" s="328" t="s">
        <v>90</v>
      </c>
      <c r="E28" s="329">
        <v>1</v>
      </c>
      <c r="F28" s="113"/>
      <c r="G28" s="113"/>
      <c r="H28" s="113"/>
      <c r="I28" s="113"/>
      <c r="J28" s="113"/>
      <c r="K28" s="113"/>
      <c r="L28" s="113"/>
      <c r="M28" s="113"/>
      <c r="N28" s="113"/>
      <c r="O28" s="113"/>
      <c r="P28" s="113"/>
    </row>
    <row r="29" spans="1:16" s="8" customFormat="1">
      <c r="A29" s="121"/>
      <c r="B29" s="121"/>
      <c r="C29" s="122"/>
      <c r="D29" s="123"/>
      <c r="E29" s="121"/>
      <c r="F29" s="125"/>
      <c r="G29" s="126"/>
      <c r="H29" s="127"/>
      <c r="I29" s="127"/>
      <c r="J29" s="128"/>
      <c r="K29" s="127"/>
      <c r="L29" s="128"/>
      <c r="M29" s="127"/>
      <c r="N29" s="128"/>
      <c r="O29" s="127"/>
      <c r="P29" s="129"/>
    </row>
    <row r="30" spans="1:16">
      <c r="A30" s="42"/>
      <c r="B30" s="42"/>
      <c r="C30" s="48"/>
      <c r="D30" s="44"/>
      <c r="E30" s="42"/>
      <c r="F30" s="42"/>
      <c r="G30" s="63"/>
      <c r="H30" s="64"/>
      <c r="I30" s="64"/>
      <c r="J30" s="64"/>
      <c r="K30" s="130" t="s">
        <v>1623</v>
      </c>
      <c r="L30" s="131">
        <f>SUM(L13:L29)</f>
        <v>0</v>
      </c>
      <c r="M30" s="131">
        <f>SUM(M13:M29)</f>
        <v>0</v>
      </c>
      <c r="N30" s="131">
        <f>SUM(N13:N29)</f>
        <v>0</v>
      </c>
      <c r="O30" s="131">
        <f>SUM(O13:O29)</f>
        <v>0</v>
      </c>
      <c r="P30" s="132">
        <f>SUM(P13:P29)</f>
        <v>0</v>
      </c>
    </row>
    <row r="31" spans="1:16">
      <c r="A31" s="42"/>
      <c r="B31" s="42"/>
      <c r="C31" s="48"/>
      <c r="D31" s="44"/>
      <c r="E31" s="42"/>
      <c r="F31" s="42"/>
      <c r="G31" s="63"/>
      <c r="H31" s="64"/>
      <c r="I31" s="64"/>
      <c r="J31" s="64"/>
      <c r="K31" s="130"/>
      <c r="L31" s="133"/>
      <c r="M31" s="133"/>
      <c r="N31" s="133"/>
      <c r="O31" s="133"/>
      <c r="P31" s="134"/>
    </row>
    <row r="32" spans="1:16">
      <c r="A32" s="42"/>
      <c r="B32" s="42"/>
      <c r="C32" s="71" t="s">
        <v>20</v>
      </c>
      <c r="D32" s="44"/>
      <c r="E32" s="42"/>
      <c r="F32" s="58"/>
      <c r="G32" s="63"/>
      <c r="H32" s="64"/>
      <c r="I32" s="64"/>
      <c r="J32" s="64"/>
      <c r="K32" s="64"/>
      <c r="L32" s="64"/>
      <c r="M32" s="64"/>
      <c r="N32" s="64"/>
      <c r="O32" s="64"/>
      <c r="P32" s="90"/>
    </row>
    <row r="33" spans="1:17" s="4" customFormat="1">
      <c r="A33" s="42"/>
      <c r="B33" s="42"/>
      <c r="C33" s="48"/>
      <c r="D33" s="44"/>
      <c r="E33" s="42"/>
      <c r="F33" s="58"/>
      <c r="G33" s="63"/>
      <c r="H33" s="64"/>
      <c r="I33" s="64"/>
      <c r="J33" s="64"/>
      <c r="K33" s="64"/>
      <c r="L33" s="64"/>
      <c r="M33" s="64"/>
      <c r="N33" s="64"/>
      <c r="O33" s="64"/>
      <c r="P33" s="90"/>
      <c r="Q33" s="6"/>
    </row>
    <row r="34" spans="1:17">
      <c r="A34" s="42"/>
      <c r="B34" s="42"/>
      <c r="C34" s="48"/>
      <c r="D34" s="44"/>
      <c r="E34" s="42"/>
      <c r="F34" s="42"/>
      <c r="G34" s="63"/>
      <c r="H34" s="64"/>
      <c r="I34" s="64"/>
      <c r="J34" s="64"/>
      <c r="K34" s="64"/>
      <c r="L34" s="64"/>
      <c r="M34" s="64"/>
      <c r="N34" s="64"/>
      <c r="O34" s="64"/>
      <c r="P34" s="90"/>
    </row>
    <row r="35" spans="1:17">
      <c r="A35" s="42"/>
      <c r="B35" s="42"/>
      <c r="C35" s="48"/>
      <c r="D35" s="44"/>
      <c r="E35" s="42"/>
      <c r="F35" s="42"/>
      <c r="G35" s="63"/>
      <c r="H35" s="64"/>
      <c r="I35" s="64"/>
      <c r="J35" s="64"/>
      <c r="K35" s="64"/>
      <c r="L35" s="64"/>
      <c r="M35" s="64"/>
      <c r="N35" s="64"/>
      <c r="O35" s="64"/>
      <c r="P35" s="90"/>
    </row>
    <row r="36" spans="1:17">
      <c r="A36" s="42"/>
      <c r="B36" s="42"/>
      <c r="C36" s="71" t="s">
        <v>1611</v>
      </c>
      <c r="D36" s="44"/>
      <c r="E36" s="42"/>
      <c r="F36" s="42"/>
      <c r="G36" s="63"/>
      <c r="H36" s="64"/>
      <c r="I36" s="64"/>
      <c r="J36" s="64"/>
      <c r="K36" s="64"/>
      <c r="L36" s="64"/>
      <c r="M36" s="64"/>
      <c r="N36" s="64"/>
      <c r="O36" s="64"/>
      <c r="P36" s="90"/>
    </row>
    <row r="37" spans="1:17">
      <c r="A37" s="42"/>
      <c r="B37" s="42"/>
      <c r="C37" s="48"/>
      <c r="D37" s="44"/>
      <c r="E37" s="42"/>
      <c r="F37" s="42"/>
      <c r="G37" s="63"/>
      <c r="H37" s="64"/>
      <c r="I37" s="64"/>
      <c r="J37" s="64"/>
      <c r="K37" s="64"/>
      <c r="L37" s="64"/>
      <c r="M37" s="64"/>
      <c r="N37" s="64"/>
      <c r="O37" s="64"/>
      <c r="P37" s="90"/>
    </row>
    <row r="38" spans="1:17">
      <c r="A38" s="42"/>
      <c r="B38" s="42"/>
      <c r="C38" s="48"/>
      <c r="D38" s="44"/>
      <c r="E38" s="42"/>
      <c r="F38" s="42"/>
      <c r="G38" s="63"/>
      <c r="H38" s="64"/>
      <c r="I38" s="64"/>
      <c r="J38" s="64"/>
      <c r="K38" s="64"/>
      <c r="L38" s="64"/>
      <c r="M38" s="64"/>
      <c r="N38" s="64"/>
      <c r="O38" s="64"/>
      <c r="P38" s="90"/>
    </row>
    <row r="39" spans="1:17">
      <c r="A39" s="42"/>
      <c r="B39" s="42"/>
      <c r="C39" s="48"/>
      <c r="D39" s="44"/>
      <c r="E39" s="42"/>
      <c r="F39" s="42"/>
      <c r="G39" s="63"/>
      <c r="H39" s="64"/>
      <c r="I39" s="64"/>
      <c r="J39" s="64"/>
      <c r="K39" s="64"/>
      <c r="L39" s="64"/>
      <c r="M39" s="64"/>
      <c r="N39" s="64"/>
      <c r="O39" s="64"/>
      <c r="P39" s="90"/>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4-4
&amp;"Arial,Bold"&amp;UMĒBELES.</oddHeader>
    <oddFooter>&amp;C&amp;8&amp;P</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topLeftCell="A19" workbookViewId="0">
      <selection activeCell="C26" sqref="C26"/>
    </sheetView>
  </sheetViews>
  <sheetFormatPr defaultColWidth="9.140625" defaultRowHeight="12.75"/>
  <cols>
    <col min="1" max="1" width="5.42578125" style="3" customWidth="1"/>
    <col min="2" max="2" width="5.28515625" style="3" customWidth="1"/>
    <col min="3" max="3" width="29.85546875" style="1" customWidth="1"/>
    <col min="4" max="4" width="6" style="2" customWidth="1"/>
    <col min="5" max="5" width="4.42578125" style="3" customWidth="1"/>
    <col min="6" max="6" width="6.28515625" style="3" customWidth="1"/>
    <col min="7" max="7" width="6.42578125" style="4" customWidth="1"/>
    <col min="8" max="8" width="8.1406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7" ht="15">
      <c r="A1" s="911" t="s">
        <v>1</v>
      </c>
      <c r="B1" s="911"/>
      <c r="C1" s="912"/>
      <c r="D1" s="906" t="s">
        <v>45</v>
      </c>
      <c r="E1" s="913"/>
      <c r="F1" s="913"/>
      <c r="G1" s="914"/>
      <c r="H1" s="915"/>
      <c r="I1" s="915"/>
      <c r="J1" s="915"/>
      <c r="K1" s="915"/>
      <c r="L1" s="915"/>
      <c r="M1" s="915"/>
      <c r="N1" s="915"/>
      <c r="O1" s="915"/>
      <c r="P1" s="916"/>
      <c r="Q1" s="893"/>
    </row>
    <row r="2" spans="1:17" ht="15">
      <c r="A2" s="911" t="s">
        <v>2</v>
      </c>
      <c r="B2" s="911"/>
      <c r="C2" s="912"/>
      <c r="D2" s="901" t="s">
        <v>48</v>
      </c>
      <c r="E2" s="913"/>
      <c r="F2" s="913"/>
      <c r="G2" s="914"/>
      <c r="H2" s="915"/>
      <c r="I2" s="915"/>
      <c r="J2" s="915"/>
      <c r="K2" s="915"/>
      <c r="L2" s="915"/>
      <c r="M2" s="915"/>
      <c r="N2" s="915"/>
      <c r="O2" s="915"/>
      <c r="P2" s="916"/>
      <c r="Q2" s="893"/>
    </row>
    <row r="3" spans="1:17" ht="15">
      <c r="A3" s="911"/>
      <c r="B3" s="911"/>
      <c r="C3" s="912"/>
      <c r="D3" s="901" t="s">
        <v>1772</v>
      </c>
      <c r="E3" s="913"/>
      <c r="F3" s="913"/>
      <c r="G3" s="914"/>
      <c r="H3" s="915"/>
      <c r="I3" s="915"/>
      <c r="J3" s="915"/>
      <c r="K3" s="915"/>
      <c r="L3" s="915"/>
      <c r="M3" s="915"/>
      <c r="N3" s="915"/>
      <c r="O3" s="915"/>
      <c r="P3" s="916"/>
      <c r="Q3" s="893"/>
    </row>
    <row r="4" spans="1:17" ht="15">
      <c r="A4" s="911"/>
      <c r="B4" s="911"/>
      <c r="C4" s="912"/>
      <c r="D4" s="901" t="s">
        <v>181</v>
      </c>
      <c r="E4" s="913"/>
      <c r="F4" s="913"/>
      <c r="G4" s="914"/>
      <c r="H4" s="915"/>
      <c r="I4" s="915"/>
      <c r="J4" s="915"/>
      <c r="K4" s="915"/>
      <c r="L4" s="915"/>
      <c r="M4" s="915"/>
      <c r="N4" s="915"/>
      <c r="O4" s="915"/>
      <c r="P4" s="916"/>
      <c r="Q4" s="893"/>
    </row>
    <row r="5" spans="1:17" ht="14.25" customHeight="1">
      <c r="A5" s="911" t="s">
        <v>3</v>
      </c>
      <c r="B5" s="911"/>
      <c r="C5" s="912"/>
      <c r="D5" s="901" t="s">
        <v>49</v>
      </c>
      <c r="E5" s="913"/>
      <c r="F5" s="913"/>
      <c r="G5" s="914"/>
      <c r="H5" s="915"/>
      <c r="I5" s="915"/>
      <c r="J5" s="915"/>
      <c r="K5" s="915"/>
      <c r="L5" s="915"/>
      <c r="M5" s="915"/>
      <c r="N5" s="915"/>
      <c r="O5" s="915"/>
      <c r="P5" s="916"/>
      <c r="Q5" s="893"/>
    </row>
    <row r="6" spans="1:17" ht="15">
      <c r="A6" s="911" t="s">
        <v>4</v>
      </c>
      <c r="B6" s="911"/>
      <c r="C6" s="912"/>
      <c r="D6" s="918"/>
      <c r="E6" s="913"/>
      <c r="F6" s="913"/>
      <c r="G6" s="914"/>
      <c r="H6" s="915"/>
      <c r="I6" s="915"/>
      <c r="J6" s="915"/>
      <c r="K6" s="915"/>
      <c r="L6" s="915"/>
      <c r="M6" s="915"/>
      <c r="N6" s="915"/>
      <c r="O6" s="915"/>
      <c r="P6" s="916"/>
      <c r="Q6" s="893"/>
    </row>
    <row r="7" spans="1:17" ht="15">
      <c r="A7" s="911" t="s">
        <v>1630</v>
      </c>
      <c r="B7" s="911"/>
      <c r="C7" s="912"/>
      <c r="D7" s="919"/>
      <c r="E7" s="913"/>
      <c r="F7" s="913"/>
      <c r="G7" s="914"/>
      <c r="H7" s="915"/>
      <c r="I7" s="915"/>
      <c r="J7" s="915"/>
      <c r="K7" s="915"/>
      <c r="L7" s="915"/>
      <c r="M7" s="915"/>
      <c r="N7" s="915"/>
      <c r="O7" s="920" t="s">
        <v>1624</v>
      </c>
      <c r="P7" s="921">
        <v>0</v>
      </c>
      <c r="Q7" s="893"/>
    </row>
    <row r="8" spans="1:17" ht="15">
      <c r="A8" s="900" t="s">
        <v>1613</v>
      </c>
      <c r="B8" s="900"/>
      <c r="C8" s="912"/>
      <c r="D8" s="919"/>
      <c r="E8" s="913"/>
      <c r="F8" s="913"/>
      <c r="G8" s="914"/>
      <c r="H8" s="915"/>
      <c r="I8" s="915"/>
      <c r="J8" s="915"/>
      <c r="K8" s="915"/>
      <c r="L8" s="915"/>
      <c r="M8" s="915"/>
      <c r="N8" s="915"/>
      <c r="O8" s="915"/>
      <c r="P8" s="916"/>
      <c r="Q8" s="893"/>
    </row>
    <row r="9" spans="1:17" ht="20.25" customHeight="1">
      <c r="A9" s="1328" t="s">
        <v>5</v>
      </c>
      <c r="B9" s="1328" t="s">
        <v>68</v>
      </c>
      <c r="C9" s="1343" t="s">
        <v>37</v>
      </c>
      <c r="D9" s="1341" t="s">
        <v>6</v>
      </c>
      <c r="E9" s="1328" t="s">
        <v>7</v>
      </c>
      <c r="F9" s="1338" t="s">
        <v>8</v>
      </c>
      <c r="G9" s="1338"/>
      <c r="H9" s="1338"/>
      <c r="I9" s="1338"/>
      <c r="J9" s="1338"/>
      <c r="K9" s="1340"/>
      <c r="L9" s="1339" t="s">
        <v>11</v>
      </c>
      <c r="M9" s="1338"/>
      <c r="N9" s="1338"/>
      <c r="O9" s="1338"/>
      <c r="P9" s="1340"/>
      <c r="Q9" s="895"/>
    </row>
    <row r="10" spans="1:17" ht="90.75" customHeight="1">
      <c r="A10" s="1329"/>
      <c r="B10" s="1329"/>
      <c r="C10" s="1344"/>
      <c r="D10" s="1342"/>
      <c r="E10" s="1329"/>
      <c r="F10" s="922" t="s">
        <v>9</v>
      </c>
      <c r="G10" s="922" t="s">
        <v>23</v>
      </c>
      <c r="H10" s="923" t="s">
        <v>24</v>
      </c>
      <c r="I10" s="923" t="s">
        <v>36</v>
      </c>
      <c r="J10" s="923" t="s">
        <v>25</v>
      </c>
      <c r="K10" s="923" t="s">
        <v>26</v>
      </c>
      <c r="L10" s="923" t="s">
        <v>10</v>
      </c>
      <c r="M10" s="923" t="s">
        <v>24</v>
      </c>
      <c r="N10" s="923" t="s">
        <v>36</v>
      </c>
      <c r="O10" s="923" t="s">
        <v>25</v>
      </c>
      <c r="P10" s="923" t="s">
        <v>27</v>
      </c>
      <c r="Q10" s="893"/>
    </row>
    <row r="11" spans="1:17">
      <c r="A11" s="910"/>
      <c r="B11" s="910"/>
      <c r="C11" s="944"/>
      <c r="D11" s="905"/>
      <c r="E11" s="910"/>
      <c r="F11" s="910"/>
      <c r="G11" s="945"/>
      <c r="H11" s="946"/>
      <c r="I11" s="946"/>
      <c r="J11" s="946"/>
      <c r="K11" s="946"/>
      <c r="L11" s="946"/>
      <c r="M11" s="946"/>
      <c r="N11" s="946"/>
      <c r="O11" s="946"/>
      <c r="P11" s="947"/>
      <c r="Q11" s="893"/>
    </row>
    <row r="12" spans="1:17">
      <c r="A12" s="935"/>
      <c r="B12" s="935"/>
      <c r="C12" s="936" t="s">
        <v>1761</v>
      </c>
      <c r="D12" s="937"/>
      <c r="E12" s="935"/>
      <c r="F12" s="935"/>
      <c r="G12" s="938"/>
      <c r="H12" s="939"/>
      <c r="I12" s="939"/>
      <c r="J12" s="939"/>
      <c r="K12" s="939"/>
      <c r="L12" s="939"/>
      <c r="M12" s="939"/>
      <c r="N12" s="939"/>
      <c r="O12" s="939"/>
      <c r="P12" s="940"/>
      <c r="Q12" s="893"/>
    </row>
    <row r="13" spans="1:17" s="16" customFormat="1" ht="25.5">
      <c r="A13" s="924">
        <v>1</v>
      </c>
      <c r="B13" s="924"/>
      <c r="C13" s="933" t="s">
        <v>711</v>
      </c>
      <c r="D13" s="931" t="s">
        <v>94</v>
      </c>
      <c r="E13" s="924">
        <v>1</v>
      </c>
      <c r="F13" s="925"/>
      <c r="G13" s="925"/>
      <c r="H13" s="925"/>
      <c r="I13" s="925"/>
      <c r="J13" s="925"/>
      <c r="K13" s="925"/>
      <c r="L13" s="925"/>
      <c r="M13" s="925"/>
      <c r="N13" s="925"/>
      <c r="O13" s="925"/>
      <c r="P13" s="925"/>
      <c r="Q13" s="897"/>
    </row>
    <row r="14" spans="1:17" s="16" customFormat="1">
      <c r="A14" s="924">
        <v>2</v>
      </c>
      <c r="B14" s="924"/>
      <c r="C14" s="933" t="s">
        <v>712</v>
      </c>
      <c r="D14" s="931" t="s">
        <v>94</v>
      </c>
      <c r="E14" s="924">
        <v>1</v>
      </c>
      <c r="F14" s="925"/>
      <c r="G14" s="925"/>
      <c r="H14" s="925"/>
      <c r="I14" s="925"/>
      <c r="J14" s="925"/>
      <c r="K14" s="925"/>
      <c r="L14" s="925"/>
      <c r="M14" s="925"/>
      <c r="N14" s="925"/>
      <c r="O14" s="925"/>
      <c r="P14" s="925"/>
      <c r="Q14" s="897"/>
    </row>
    <row r="15" spans="1:17" s="16" customFormat="1" ht="25.5">
      <c r="A15" s="924">
        <v>3</v>
      </c>
      <c r="B15" s="924"/>
      <c r="C15" s="933" t="s">
        <v>713</v>
      </c>
      <c r="D15" s="931" t="s">
        <v>90</v>
      </c>
      <c r="E15" s="924">
        <v>1</v>
      </c>
      <c r="F15" s="925"/>
      <c r="G15" s="925"/>
      <c r="H15" s="925"/>
      <c r="I15" s="925"/>
      <c r="J15" s="925"/>
      <c r="K15" s="925"/>
      <c r="L15" s="925"/>
      <c r="M15" s="925"/>
      <c r="N15" s="925"/>
      <c r="O15" s="925"/>
      <c r="P15" s="925"/>
      <c r="Q15" s="897"/>
    </row>
    <row r="16" spans="1:17" s="16" customFormat="1">
      <c r="A16" s="924">
        <v>4</v>
      </c>
      <c r="B16" s="924"/>
      <c r="C16" s="948" t="s">
        <v>714</v>
      </c>
      <c r="D16" s="949" t="s">
        <v>90</v>
      </c>
      <c r="E16" s="952">
        <v>1</v>
      </c>
      <c r="F16" s="950"/>
      <c r="G16" s="950"/>
      <c r="H16" s="950"/>
      <c r="I16" s="950"/>
      <c r="J16" s="950"/>
      <c r="K16" s="950"/>
      <c r="L16" s="950"/>
      <c r="M16" s="950"/>
      <c r="N16" s="950"/>
      <c r="O16" s="950"/>
      <c r="P16" s="950"/>
      <c r="Q16" s="897"/>
    </row>
    <row r="17" spans="1:17" s="16" customFormat="1" ht="36" customHeight="1">
      <c r="A17" s="924">
        <v>5</v>
      </c>
      <c r="B17" s="924"/>
      <c r="C17" s="951" t="s">
        <v>716</v>
      </c>
      <c r="D17" s="949" t="s">
        <v>446</v>
      </c>
      <c r="E17" s="952">
        <v>20</v>
      </c>
      <c r="F17" s="925"/>
      <c r="G17" s="925"/>
      <c r="H17" s="925"/>
      <c r="I17" s="925"/>
      <c r="J17" s="925"/>
      <c r="K17" s="925"/>
      <c r="L17" s="925"/>
      <c r="M17" s="925"/>
      <c r="N17" s="925"/>
      <c r="O17" s="925"/>
      <c r="P17" s="925"/>
      <c r="Q17" s="897"/>
    </row>
    <row r="18" spans="1:17" s="16" customFormat="1" ht="114.75">
      <c r="A18" s="924">
        <v>6</v>
      </c>
      <c r="B18" s="932"/>
      <c r="C18" s="934" t="s">
        <v>715</v>
      </c>
      <c r="D18" s="931" t="s">
        <v>446</v>
      </c>
      <c r="E18" s="924">
        <v>20</v>
      </c>
      <c r="F18" s="925"/>
      <c r="G18" s="925"/>
      <c r="H18" s="925"/>
      <c r="I18" s="925"/>
      <c r="J18" s="925"/>
      <c r="K18" s="925"/>
      <c r="L18" s="925"/>
      <c r="M18" s="925"/>
      <c r="N18" s="925"/>
      <c r="O18" s="925"/>
      <c r="P18" s="925"/>
      <c r="Q18" s="897"/>
    </row>
    <row r="19" spans="1:17" s="16" customFormat="1">
      <c r="A19" s="956"/>
      <c r="B19" s="958"/>
      <c r="C19" s="954" t="s">
        <v>1980</v>
      </c>
      <c r="D19" s="959"/>
      <c r="E19" s="956"/>
      <c r="F19" s="957"/>
      <c r="G19" s="953"/>
      <c r="H19" s="953"/>
      <c r="I19" s="953"/>
      <c r="J19" s="957"/>
      <c r="K19" s="953"/>
      <c r="L19" s="957"/>
      <c r="M19" s="953"/>
      <c r="N19" s="957"/>
      <c r="O19" s="953"/>
      <c r="P19" s="953"/>
      <c r="Q19" s="897"/>
    </row>
    <row r="20" spans="1:17" s="8" customFormat="1" ht="102">
      <c r="A20" s="956">
        <v>5</v>
      </c>
      <c r="B20" s="958"/>
      <c r="C20" s="955" t="s">
        <v>1981</v>
      </c>
      <c r="D20" s="959" t="s">
        <v>90</v>
      </c>
      <c r="E20" s="956">
        <v>1</v>
      </c>
      <c r="F20" s="957"/>
      <c r="G20" s="953"/>
      <c r="H20" s="953"/>
      <c r="I20" s="953"/>
      <c r="J20" s="957"/>
      <c r="K20" s="953"/>
      <c r="L20" s="957"/>
      <c r="M20" s="953"/>
      <c r="N20" s="957"/>
      <c r="O20" s="953"/>
      <c r="P20" s="953"/>
      <c r="Q20" s="897"/>
    </row>
    <row r="21" spans="1:17" ht="216.75">
      <c r="A21" s="956">
        <v>6</v>
      </c>
      <c r="B21" s="958"/>
      <c r="C21" s="955" t="s">
        <v>1982</v>
      </c>
      <c r="D21" s="959" t="s">
        <v>90</v>
      </c>
      <c r="E21" s="956">
        <v>1</v>
      </c>
      <c r="F21" s="957"/>
      <c r="G21" s="953"/>
      <c r="H21" s="953"/>
      <c r="I21" s="953"/>
      <c r="J21" s="957"/>
      <c r="K21" s="953"/>
      <c r="L21" s="957"/>
      <c r="M21" s="953"/>
      <c r="N21" s="957"/>
      <c r="O21" s="953"/>
      <c r="P21" s="953"/>
      <c r="Q21" s="897"/>
    </row>
    <row r="22" spans="1:17" ht="25.5">
      <c r="A22" s="956">
        <v>7</v>
      </c>
      <c r="B22" s="958"/>
      <c r="C22" s="955" t="s">
        <v>1983</v>
      </c>
      <c r="D22" s="959" t="s">
        <v>90</v>
      </c>
      <c r="E22" s="956">
        <v>1</v>
      </c>
      <c r="F22" s="957"/>
      <c r="G22" s="953"/>
      <c r="H22" s="953"/>
      <c r="I22" s="953"/>
      <c r="J22" s="957"/>
      <c r="K22" s="953"/>
      <c r="L22" s="957"/>
      <c r="M22" s="953"/>
      <c r="N22" s="957"/>
      <c r="O22" s="953"/>
      <c r="P22" s="953"/>
      <c r="Q22" s="897"/>
    </row>
    <row r="23" spans="1:17">
      <c r="A23" s="924"/>
      <c r="B23" s="932"/>
      <c r="C23" s="934"/>
      <c r="D23" s="931"/>
      <c r="E23" s="924"/>
      <c r="F23" s="925"/>
      <c r="G23" s="925"/>
      <c r="H23" s="925"/>
      <c r="I23" s="925"/>
      <c r="J23" s="925"/>
      <c r="K23" s="925"/>
      <c r="L23" s="925"/>
      <c r="M23" s="925"/>
      <c r="N23" s="925"/>
      <c r="O23" s="925"/>
      <c r="P23" s="925"/>
      <c r="Q23" s="897"/>
    </row>
    <row r="24" spans="1:17" s="4" customFormat="1">
      <c r="A24" s="941"/>
      <c r="B24" s="941"/>
      <c r="C24" s="904"/>
      <c r="D24" s="942"/>
      <c r="E24" s="941"/>
      <c r="F24" s="941"/>
      <c r="G24" s="943"/>
      <c r="H24" s="927"/>
      <c r="I24" s="927"/>
      <c r="J24" s="927"/>
      <c r="K24" s="927"/>
      <c r="L24" s="927"/>
      <c r="M24" s="927"/>
      <c r="N24" s="927"/>
      <c r="O24" s="927"/>
      <c r="P24" s="928"/>
      <c r="Q24" s="896"/>
    </row>
    <row r="25" spans="1:17">
      <c r="A25" s="898"/>
      <c r="B25" s="898"/>
      <c r="C25" s="902"/>
      <c r="D25" s="899"/>
      <c r="E25" s="898"/>
      <c r="F25" s="898"/>
      <c r="G25" s="907"/>
      <c r="H25" s="908"/>
      <c r="I25" s="908"/>
      <c r="J25" s="908"/>
      <c r="K25" s="926" t="s">
        <v>1623</v>
      </c>
      <c r="L25" s="927">
        <v>0</v>
      </c>
      <c r="M25" s="927">
        <v>0</v>
      </c>
      <c r="N25" s="927">
        <v>0</v>
      </c>
      <c r="O25" s="927">
        <v>0</v>
      </c>
      <c r="P25" s="928">
        <v>0</v>
      </c>
      <c r="Q25" s="893"/>
    </row>
    <row r="26" spans="1:17">
      <c r="A26" s="898"/>
      <c r="B26" s="898"/>
      <c r="C26" s="902"/>
      <c r="D26" s="899"/>
      <c r="E26" s="898"/>
      <c r="F26" s="898"/>
      <c r="G26" s="907"/>
      <c r="H26" s="908"/>
      <c r="I26" s="908"/>
      <c r="J26" s="908"/>
      <c r="K26" s="926"/>
      <c r="L26" s="929"/>
      <c r="M26" s="929"/>
      <c r="N26" s="929"/>
      <c r="O26" s="929"/>
      <c r="P26" s="930"/>
      <c r="Q26" s="893"/>
    </row>
    <row r="27" spans="1:17">
      <c r="A27" s="898"/>
      <c r="B27" s="898"/>
      <c r="C27" s="909" t="s">
        <v>20</v>
      </c>
      <c r="D27" s="899"/>
      <c r="E27" s="898"/>
      <c r="F27" s="903"/>
      <c r="G27" s="907"/>
      <c r="H27" s="908"/>
      <c r="I27" s="908"/>
      <c r="J27" s="908"/>
      <c r="K27" s="908"/>
      <c r="L27" s="908"/>
      <c r="M27" s="908"/>
      <c r="N27" s="908"/>
      <c r="O27" s="908"/>
      <c r="P27" s="917"/>
      <c r="Q27" s="893"/>
    </row>
    <row r="28" spans="1:17">
      <c r="A28" s="898"/>
      <c r="B28" s="898"/>
      <c r="C28" s="902"/>
      <c r="D28" s="899"/>
      <c r="E28" s="898"/>
      <c r="F28" s="903"/>
      <c r="G28" s="907"/>
      <c r="H28" s="908"/>
      <c r="I28" s="908"/>
      <c r="J28" s="908"/>
      <c r="K28" s="908"/>
      <c r="L28" s="908"/>
      <c r="M28" s="908"/>
      <c r="N28" s="908"/>
      <c r="O28" s="908"/>
      <c r="P28" s="917"/>
      <c r="Q28" s="894"/>
    </row>
    <row r="29" spans="1:17">
      <c r="A29" s="898"/>
      <c r="B29" s="898"/>
      <c r="C29" s="902"/>
      <c r="D29" s="899"/>
      <c r="E29" s="898"/>
      <c r="F29" s="898"/>
      <c r="G29" s="907"/>
      <c r="H29" s="908"/>
      <c r="I29" s="908"/>
      <c r="J29" s="908"/>
      <c r="K29" s="908"/>
      <c r="L29" s="908"/>
      <c r="M29" s="908"/>
      <c r="N29" s="908"/>
      <c r="O29" s="908"/>
      <c r="P29" s="917"/>
      <c r="Q29" s="893"/>
    </row>
    <row r="30" spans="1:17">
      <c r="A30" s="898"/>
      <c r="B30" s="898"/>
      <c r="C30" s="902"/>
      <c r="D30" s="899"/>
      <c r="E30" s="898"/>
      <c r="F30" s="898"/>
      <c r="G30" s="907"/>
      <c r="H30" s="908"/>
      <c r="I30" s="908"/>
      <c r="J30" s="908"/>
      <c r="K30" s="908"/>
      <c r="L30" s="908"/>
      <c r="M30" s="908"/>
      <c r="N30" s="908"/>
      <c r="O30" s="908"/>
      <c r="P30" s="917"/>
      <c r="Q30" s="893"/>
    </row>
    <row r="31" spans="1:17">
      <c r="A31" s="898"/>
      <c r="B31" s="898"/>
      <c r="C31" s="909" t="s">
        <v>1611</v>
      </c>
      <c r="D31" s="899"/>
      <c r="E31" s="898"/>
      <c r="F31" s="898"/>
      <c r="G31" s="907"/>
      <c r="H31" s="908"/>
      <c r="I31" s="908"/>
      <c r="J31" s="908"/>
      <c r="K31" s="908"/>
      <c r="L31" s="908"/>
      <c r="M31" s="908"/>
      <c r="N31" s="908"/>
      <c r="O31" s="908"/>
      <c r="P31" s="917"/>
      <c r="Q31" s="893"/>
    </row>
    <row r="32" spans="1:17">
      <c r="A32" s="898"/>
      <c r="B32" s="898"/>
      <c r="C32" s="902"/>
      <c r="D32" s="899"/>
      <c r="E32" s="898"/>
      <c r="F32" s="898"/>
      <c r="G32" s="907"/>
      <c r="H32" s="908"/>
      <c r="I32" s="908"/>
      <c r="J32" s="908"/>
      <c r="K32" s="908"/>
      <c r="L32" s="908"/>
      <c r="M32" s="908"/>
      <c r="N32" s="908"/>
      <c r="O32" s="908"/>
      <c r="P32" s="917"/>
      <c r="Q32" s="893"/>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4-5
&amp;"Arial,Bold"&amp;UAPRĪKOJUMS.</oddHeader>
    <oddFooter>&amp;C&amp;8&amp;P</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1"/>
  <sheetViews>
    <sheetView topLeftCell="A80" zoomScale="150" zoomScaleNormal="150" zoomScalePageLayoutView="150" workbookViewId="0">
      <selection activeCell="C28" sqref="C28:E28"/>
    </sheetView>
  </sheetViews>
  <sheetFormatPr defaultColWidth="9.140625" defaultRowHeight="12.75"/>
  <cols>
    <col min="1" max="1" width="5.42578125" style="3" customWidth="1"/>
    <col min="2" max="2" width="5.28515625" style="3" customWidth="1"/>
    <col min="3" max="3" width="29.85546875" style="1" customWidth="1"/>
    <col min="4" max="4" width="6" style="2" customWidth="1"/>
    <col min="5" max="5" width="8" style="3" customWidth="1"/>
    <col min="6" max="6" width="6.28515625" style="3" customWidth="1"/>
    <col min="7" max="7" width="6.42578125" style="4" customWidth="1"/>
    <col min="8" max="8" width="8.1406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7" ht="15">
      <c r="A1" s="980" t="s">
        <v>1</v>
      </c>
      <c r="B1" s="980"/>
      <c r="C1" s="981"/>
      <c r="D1" s="974" t="s">
        <v>45</v>
      </c>
      <c r="E1" s="982"/>
      <c r="F1" s="982"/>
      <c r="G1" s="983"/>
      <c r="H1" s="984"/>
      <c r="I1" s="984"/>
      <c r="J1" s="984"/>
      <c r="K1" s="984"/>
      <c r="L1" s="984"/>
      <c r="M1" s="984"/>
      <c r="N1" s="984"/>
      <c r="O1" s="984"/>
      <c r="P1" s="985"/>
      <c r="Q1" s="960"/>
    </row>
    <row r="2" spans="1:17" ht="15">
      <c r="A2" s="980" t="s">
        <v>2</v>
      </c>
      <c r="B2" s="980"/>
      <c r="C2" s="981"/>
      <c r="D2" s="968" t="s">
        <v>48</v>
      </c>
      <c r="E2" s="982"/>
      <c r="F2" s="982"/>
      <c r="G2" s="983"/>
      <c r="H2" s="984"/>
      <c r="I2" s="984"/>
      <c r="J2" s="984"/>
      <c r="K2" s="984"/>
      <c r="L2" s="984"/>
      <c r="M2" s="984"/>
      <c r="N2" s="984"/>
      <c r="O2" s="984"/>
      <c r="P2" s="985"/>
      <c r="Q2" s="960"/>
    </row>
    <row r="3" spans="1:17" ht="15">
      <c r="A3" s="980"/>
      <c r="B3" s="980"/>
      <c r="C3" s="981"/>
      <c r="D3" s="968" t="s">
        <v>1772</v>
      </c>
      <c r="E3" s="982"/>
      <c r="F3" s="982"/>
      <c r="G3" s="983"/>
      <c r="H3" s="984"/>
      <c r="I3" s="984"/>
      <c r="J3" s="984"/>
      <c r="K3" s="984"/>
      <c r="L3" s="984"/>
      <c r="M3" s="984"/>
      <c r="N3" s="984"/>
      <c r="O3" s="984"/>
      <c r="P3" s="985"/>
      <c r="Q3" s="960"/>
    </row>
    <row r="4" spans="1:17" ht="15">
      <c r="A4" s="980"/>
      <c r="B4" s="980"/>
      <c r="C4" s="981"/>
      <c r="D4" s="968" t="s">
        <v>181</v>
      </c>
      <c r="E4" s="982"/>
      <c r="F4" s="982"/>
      <c r="G4" s="983"/>
      <c r="H4" s="984"/>
      <c r="I4" s="984"/>
      <c r="J4" s="984"/>
      <c r="K4" s="984"/>
      <c r="L4" s="984"/>
      <c r="M4" s="984"/>
      <c r="N4" s="984"/>
      <c r="O4" s="984"/>
      <c r="P4" s="985"/>
      <c r="Q4" s="960"/>
    </row>
    <row r="5" spans="1:17" ht="14.25" customHeight="1">
      <c r="A5" s="980" t="s">
        <v>3</v>
      </c>
      <c r="B5" s="980"/>
      <c r="C5" s="981"/>
      <c r="D5" s="968" t="s">
        <v>49</v>
      </c>
      <c r="E5" s="982"/>
      <c r="F5" s="982"/>
      <c r="G5" s="983"/>
      <c r="H5" s="984"/>
      <c r="I5" s="984"/>
      <c r="J5" s="984"/>
      <c r="K5" s="984"/>
      <c r="L5" s="984"/>
      <c r="M5" s="984"/>
      <c r="N5" s="984"/>
      <c r="O5" s="984"/>
      <c r="P5" s="985"/>
      <c r="Q5" s="960"/>
    </row>
    <row r="6" spans="1:17" ht="15">
      <c r="A6" s="980" t="s">
        <v>4</v>
      </c>
      <c r="B6" s="980"/>
      <c r="C6" s="981"/>
      <c r="D6" s="987"/>
      <c r="E6" s="982"/>
      <c r="F6" s="982"/>
      <c r="G6" s="983"/>
      <c r="H6" s="984"/>
      <c r="I6" s="984"/>
      <c r="J6" s="984"/>
      <c r="K6" s="984"/>
      <c r="L6" s="984"/>
      <c r="M6" s="984"/>
      <c r="N6" s="984"/>
      <c r="O6" s="984"/>
      <c r="P6" s="985"/>
      <c r="Q6" s="960"/>
    </row>
    <row r="7" spans="1:17" ht="15">
      <c r="A7" s="980" t="s">
        <v>1630</v>
      </c>
      <c r="B7" s="980"/>
      <c r="C7" s="981"/>
      <c r="D7" s="988"/>
      <c r="E7" s="982"/>
      <c r="F7" s="982"/>
      <c r="G7" s="983"/>
      <c r="H7" s="984"/>
      <c r="I7" s="984"/>
      <c r="J7" s="984"/>
      <c r="K7" s="984"/>
      <c r="L7" s="984"/>
      <c r="M7" s="984"/>
      <c r="N7" s="984"/>
      <c r="O7" s="989" t="s">
        <v>1624</v>
      </c>
      <c r="P7" s="990">
        <v>0</v>
      </c>
      <c r="Q7" s="960"/>
    </row>
    <row r="8" spans="1:17" ht="15">
      <c r="A8" s="967" t="s">
        <v>1613</v>
      </c>
      <c r="B8" s="967"/>
      <c r="C8" s="981"/>
      <c r="D8" s="988"/>
      <c r="E8" s="982"/>
      <c r="F8" s="982"/>
      <c r="G8" s="983"/>
      <c r="H8" s="984"/>
      <c r="I8" s="984"/>
      <c r="J8" s="984"/>
      <c r="K8" s="984"/>
      <c r="L8" s="984"/>
      <c r="M8" s="984"/>
      <c r="N8" s="984"/>
      <c r="O8" s="984"/>
      <c r="P8" s="985"/>
      <c r="Q8" s="960"/>
    </row>
    <row r="9" spans="1:17" ht="20.25" customHeight="1">
      <c r="A9" s="1328" t="s">
        <v>5</v>
      </c>
      <c r="B9" s="1328" t="s">
        <v>68</v>
      </c>
      <c r="C9" s="1343" t="s">
        <v>37</v>
      </c>
      <c r="D9" s="1341" t="s">
        <v>6</v>
      </c>
      <c r="E9" s="1328" t="s">
        <v>7</v>
      </c>
      <c r="F9" s="1338" t="s">
        <v>8</v>
      </c>
      <c r="G9" s="1338"/>
      <c r="H9" s="1338"/>
      <c r="I9" s="1338"/>
      <c r="J9" s="1338"/>
      <c r="K9" s="1340"/>
      <c r="L9" s="1339" t="s">
        <v>11</v>
      </c>
      <c r="M9" s="1338"/>
      <c r="N9" s="1338"/>
      <c r="O9" s="1338"/>
      <c r="P9" s="1340"/>
      <c r="Q9" s="962"/>
    </row>
    <row r="10" spans="1:17" ht="92.25" customHeight="1">
      <c r="A10" s="1329"/>
      <c r="B10" s="1329"/>
      <c r="C10" s="1344"/>
      <c r="D10" s="1342"/>
      <c r="E10" s="1329"/>
      <c r="F10" s="991" t="s">
        <v>9</v>
      </c>
      <c r="G10" s="991" t="s">
        <v>23</v>
      </c>
      <c r="H10" s="992" t="s">
        <v>24</v>
      </c>
      <c r="I10" s="992" t="s">
        <v>36</v>
      </c>
      <c r="J10" s="992" t="s">
        <v>25</v>
      </c>
      <c r="K10" s="992" t="s">
        <v>26</v>
      </c>
      <c r="L10" s="992" t="s">
        <v>10</v>
      </c>
      <c r="M10" s="992" t="s">
        <v>24</v>
      </c>
      <c r="N10" s="992" t="s">
        <v>36</v>
      </c>
      <c r="O10" s="992" t="s">
        <v>25</v>
      </c>
      <c r="P10" s="992" t="s">
        <v>27</v>
      </c>
      <c r="Q10" s="960"/>
    </row>
    <row r="11" spans="1:17">
      <c r="A11" s="993"/>
      <c r="B11" s="993"/>
      <c r="C11" s="994"/>
      <c r="D11" s="972"/>
      <c r="E11" s="970"/>
      <c r="F11" s="971"/>
      <c r="G11" s="978"/>
      <c r="H11" s="979"/>
      <c r="I11" s="979"/>
      <c r="J11" s="995"/>
      <c r="K11" s="979"/>
      <c r="L11" s="995"/>
      <c r="M11" s="979"/>
      <c r="N11" s="995"/>
      <c r="O11" s="979"/>
      <c r="P11" s="996"/>
      <c r="Q11" s="960"/>
    </row>
    <row r="12" spans="1:17">
      <c r="A12" s="1013"/>
      <c r="B12" s="1013"/>
      <c r="C12" s="1014" t="s">
        <v>641</v>
      </c>
      <c r="D12" s="1015"/>
      <c r="E12" s="1013"/>
      <c r="F12" s="1013"/>
      <c r="G12" s="1016"/>
      <c r="H12" s="1017"/>
      <c r="I12" s="1017"/>
      <c r="J12" s="1017"/>
      <c r="K12" s="1017"/>
      <c r="L12" s="1017"/>
      <c r="M12" s="1017"/>
      <c r="N12" s="1017"/>
      <c r="O12" s="1017"/>
      <c r="P12" s="1018"/>
      <c r="Q12" s="960"/>
    </row>
    <row r="13" spans="1:17" ht="208.5" customHeight="1">
      <c r="A13" s="1056">
        <v>1</v>
      </c>
      <c r="B13" s="1059"/>
      <c r="C13" s="1057" t="s">
        <v>1984</v>
      </c>
      <c r="D13" s="1058" t="s">
        <v>720</v>
      </c>
      <c r="E13" s="1056">
        <v>1</v>
      </c>
      <c r="F13" s="1059"/>
      <c r="G13" s="1065"/>
      <c r="H13" s="1066"/>
      <c r="I13" s="1066"/>
      <c r="J13" s="1066"/>
      <c r="K13" s="1066"/>
      <c r="L13" s="1066"/>
      <c r="M13" s="1066"/>
      <c r="N13" s="1066"/>
      <c r="O13" s="1066"/>
      <c r="P13" s="1067"/>
      <c r="Q13" s="960"/>
    </row>
    <row r="14" spans="1:17">
      <c r="A14" s="1019">
        <v>2</v>
      </c>
      <c r="B14" s="1019"/>
      <c r="C14" s="1038" t="s">
        <v>648</v>
      </c>
      <c r="D14" s="998" t="s">
        <v>720</v>
      </c>
      <c r="E14" s="997">
        <v>1</v>
      </c>
      <c r="F14" s="1019"/>
      <c r="G14" s="1020"/>
      <c r="H14" s="1021"/>
      <c r="I14" s="1021"/>
      <c r="J14" s="1021"/>
      <c r="K14" s="1021"/>
      <c r="L14" s="1021"/>
      <c r="M14" s="1021"/>
      <c r="N14" s="1021"/>
      <c r="O14" s="1021"/>
      <c r="P14" s="1022"/>
      <c r="Q14" s="960"/>
    </row>
    <row r="15" spans="1:17" s="16" customFormat="1">
      <c r="A15" s="1035"/>
      <c r="B15" s="1035"/>
      <c r="C15" s="1036" t="s">
        <v>718</v>
      </c>
      <c r="D15" s="1023"/>
      <c r="E15" s="1023"/>
      <c r="F15" s="1023"/>
      <c r="G15" s="1023"/>
      <c r="H15" s="1023"/>
      <c r="I15" s="1023"/>
      <c r="J15" s="1023"/>
      <c r="K15" s="1023"/>
      <c r="L15" s="1037"/>
      <c r="M15" s="1037"/>
      <c r="N15" s="1037"/>
      <c r="O15" s="1037"/>
      <c r="P15" s="1037"/>
      <c r="Q15" s="964"/>
    </row>
    <row r="16" spans="1:17" s="16" customFormat="1" ht="140.25">
      <c r="A16" s="1025" t="s">
        <v>1269</v>
      </c>
      <c r="B16" s="1025"/>
      <c r="C16" s="1026" t="s">
        <v>719</v>
      </c>
      <c r="D16" s="1027" t="s">
        <v>720</v>
      </c>
      <c r="E16" s="1040">
        <v>1</v>
      </c>
      <c r="F16" s="1028"/>
      <c r="G16" s="1028"/>
      <c r="H16" s="1028"/>
      <c r="I16" s="1028"/>
      <c r="J16" s="1028"/>
      <c r="K16" s="1028"/>
      <c r="L16" s="1028"/>
      <c r="M16" s="1028"/>
      <c r="N16" s="1028"/>
      <c r="O16" s="1028"/>
      <c r="P16" s="1028"/>
      <c r="Q16" s="964"/>
    </row>
    <row r="17" spans="1:17" s="16" customFormat="1">
      <c r="A17" s="1035"/>
      <c r="B17" s="1035"/>
      <c r="C17" s="1039" t="s">
        <v>722</v>
      </c>
      <c r="D17" s="1043"/>
      <c r="E17" s="1044"/>
      <c r="F17" s="1045"/>
      <c r="G17" s="1045"/>
      <c r="H17" s="1045"/>
      <c r="I17" s="1045"/>
      <c r="J17" s="1045"/>
      <c r="K17" s="1045"/>
      <c r="L17" s="1045"/>
      <c r="M17" s="1045"/>
      <c r="N17" s="1045"/>
      <c r="O17" s="1045"/>
      <c r="P17" s="1045"/>
      <c r="Q17" s="897"/>
    </row>
    <row r="18" spans="1:17" s="16" customFormat="1">
      <c r="A18" s="1046"/>
      <c r="B18" s="1046"/>
      <c r="C18" s="1051" t="s">
        <v>723</v>
      </c>
      <c r="D18" s="1047"/>
      <c r="E18" s="1048"/>
      <c r="F18" s="1049"/>
      <c r="G18" s="1049"/>
      <c r="H18" s="1049"/>
      <c r="I18" s="1049"/>
      <c r="J18" s="1049"/>
      <c r="K18" s="1050"/>
      <c r="L18" s="1050"/>
      <c r="M18" s="1050"/>
      <c r="N18" s="1050"/>
      <c r="O18" s="1050"/>
      <c r="P18" s="1050"/>
      <c r="Q18" s="897"/>
    </row>
    <row r="19" spans="1:17" s="16" customFormat="1" ht="36" customHeight="1">
      <c r="A19" s="1029" t="s">
        <v>1011</v>
      </c>
      <c r="B19" s="1029"/>
      <c r="C19" s="1030" t="s">
        <v>724</v>
      </c>
      <c r="D19" s="1031" t="s">
        <v>360</v>
      </c>
      <c r="E19" s="1041">
        <v>2</v>
      </c>
      <c r="F19" s="1032"/>
      <c r="G19" s="1032"/>
      <c r="H19" s="1032"/>
      <c r="I19" s="1032"/>
      <c r="J19" s="1032"/>
      <c r="K19" s="1032"/>
      <c r="L19" s="1032"/>
      <c r="M19" s="1032"/>
      <c r="N19" s="1032"/>
      <c r="O19" s="1032"/>
      <c r="P19" s="1032"/>
      <c r="Q19" s="897"/>
    </row>
    <row r="20" spans="1:17" s="16" customFormat="1" ht="38.25">
      <c r="A20" s="1029" t="s">
        <v>1697</v>
      </c>
      <c r="B20" s="1029"/>
      <c r="C20" s="1033" t="s">
        <v>725</v>
      </c>
      <c r="D20" s="1031" t="s">
        <v>360</v>
      </c>
      <c r="E20" s="1041">
        <v>1</v>
      </c>
      <c r="F20" s="1032"/>
      <c r="G20" s="1032"/>
      <c r="H20" s="1032"/>
      <c r="I20" s="1032"/>
      <c r="J20" s="1032"/>
      <c r="K20" s="1032"/>
      <c r="L20" s="1032"/>
      <c r="M20" s="1032"/>
      <c r="N20" s="1032"/>
      <c r="O20" s="1032"/>
      <c r="P20" s="1032"/>
      <c r="Q20" s="897"/>
    </row>
    <row r="21" spans="1:17" s="16" customFormat="1" ht="28.5">
      <c r="A21" s="1029" t="s">
        <v>1302</v>
      </c>
      <c r="B21" s="1029"/>
      <c r="C21" s="1030" t="s">
        <v>1738</v>
      </c>
      <c r="D21" s="1031" t="s">
        <v>360</v>
      </c>
      <c r="E21" s="1041">
        <v>2</v>
      </c>
      <c r="F21" s="1032"/>
      <c r="G21" s="1032"/>
      <c r="H21" s="1032"/>
      <c r="I21" s="1032"/>
      <c r="J21" s="1032"/>
      <c r="K21" s="1032"/>
      <c r="L21" s="1032"/>
      <c r="M21" s="1032"/>
      <c r="N21" s="1032"/>
      <c r="O21" s="1032"/>
      <c r="P21" s="1032"/>
      <c r="Q21" s="897"/>
    </row>
    <row r="22" spans="1:17" s="16" customFormat="1" ht="25.5">
      <c r="A22" s="1029" t="s">
        <v>1698</v>
      </c>
      <c r="B22" s="1029"/>
      <c r="C22" s="1030" t="s">
        <v>726</v>
      </c>
      <c r="D22" s="1031" t="s">
        <v>727</v>
      </c>
      <c r="E22" s="1041">
        <v>900</v>
      </c>
      <c r="F22" s="1032"/>
      <c r="G22" s="1032"/>
      <c r="H22" s="1032"/>
      <c r="I22" s="1032"/>
      <c r="J22" s="1032"/>
      <c r="K22" s="1032"/>
      <c r="L22" s="1032"/>
      <c r="M22" s="1032"/>
      <c r="N22" s="1032"/>
      <c r="O22" s="1032"/>
      <c r="P22" s="1032"/>
      <c r="Q22" s="897"/>
    </row>
    <row r="23" spans="1:17" s="16" customFormat="1" ht="25.5">
      <c r="A23" s="1029" t="s">
        <v>1280</v>
      </c>
      <c r="B23" s="1029"/>
      <c r="C23" s="1033" t="s">
        <v>728</v>
      </c>
      <c r="D23" s="1031" t="s">
        <v>727</v>
      </c>
      <c r="E23" s="1042">
        <v>5450</v>
      </c>
      <c r="F23" s="1032"/>
      <c r="G23" s="1032"/>
      <c r="H23" s="1032"/>
      <c r="I23" s="1032"/>
      <c r="J23" s="1032"/>
      <c r="K23" s="1032"/>
      <c r="L23" s="1032"/>
      <c r="M23" s="1032"/>
      <c r="N23" s="1032"/>
      <c r="O23" s="1032"/>
      <c r="P23" s="1032"/>
      <c r="Q23" s="897"/>
    </row>
    <row r="24" spans="1:17" s="16" customFormat="1">
      <c r="A24" s="1029" t="s">
        <v>1002</v>
      </c>
      <c r="B24" s="1029"/>
      <c r="C24" s="1030" t="s">
        <v>729</v>
      </c>
      <c r="D24" s="1031" t="s">
        <v>727</v>
      </c>
      <c r="E24" s="1041">
        <v>250</v>
      </c>
      <c r="F24" s="1032"/>
      <c r="G24" s="1032"/>
      <c r="H24" s="1032"/>
      <c r="I24" s="1032"/>
      <c r="J24" s="1032"/>
      <c r="K24" s="1032"/>
      <c r="L24" s="1032"/>
      <c r="M24" s="1032"/>
      <c r="N24" s="1032"/>
      <c r="O24" s="1032"/>
      <c r="P24" s="1032"/>
      <c r="Q24" s="897"/>
    </row>
    <row r="25" spans="1:17" s="16" customFormat="1" ht="25.5">
      <c r="A25" s="1029" t="s">
        <v>1014</v>
      </c>
      <c r="B25" s="1029"/>
      <c r="C25" s="1030" t="s">
        <v>730</v>
      </c>
      <c r="D25" s="1031" t="s">
        <v>360</v>
      </c>
      <c r="E25" s="1041">
        <v>2</v>
      </c>
      <c r="F25" s="1032"/>
      <c r="G25" s="1032"/>
      <c r="H25" s="1032"/>
      <c r="I25" s="1032"/>
      <c r="J25" s="1032"/>
      <c r="K25" s="1032"/>
      <c r="L25" s="1032"/>
      <c r="M25" s="1032"/>
      <c r="N25" s="1032"/>
      <c r="O25" s="1032"/>
      <c r="P25" s="1032"/>
      <c r="Q25" s="897"/>
    </row>
    <row r="26" spans="1:17" s="16" customFormat="1" ht="38.25">
      <c r="A26" s="1029" t="s">
        <v>1260</v>
      </c>
      <c r="B26" s="1029"/>
      <c r="C26" s="1030" t="s">
        <v>731</v>
      </c>
      <c r="D26" s="1031" t="s">
        <v>300</v>
      </c>
      <c r="E26" s="1041">
        <v>1</v>
      </c>
      <c r="F26" s="1032"/>
      <c r="G26" s="1032"/>
      <c r="H26" s="1032"/>
      <c r="I26" s="1032"/>
      <c r="J26" s="1032"/>
      <c r="K26" s="1032"/>
      <c r="L26" s="1032"/>
      <c r="M26" s="1032"/>
      <c r="N26" s="1032"/>
      <c r="O26" s="1032"/>
      <c r="P26" s="1032"/>
      <c r="Q26" s="897"/>
    </row>
    <row r="27" spans="1:17" s="16" customFormat="1" ht="63.75">
      <c r="A27" s="1029" t="s">
        <v>1457</v>
      </c>
      <c r="B27" s="1029"/>
      <c r="C27" s="1030" t="s">
        <v>732</v>
      </c>
      <c r="D27" s="1031" t="s">
        <v>300</v>
      </c>
      <c r="E27" s="1041">
        <v>2</v>
      </c>
      <c r="F27" s="1032"/>
      <c r="G27" s="1032"/>
      <c r="H27" s="1032"/>
      <c r="I27" s="1032"/>
      <c r="J27" s="1032"/>
      <c r="K27" s="1032"/>
      <c r="L27" s="1032"/>
      <c r="M27" s="1032"/>
      <c r="N27" s="1032"/>
      <c r="O27" s="1032"/>
      <c r="P27" s="1032"/>
      <c r="Q27" s="897"/>
    </row>
    <row r="28" spans="1:17" s="16" customFormat="1" ht="25.5">
      <c r="A28" s="1060" t="s">
        <v>1699</v>
      </c>
      <c r="B28" s="1060"/>
      <c r="C28" s="1061" t="s">
        <v>733</v>
      </c>
      <c r="D28" s="1062" t="s">
        <v>360</v>
      </c>
      <c r="E28" s="1063">
        <v>4</v>
      </c>
      <c r="F28" s="1064"/>
      <c r="G28" s="1064"/>
      <c r="H28" s="1064"/>
      <c r="I28" s="1064"/>
      <c r="J28" s="1064"/>
      <c r="K28" s="1064"/>
      <c r="L28" s="1064"/>
      <c r="M28" s="1064"/>
      <c r="N28" s="1064"/>
      <c r="O28" s="1064"/>
      <c r="P28" s="1064"/>
      <c r="Q28" s="897"/>
    </row>
    <row r="29" spans="1:17" s="16" customFormat="1" ht="51">
      <c r="A29" s="1029" t="s">
        <v>1700</v>
      </c>
      <c r="B29" s="1029"/>
      <c r="C29" s="1030" t="s">
        <v>734</v>
      </c>
      <c r="D29" s="1031" t="s">
        <v>360</v>
      </c>
      <c r="E29" s="1041">
        <v>2</v>
      </c>
      <c r="F29" s="1032"/>
      <c r="G29" s="1032"/>
      <c r="H29" s="1032"/>
      <c r="I29" s="1032"/>
      <c r="J29" s="1032"/>
      <c r="K29" s="1032"/>
      <c r="L29" s="1032"/>
      <c r="M29" s="1032"/>
      <c r="N29" s="1032"/>
      <c r="O29" s="1032"/>
      <c r="P29" s="1032"/>
      <c r="Q29" s="897"/>
    </row>
    <row r="30" spans="1:17" s="16" customFormat="1" ht="51">
      <c r="A30" s="1029" t="s">
        <v>1701</v>
      </c>
      <c r="B30" s="1029"/>
      <c r="C30" s="1030" t="s">
        <v>735</v>
      </c>
      <c r="D30" s="1031" t="s">
        <v>360</v>
      </c>
      <c r="E30" s="1041">
        <v>2</v>
      </c>
      <c r="F30" s="1032"/>
      <c r="G30" s="1032"/>
      <c r="H30" s="1032"/>
      <c r="I30" s="1032"/>
      <c r="J30" s="1032"/>
      <c r="K30" s="1032"/>
      <c r="L30" s="1032"/>
      <c r="M30" s="1032"/>
      <c r="N30" s="1032"/>
      <c r="O30" s="1032"/>
      <c r="P30" s="1032"/>
      <c r="Q30" s="897"/>
    </row>
    <row r="31" spans="1:17" s="16" customFormat="1" ht="76.5">
      <c r="A31" s="1029" t="s">
        <v>1248</v>
      </c>
      <c r="B31" s="1029"/>
      <c r="C31" s="1030" t="s">
        <v>736</v>
      </c>
      <c r="D31" s="1031" t="s">
        <v>360</v>
      </c>
      <c r="E31" s="1041">
        <v>1</v>
      </c>
      <c r="F31" s="1032"/>
      <c r="G31" s="1032"/>
      <c r="H31" s="1032"/>
      <c r="I31" s="1032"/>
      <c r="J31" s="1032"/>
      <c r="K31" s="1032"/>
      <c r="L31" s="1032"/>
      <c r="M31" s="1032"/>
      <c r="N31" s="1032"/>
      <c r="O31" s="1032"/>
      <c r="P31" s="1032"/>
      <c r="Q31" s="897"/>
    </row>
    <row r="32" spans="1:17" s="16" customFormat="1" ht="38.25">
      <c r="A32" s="1029" t="s">
        <v>1702</v>
      </c>
      <c r="B32" s="1029"/>
      <c r="C32" s="1033" t="s">
        <v>737</v>
      </c>
      <c r="D32" s="1031" t="s">
        <v>360</v>
      </c>
      <c r="E32" s="1041">
        <v>1</v>
      </c>
      <c r="F32" s="1032"/>
      <c r="G32" s="1032"/>
      <c r="H32" s="1032"/>
      <c r="I32" s="1032"/>
      <c r="J32" s="1032"/>
      <c r="K32" s="1032"/>
      <c r="L32" s="1032"/>
      <c r="M32" s="1032"/>
      <c r="N32" s="1032"/>
      <c r="O32" s="1032"/>
      <c r="P32" s="1032"/>
      <c r="Q32" s="897"/>
    </row>
    <row r="33" spans="1:17" s="16" customFormat="1" ht="38.25">
      <c r="A33" s="1029" t="s">
        <v>1703</v>
      </c>
      <c r="B33" s="1029"/>
      <c r="C33" s="1033" t="s">
        <v>738</v>
      </c>
      <c r="D33" s="1031" t="s">
        <v>360</v>
      </c>
      <c r="E33" s="1041">
        <v>1</v>
      </c>
      <c r="F33" s="1032"/>
      <c r="G33" s="1032"/>
      <c r="H33" s="1032"/>
      <c r="I33" s="1032"/>
      <c r="J33" s="1032"/>
      <c r="K33" s="1032"/>
      <c r="L33" s="1032"/>
      <c r="M33" s="1032"/>
      <c r="N33" s="1032"/>
      <c r="O33" s="1032"/>
      <c r="P33" s="1032"/>
      <c r="Q33" s="897"/>
    </row>
    <row r="34" spans="1:17" s="16" customFormat="1" ht="25.5">
      <c r="A34" s="1029" t="s">
        <v>1704</v>
      </c>
      <c r="B34" s="1029"/>
      <c r="C34" s="1030" t="s">
        <v>739</v>
      </c>
      <c r="D34" s="1031" t="s">
        <v>740</v>
      </c>
      <c r="E34" s="1041">
        <v>4</v>
      </c>
      <c r="F34" s="1032"/>
      <c r="G34" s="1032"/>
      <c r="H34" s="1032"/>
      <c r="I34" s="1032"/>
      <c r="J34" s="1032"/>
      <c r="K34" s="1032"/>
      <c r="L34" s="1032"/>
      <c r="M34" s="1032"/>
      <c r="N34" s="1032"/>
      <c r="O34" s="1032"/>
      <c r="P34" s="1032"/>
      <c r="Q34" s="897"/>
    </row>
    <row r="35" spans="1:17" s="16" customFormat="1">
      <c r="A35" s="1029" t="s">
        <v>1705</v>
      </c>
      <c r="B35" s="1029"/>
      <c r="C35" s="1030" t="s">
        <v>741</v>
      </c>
      <c r="D35" s="1031" t="s">
        <v>740</v>
      </c>
      <c r="E35" s="1041">
        <v>4</v>
      </c>
      <c r="F35" s="1032"/>
      <c r="G35" s="1032"/>
      <c r="H35" s="1032"/>
      <c r="I35" s="1032"/>
      <c r="J35" s="1032"/>
      <c r="K35" s="1032"/>
      <c r="L35" s="1032"/>
      <c r="M35" s="1032"/>
      <c r="N35" s="1032"/>
      <c r="O35" s="1032"/>
      <c r="P35" s="1032"/>
      <c r="Q35" s="897"/>
    </row>
    <row r="36" spans="1:17" s="16" customFormat="1">
      <c r="A36" s="1029" t="s">
        <v>1251</v>
      </c>
      <c r="B36" s="1029"/>
      <c r="C36" s="1030" t="s">
        <v>742</v>
      </c>
      <c r="D36" s="1031" t="s">
        <v>740</v>
      </c>
      <c r="E36" s="1041">
        <v>1</v>
      </c>
      <c r="F36" s="1032"/>
      <c r="G36" s="1032"/>
      <c r="H36" s="1032"/>
      <c r="I36" s="1032"/>
      <c r="J36" s="1032"/>
      <c r="K36" s="1032"/>
      <c r="L36" s="1032"/>
      <c r="M36" s="1032"/>
      <c r="N36" s="1032"/>
      <c r="O36" s="1032"/>
      <c r="P36" s="1032"/>
      <c r="Q36" s="897"/>
    </row>
    <row r="37" spans="1:17" s="16" customFormat="1">
      <c r="A37" s="1029" t="s">
        <v>1706</v>
      </c>
      <c r="B37" s="1029"/>
      <c r="C37" s="1030" t="s">
        <v>743</v>
      </c>
      <c r="D37" s="1031" t="s">
        <v>740</v>
      </c>
      <c r="E37" s="1041">
        <v>2</v>
      </c>
      <c r="F37" s="1032"/>
      <c r="G37" s="1032"/>
      <c r="H37" s="1032"/>
      <c r="I37" s="1032"/>
      <c r="J37" s="1032"/>
      <c r="K37" s="1032"/>
      <c r="L37" s="1032"/>
      <c r="M37" s="1032"/>
      <c r="N37" s="1032"/>
      <c r="O37" s="1032"/>
      <c r="P37" s="1032"/>
      <c r="Q37" s="897"/>
    </row>
    <row r="38" spans="1:17" s="16" customFormat="1" ht="25.5">
      <c r="A38" s="1029" t="s">
        <v>1707</v>
      </c>
      <c r="B38" s="1029"/>
      <c r="C38" s="1030" t="s">
        <v>744</v>
      </c>
      <c r="D38" s="1031" t="s">
        <v>360</v>
      </c>
      <c r="E38" s="1041">
        <v>1</v>
      </c>
      <c r="F38" s="1032"/>
      <c r="G38" s="1032"/>
      <c r="H38" s="1032"/>
      <c r="I38" s="1032"/>
      <c r="J38" s="1032"/>
      <c r="K38" s="1032"/>
      <c r="L38" s="1032"/>
      <c r="M38" s="1032"/>
      <c r="N38" s="1032"/>
      <c r="O38" s="1032"/>
      <c r="P38" s="1032"/>
      <c r="Q38" s="897"/>
    </row>
    <row r="39" spans="1:17" s="16" customFormat="1" ht="63.75">
      <c r="A39" s="1029" t="s">
        <v>1708</v>
      </c>
      <c r="B39" s="1029"/>
      <c r="C39" s="1030" t="s">
        <v>745</v>
      </c>
      <c r="D39" s="1031" t="s">
        <v>300</v>
      </c>
      <c r="E39" s="1041">
        <v>1</v>
      </c>
      <c r="F39" s="1032"/>
      <c r="G39" s="1032"/>
      <c r="H39" s="1032"/>
      <c r="I39" s="1032"/>
      <c r="J39" s="1032"/>
      <c r="K39" s="1032"/>
      <c r="L39" s="1032"/>
      <c r="M39" s="1032"/>
      <c r="N39" s="1032"/>
      <c r="O39" s="1032"/>
      <c r="P39" s="1032"/>
      <c r="Q39" s="897"/>
    </row>
    <row r="40" spans="1:17" s="16" customFormat="1" ht="38.25">
      <c r="A40" s="1029" t="s">
        <v>1288</v>
      </c>
      <c r="B40" s="1029"/>
      <c r="C40" s="1030" t="s">
        <v>746</v>
      </c>
      <c r="D40" s="1031" t="s">
        <v>300</v>
      </c>
      <c r="E40" s="1041">
        <v>1</v>
      </c>
      <c r="F40" s="1032"/>
      <c r="G40" s="1032"/>
      <c r="H40" s="1032"/>
      <c r="I40" s="1032"/>
      <c r="J40" s="1032"/>
      <c r="K40" s="1032"/>
      <c r="L40" s="1032"/>
      <c r="M40" s="1032"/>
      <c r="N40" s="1032"/>
      <c r="O40" s="1032"/>
      <c r="P40" s="1032"/>
      <c r="Q40" s="897"/>
    </row>
    <row r="41" spans="1:17" s="16" customFormat="1" ht="25.5">
      <c r="A41" s="1029" t="s">
        <v>1709</v>
      </c>
      <c r="B41" s="1029"/>
      <c r="C41" s="1033" t="s">
        <v>747</v>
      </c>
      <c r="D41" s="1031" t="s">
        <v>300</v>
      </c>
      <c r="E41" s="1041">
        <v>1</v>
      </c>
      <c r="F41" s="1032"/>
      <c r="G41" s="1032"/>
      <c r="H41" s="1032"/>
      <c r="I41" s="1032"/>
      <c r="J41" s="1032"/>
      <c r="K41" s="1032"/>
      <c r="L41" s="1032"/>
      <c r="M41" s="1032"/>
      <c r="N41" s="1032"/>
      <c r="O41" s="1032"/>
      <c r="P41" s="1032"/>
      <c r="Q41" s="897"/>
    </row>
    <row r="42" spans="1:17" s="16" customFormat="1" ht="25.5">
      <c r="A42" s="1029" t="s">
        <v>1710</v>
      </c>
      <c r="B42" s="1029"/>
      <c r="C42" s="1034" t="s">
        <v>748</v>
      </c>
      <c r="D42" s="1031" t="s">
        <v>300</v>
      </c>
      <c r="E42" s="1041">
        <v>1</v>
      </c>
      <c r="F42" s="1032"/>
      <c r="G42" s="1032"/>
      <c r="H42" s="1032"/>
      <c r="I42" s="1032"/>
      <c r="J42" s="1032"/>
      <c r="K42" s="1032"/>
      <c r="L42" s="1032"/>
      <c r="M42" s="1032"/>
      <c r="N42" s="1032"/>
      <c r="O42" s="1032"/>
      <c r="P42" s="1032"/>
      <c r="Q42" s="897"/>
    </row>
    <row r="43" spans="1:17" s="16" customFormat="1" ht="38.25">
      <c r="A43" s="1029" t="s">
        <v>1711</v>
      </c>
      <c r="B43" s="1029"/>
      <c r="C43" s="1030" t="s">
        <v>749</v>
      </c>
      <c r="D43" s="1031" t="s">
        <v>360</v>
      </c>
      <c r="E43" s="1041">
        <v>18</v>
      </c>
      <c r="F43" s="1032"/>
      <c r="G43" s="1032"/>
      <c r="H43" s="1032"/>
      <c r="I43" s="1032"/>
      <c r="J43" s="1032"/>
      <c r="K43" s="1032"/>
      <c r="L43" s="1032"/>
      <c r="M43" s="1032"/>
      <c r="N43" s="1032"/>
      <c r="O43" s="1032"/>
      <c r="P43" s="1032"/>
      <c r="Q43" s="897"/>
    </row>
    <row r="44" spans="1:17" s="16" customFormat="1" ht="25.5">
      <c r="A44" s="1029" t="s">
        <v>1712</v>
      </c>
      <c r="B44" s="1029"/>
      <c r="C44" s="1030" t="s">
        <v>750</v>
      </c>
      <c r="D44" s="1031" t="s">
        <v>86</v>
      </c>
      <c r="E44" s="1041">
        <v>52</v>
      </c>
      <c r="F44" s="1032"/>
      <c r="G44" s="1032"/>
      <c r="H44" s="1032"/>
      <c r="I44" s="1032"/>
      <c r="J44" s="1032"/>
      <c r="K44" s="1032"/>
      <c r="L44" s="1032"/>
      <c r="M44" s="1032"/>
      <c r="N44" s="1032"/>
      <c r="O44" s="1032"/>
      <c r="P44" s="1032"/>
      <c r="Q44" s="897"/>
    </row>
    <row r="45" spans="1:17" s="16" customFormat="1" ht="25.5">
      <c r="A45" s="1029" t="s">
        <v>1713</v>
      </c>
      <c r="B45" s="1029"/>
      <c r="C45" s="1033" t="s">
        <v>751</v>
      </c>
      <c r="D45" s="1031" t="s">
        <v>360</v>
      </c>
      <c r="E45" s="1041">
        <v>2</v>
      </c>
      <c r="F45" s="1032"/>
      <c r="G45" s="1032"/>
      <c r="H45" s="1032"/>
      <c r="I45" s="1032"/>
      <c r="J45" s="1032"/>
      <c r="K45" s="1032"/>
      <c r="L45" s="1032"/>
      <c r="M45" s="1032"/>
      <c r="N45" s="1032"/>
      <c r="O45" s="1032"/>
      <c r="P45" s="1032"/>
      <c r="Q45" s="897"/>
    </row>
    <row r="46" spans="1:17" s="16" customFormat="1" ht="51">
      <c r="A46" s="1029" t="s">
        <v>1714</v>
      </c>
      <c r="B46" s="1029"/>
      <c r="C46" s="1030" t="s">
        <v>752</v>
      </c>
      <c r="D46" s="1031" t="s">
        <v>360</v>
      </c>
      <c r="E46" s="1041">
        <v>2</v>
      </c>
      <c r="F46" s="1032"/>
      <c r="G46" s="1032"/>
      <c r="H46" s="1032"/>
      <c r="I46" s="1032"/>
      <c r="J46" s="1032"/>
      <c r="K46" s="1032"/>
      <c r="L46" s="1032"/>
      <c r="M46" s="1032"/>
      <c r="N46" s="1032"/>
      <c r="O46" s="1032"/>
      <c r="P46" s="1032"/>
      <c r="Q46" s="897"/>
    </row>
    <row r="47" spans="1:17" s="16" customFormat="1" ht="63.75">
      <c r="A47" s="1029" t="s">
        <v>1715</v>
      </c>
      <c r="B47" s="1029"/>
      <c r="C47" s="1030" t="s">
        <v>753</v>
      </c>
      <c r="D47" s="1031" t="s">
        <v>360</v>
      </c>
      <c r="E47" s="1041">
        <v>5</v>
      </c>
      <c r="F47" s="1032"/>
      <c r="G47" s="1032"/>
      <c r="H47" s="1032"/>
      <c r="I47" s="1032"/>
      <c r="J47" s="1032"/>
      <c r="K47" s="1032"/>
      <c r="L47" s="1032"/>
      <c r="M47" s="1032"/>
      <c r="N47" s="1032"/>
      <c r="O47" s="1032"/>
      <c r="P47" s="1032"/>
      <c r="Q47" s="897"/>
    </row>
    <row r="48" spans="1:17" s="16" customFormat="1">
      <c r="A48" s="1029" t="s">
        <v>1716</v>
      </c>
      <c r="B48" s="1029"/>
      <c r="C48" s="1030" t="s">
        <v>754</v>
      </c>
      <c r="D48" s="1031" t="s">
        <v>360</v>
      </c>
      <c r="E48" s="1041">
        <v>5</v>
      </c>
      <c r="F48" s="1032"/>
      <c r="G48" s="1032"/>
      <c r="H48" s="1032"/>
      <c r="I48" s="1032"/>
      <c r="J48" s="1032"/>
      <c r="K48" s="1032"/>
      <c r="L48" s="1032"/>
      <c r="M48" s="1032"/>
      <c r="N48" s="1032"/>
      <c r="O48" s="1032"/>
      <c r="P48" s="1032"/>
      <c r="Q48" s="897"/>
    </row>
    <row r="49" spans="1:17" s="16" customFormat="1" ht="25.5">
      <c r="A49" s="1029" t="s">
        <v>1717</v>
      </c>
      <c r="B49" s="1029"/>
      <c r="C49" s="1033" t="s">
        <v>755</v>
      </c>
      <c r="D49" s="1031" t="s">
        <v>360</v>
      </c>
      <c r="E49" s="1041">
        <v>10</v>
      </c>
      <c r="F49" s="1032"/>
      <c r="G49" s="1032"/>
      <c r="H49" s="1032"/>
      <c r="I49" s="1032"/>
      <c r="J49" s="1032"/>
      <c r="K49" s="1032"/>
      <c r="L49" s="1032"/>
      <c r="M49" s="1032"/>
      <c r="N49" s="1032"/>
      <c r="O49" s="1032"/>
      <c r="P49" s="1032"/>
      <c r="Q49" s="897"/>
    </row>
    <row r="50" spans="1:17" s="16" customFormat="1">
      <c r="A50" s="1029" t="s">
        <v>1718</v>
      </c>
      <c r="B50" s="1029"/>
      <c r="C50" s="1030" t="s">
        <v>756</v>
      </c>
      <c r="D50" s="1031" t="s">
        <v>360</v>
      </c>
      <c r="E50" s="1041">
        <v>10</v>
      </c>
      <c r="F50" s="1032"/>
      <c r="G50" s="1032"/>
      <c r="H50" s="1032"/>
      <c r="I50" s="1032"/>
      <c r="J50" s="1032"/>
      <c r="K50" s="1032"/>
      <c r="L50" s="1032"/>
      <c r="M50" s="1032"/>
      <c r="N50" s="1032"/>
      <c r="O50" s="1032"/>
      <c r="P50" s="1032"/>
      <c r="Q50" s="897"/>
    </row>
    <row r="51" spans="1:17" s="16" customFormat="1" ht="38.25">
      <c r="A51" s="1029" t="s">
        <v>1719</v>
      </c>
      <c r="B51" s="1029"/>
      <c r="C51" s="1033" t="s">
        <v>757</v>
      </c>
      <c r="D51" s="1031" t="s">
        <v>360</v>
      </c>
      <c r="E51" s="1041">
        <v>2</v>
      </c>
      <c r="F51" s="1032"/>
      <c r="G51" s="1032"/>
      <c r="H51" s="1032"/>
      <c r="I51" s="1032"/>
      <c r="J51" s="1032"/>
      <c r="K51" s="1032"/>
      <c r="L51" s="1032"/>
      <c r="M51" s="1032"/>
      <c r="N51" s="1032"/>
      <c r="O51" s="1032"/>
      <c r="P51" s="1032"/>
      <c r="Q51" s="897"/>
    </row>
    <row r="52" spans="1:17" s="16" customFormat="1" ht="38.25">
      <c r="A52" s="1029" t="s">
        <v>1720</v>
      </c>
      <c r="B52" s="1029"/>
      <c r="C52" s="1030" t="s">
        <v>758</v>
      </c>
      <c r="D52" s="1031" t="s">
        <v>360</v>
      </c>
      <c r="E52" s="1041">
        <v>1</v>
      </c>
      <c r="F52" s="1032"/>
      <c r="G52" s="1032"/>
      <c r="H52" s="1032"/>
      <c r="I52" s="1032"/>
      <c r="J52" s="1032"/>
      <c r="K52" s="1032"/>
      <c r="L52" s="1032"/>
      <c r="M52" s="1032"/>
      <c r="N52" s="1032"/>
      <c r="O52" s="1032"/>
      <c r="P52" s="1032"/>
      <c r="Q52" s="897"/>
    </row>
    <row r="53" spans="1:17" s="16" customFormat="1" ht="25.5">
      <c r="A53" s="1029" t="s">
        <v>1721</v>
      </c>
      <c r="B53" s="1029"/>
      <c r="C53" s="1030" t="s">
        <v>759</v>
      </c>
      <c r="D53" s="1031" t="s">
        <v>360</v>
      </c>
      <c r="E53" s="1041">
        <v>1</v>
      </c>
      <c r="F53" s="1032"/>
      <c r="G53" s="1032"/>
      <c r="H53" s="1032"/>
      <c r="I53" s="1032"/>
      <c r="J53" s="1032"/>
      <c r="K53" s="1032"/>
      <c r="L53" s="1032"/>
      <c r="M53" s="1032"/>
      <c r="N53" s="1032"/>
      <c r="O53" s="1032"/>
      <c r="P53" s="1032"/>
      <c r="Q53" s="897"/>
    </row>
    <row r="54" spans="1:17" s="16" customFormat="1" ht="25.5">
      <c r="A54" s="1029" t="s">
        <v>1722</v>
      </c>
      <c r="B54" s="1029"/>
      <c r="C54" s="1033" t="s">
        <v>760</v>
      </c>
      <c r="D54" s="1031" t="s">
        <v>360</v>
      </c>
      <c r="E54" s="1041">
        <v>1</v>
      </c>
      <c r="F54" s="1032"/>
      <c r="G54" s="1032"/>
      <c r="H54" s="1032"/>
      <c r="I54" s="1032"/>
      <c r="J54" s="1032"/>
      <c r="K54" s="1032"/>
      <c r="L54" s="1032"/>
      <c r="M54" s="1032"/>
      <c r="N54" s="1032"/>
      <c r="O54" s="1032"/>
      <c r="P54" s="1032"/>
      <c r="Q54" s="897"/>
    </row>
    <row r="55" spans="1:17" s="16" customFormat="1" ht="25.5">
      <c r="A55" s="1029" t="s">
        <v>1723</v>
      </c>
      <c r="B55" s="1029"/>
      <c r="C55" s="1034" t="s">
        <v>761</v>
      </c>
      <c r="D55" s="1024" t="s">
        <v>762</v>
      </c>
      <c r="E55" s="1012">
        <v>450</v>
      </c>
      <c r="F55" s="1032"/>
      <c r="G55" s="1032"/>
      <c r="H55" s="1032"/>
      <c r="I55" s="1032"/>
      <c r="J55" s="1032"/>
      <c r="K55" s="1032"/>
      <c r="L55" s="1032"/>
      <c r="M55" s="1032"/>
      <c r="N55" s="1032"/>
      <c r="O55" s="1032"/>
      <c r="P55" s="1032"/>
      <c r="Q55" s="897"/>
    </row>
    <row r="56" spans="1:17" s="16" customFormat="1" ht="25.5">
      <c r="A56" s="1029" t="s">
        <v>1724</v>
      </c>
      <c r="B56" s="1029"/>
      <c r="C56" s="1034" t="s">
        <v>763</v>
      </c>
      <c r="D56" s="1024" t="s">
        <v>762</v>
      </c>
      <c r="E56" s="1012">
        <v>30</v>
      </c>
      <c r="F56" s="1032"/>
      <c r="G56" s="1032"/>
      <c r="H56" s="1032"/>
      <c r="I56" s="1032"/>
      <c r="J56" s="1032"/>
      <c r="K56" s="1032"/>
      <c r="L56" s="1032"/>
      <c r="M56" s="1032"/>
      <c r="N56" s="1032"/>
      <c r="O56" s="1032"/>
      <c r="P56" s="1032"/>
      <c r="Q56" s="897"/>
    </row>
    <row r="57" spans="1:17" s="16" customFormat="1">
      <c r="A57" s="1046"/>
      <c r="B57" s="1046"/>
      <c r="C57" s="1052" t="s">
        <v>764</v>
      </c>
      <c r="D57" s="1053"/>
      <c r="E57" s="1054"/>
      <c r="F57" s="1055"/>
      <c r="G57" s="1055"/>
      <c r="H57" s="1055"/>
      <c r="I57" s="1055"/>
      <c r="J57" s="1055"/>
      <c r="K57" s="1055"/>
      <c r="L57" s="1055"/>
      <c r="M57" s="1055"/>
      <c r="N57" s="1055"/>
      <c r="O57" s="1055"/>
      <c r="P57" s="1055"/>
      <c r="Q57" s="897"/>
    </row>
    <row r="58" spans="1:17" s="16" customFormat="1" ht="38.25">
      <c r="A58" s="1029" t="s">
        <v>1725</v>
      </c>
      <c r="B58" s="1029"/>
      <c r="C58" s="1033" t="s">
        <v>765</v>
      </c>
      <c r="D58" s="1031" t="s">
        <v>360</v>
      </c>
      <c r="E58" s="1041">
        <v>1</v>
      </c>
      <c r="F58" s="1032"/>
      <c r="G58" s="1032"/>
      <c r="H58" s="1032"/>
      <c r="I58" s="1032"/>
      <c r="J58" s="1032"/>
      <c r="K58" s="1032"/>
      <c r="L58" s="1032"/>
      <c r="M58" s="1032"/>
      <c r="N58" s="1032"/>
      <c r="O58" s="1032"/>
      <c r="P58" s="1032"/>
      <c r="Q58" s="897"/>
    </row>
    <row r="59" spans="1:17" s="16" customFormat="1" ht="25.5">
      <c r="A59" s="1029" t="s">
        <v>1459</v>
      </c>
      <c r="B59" s="1029"/>
      <c r="C59" s="1033" t="s">
        <v>766</v>
      </c>
      <c r="D59" s="1031" t="s">
        <v>360</v>
      </c>
      <c r="E59" s="1041">
        <v>1</v>
      </c>
      <c r="F59" s="1032"/>
      <c r="G59" s="1032"/>
      <c r="H59" s="1032"/>
      <c r="I59" s="1032"/>
      <c r="J59" s="1032"/>
      <c r="K59" s="1032"/>
      <c r="L59" s="1032"/>
      <c r="M59" s="1032"/>
      <c r="N59" s="1032"/>
      <c r="O59" s="1032"/>
      <c r="P59" s="1032"/>
      <c r="Q59" s="897"/>
    </row>
    <row r="60" spans="1:17" s="16" customFormat="1" ht="25.5">
      <c r="A60" s="1029" t="s">
        <v>1726</v>
      </c>
      <c r="B60" s="1029"/>
      <c r="C60" s="1033" t="s">
        <v>767</v>
      </c>
      <c r="D60" s="1031" t="s">
        <v>360</v>
      </c>
      <c r="E60" s="1041">
        <v>1</v>
      </c>
      <c r="F60" s="1032"/>
      <c r="G60" s="1032"/>
      <c r="H60" s="1032"/>
      <c r="I60" s="1032"/>
      <c r="J60" s="1032"/>
      <c r="K60" s="1032"/>
      <c r="L60" s="1032"/>
      <c r="M60" s="1032"/>
      <c r="N60" s="1032"/>
      <c r="O60" s="1032"/>
      <c r="P60" s="1032"/>
      <c r="Q60" s="897"/>
    </row>
    <row r="61" spans="1:17" s="16" customFormat="1" ht="38.25">
      <c r="A61" s="1029" t="s">
        <v>1727</v>
      </c>
      <c r="B61" s="1029"/>
      <c r="C61" s="1033" t="s">
        <v>768</v>
      </c>
      <c r="D61" s="1031" t="s">
        <v>360</v>
      </c>
      <c r="E61" s="1041">
        <v>1</v>
      </c>
      <c r="F61" s="1032"/>
      <c r="G61" s="1032"/>
      <c r="H61" s="1032"/>
      <c r="I61" s="1032"/>
      <c r="J61" s="1032"/>
      <c r="K61" s="1032"/>
      <c r="L61" s="1032"/>
      <c r="M61" s="1032"/>
      <c r="N61" s="1032"/>
      <c r="O61" s="1032"/>
      <c r="P61" s="1032"/>
      <c r="Q61" s="897"/>
    </row>
    <row r="62" spans="1:17" s="16" customFormat="1" ht="25.5">
      <c r="A62" s="1029" t="s">
        <v>1728</v>
      </c>
      <c r="B62" s="1029"/>
      <c r="C62" s="1030" t="s">
        <v>769</v>
      </c>
      <c r="D62" s="1031" t="s">
        <v>727</v>
      </c>
      <c r="E62" s="1041">
        <v>1525</v>
      </c>
      <c r="F62" s="1032"/>
      <c r="G62" s="1032"/>
      <c r="H62" s="1032"/>
      <c r="I62" s="1032"/>
      <c r="J62" s="1032"/>
      <c r="K62" s="1032"/>
      <c r="L62" s="1032"/>
      <c r="M62" s="1032"/>
      <c r="N62" s="1032"/>
      <c r="O62" s="1032"/>
      <c r="P62" s="1032"/>
      <c r="Q62" s="897"/>
    </row>
    <row r="63" spans="1:17" s="16" customFormat="1" ht="25.5">
      <c r="A63" s="1029" t="s">
        <v>1729</v>
      </c>
      <c r="B63" s="1029"/>
      <c r="C63" s="1030" t="s">
        <v>770</v>
      </c>
      <c r="D63" s="1031" t="s">
        <v>727</v>
      </c>
      <c r="E63" s="1041">
        <v>200</v>
      </c>
      <c r="F63" s="1032"/>
      <c r="G63" s="1032"/>
      <c r="H63" s="1032"/>
      <c r="I63" s="1032"/>
      <c r="J63" s="1032"/>
      <c r="K63" s="1032"/>
      <c r="L63" s="1032"/>
      <c r="M63" s="1032"/>
      <c r="N63" s="1032"/>
      <c r="O63" s="1032"/>
      <c r="P63" s="1032"/>
      <c r="Q63" s="897"/>
    </row>
    <row r="64" spans="1:17" s="16" customFormat="1">
      <c r="A64" s="1029" t="s">
        <v>1730</v>
      </c>
      <c r="B64" s="1029"/>
      <c r="C64" s="1030" t="s">
        <v>771</v>
      </c>
      <c r="D64" s="1031" t="s">
        <v>727</v>
      </c>
      <c r="E64" s="1041">
        <v>100</v>
      </c>
      <c r="F64" s="1032"/>
      <c r="G64" s="1032"/>
      <c r="H64" s="1032"/>
      <c r="I64" s="1032"/>
      <c r="J64" s="1032"/>
      <c r="K64" s="1032"/>
      <c r="L64" s="1032"/>
      <c r="M64" s="1032"/>
      <c r="N64" s="1032"/>
      <c r="O64" s="1032"/>
      <c r="P64" s="1032"/>
      <c r="Q64" s="897"/>
    </row>
    <row r="65" spans="1:17" s="16" customFormat="1" ht="63.75">
      <c r="A65" s="1029" t="s">
        <v>1458</v>
      </c>
      <c r="B65" s="1029"/>
      <c r="C65" s="1030" t="s">
        <v>772</v>
      </c>
      <c r="D65" s="1031" t="s">
        <v>360</v>
      </c>
      <c r="E65" s="1041">
        <v>1</v>
      </c>
      <c r="F65" s="1032"/>
      <c r="G65" s="1032"/>
      <c r="H65" s="1032"/>
      <c r="I65" s="1032"/>
      <c r="J65" s="1032"/>
      <c r="K65" s="1032"/>
      <c r="L65" s="1032"/>
      <c r="M65" s="1032"/>
      <c r="N65" s="1032"/>
      <c r="O65" s="1032"/>
      <c r="P65" s="1032"/>
      <c r="Q65" s="897"/>
    </row>
    <row r="66" spans="1:17" s="16" customFormat="1" ht="25.5">
      <c r="A66" s="1029" t="s">
        <v>1731</v>
      </c>
      <c r="B66" s="1029"/>
      <c r="C66" s="1033" t="s">
        <v>773</v>
      </c>
      <c r="D66" s="1031" t="s">
        <v>360</v>
      </c>
      <c r="E66" s="1041">
        <v>1</v>
      </c>
      <c r="F66" s="1032"/>
      <c r="G66" s="1032"/>
      <c r="H66" s="1032"/>
      <c r="I66" s="1032"/>
      <c r="J66" s="1032"/>
      <c r="K66" s="1032"/>
      <c r="L66" s="1032"/>
      <c r="M66" s="1032"/>
      <c r="N66" s="1032"/>
      <c r="O66" s="1032"/>
      <c r="P66" s="1032"/>
      <c r="Q66" s="897"/>
    </row>
    <row r="67" spans="1:17" s="16" customFormat="1" ht="25.5">
      <c r="A67" s="1029" t="s">
        <v>1732</v>
      </c>
      <c r="B67" s="1029"/>
      <c r="C67" s="1033" t="s">
        <v>774</v>
      </c>
      <c r="D67" s="1031" t="s">
        <v>360</v>
      </c>
      <c r="E67" s="1041">
        <v>1</v>
      </c>
      <c r="F67" s="1032"/>
      <c r="G67" s="1032"/>
      <c r="H67" s="1032"/>
      <c r="I67" s="1032"/>
      <c r="J67" s="1032"/>
      <c r="K67" s="1032"/>
      <c r="L67" s="1032"/>
      <c r="M67" s="1032"/>
      <c r="N67" s="1032"/>
      <c r="O67" s="1032"/>
      <c r="P67" s="1032"/>
      <c r="Q67" s="897"/>
    </row>
    <row r="68" spans="1:17" s="16" customFormat="1" ht="25.5">
      <c r="A68" s="1029" t="s">
        <v>1733</v>
      </c>
      <c r="B68" s="1029"/>
      <c r="C68" s="1030" t="s">
        <v>739</v>
      </c>
      <c r="D68" s="1031" t="s">
        <v>740</v>
      </c>
      <c r="E68" s="1041">
        <v>2</v>
      </c>
      <c r="F68" s="1032"/>
      <c r="G68" s="1032"/>
      <c r="H68" s="1032"/>
      <c r="I68" s="1032"/>
      <c r="J68" s="1032"/>
      <c r="K68" s="1032"/>
      <c r="L68" s="1032"/>
      <c r="M68" s="1032"/>
      <c r="N68" s="1032"/>
      <c r="O68" s="1032"/>
      <c r="P68" s="1032"/>
      <c r="Q68" s="897"/>
    </row>
    <row r="69" spans="1:17" s="16" customFormat="1">
      <c r="A69" s="1029" t="s">
        <v>1740</v>
      </c>
      <c r="B69" s="1029"/>
      <c r="C69" s="1030" t="s">
        <v>741</v>
      </c>
      <c r="D69" s="1031" t="s">
        <v>740</v>
      </c>
      <c r="E69" s="1041">
        <v>2</v>
      </c>
      <c r="F69" s="1032"/>
      <c r="G69" s="1032"/>
      <c r="H69" s="1032"/>
      <c r="I69" s="1032"/>
      <c r="J69" s="1032"/>
      <c r="K69" s="1032"/>
      <c r="L69" s="1032"/>
      <c r="M69" s="1032"/>
      <c r="N69" s="1032"/>
      <c r="O69" s="1032"/>
      <c r="P69" s="1032"/>
      <c r="Q69" s="897"/>
    </row>
    <row r="70" spans="1:17" s="16" customFormat="1">
      <c r="A70" s="1029" t="s">
        <v>1741</v>
      </c>
      <c r="B70" s="1029"/>
      <c r="C70" s="1030" t="s">
        <v>742</v>
      </c>
      <c r="D70" s="1031" t="s">
        <v>740</v>
      </c>
      <c r="E70" s="1041">
        <v>1</v>
      </c>
      <c r="F70" s="1032"/>
      <c r="G70" s="1032"/>
      <c r="H70" s="1032"/>
      <c r="I70" s="1032"/>
      <c r="J70" s="1032"/>
      <c r="K70" s="1032"/>
      <c r="L70" s="1032"/>
      <c r="M70" s="1032"/>
      <c r="N70" s="1032"/>
      <c r="O70" s="1032"/>
      <c r="P70" s="1032"/>
      <c r="Q70" s="897"/>
    </row>
    <row r="71" spans="1:17" s="16" customFormat="1">
      <c r="A71" s="1029" t="s">
        <v>1742</v>
      </c>
      <c r="B71" s="1029"/>
      <c r="C71" s="1030" t="s">
        <v>775</v>
      </c>
      <c r="D71" s="1031" t="s">
        <v>740</v>
      </c>
      <c r="E71" s="1041">
        <v>1</v>
      </c>
      <c r="F71" s="1032"/>
      <c r="G71" s="1032"/>
      <c r="H71" s="1032"/>
      <c r="I71" s="1032"/>
      <c r="J71" s="1032"/>
      <c r="K71" s="1032"/>
      <c r="L71" s="1032"/>
      <c r="M71" s="1032"/>
      <c r="N71" s="1032"/>
      <c r="O71" s="1032"/>
      <c r="P71" s="1032"/>
      <c r="Q71" s="897"/>
    </row>
    <row r="72" spans="1:17" s="16" customFormat="1" ht="66.75">
      <c r="A72" s="1029" t="s">
        <v>1743</v>
      </c>
      <c r="B72" s="1029"/>
      <c r="C72" s="1030" t="s">
        <v>1739</v>
      </c>
      <c r="D72" s="1031" t="s">
        <v>360</v>
      </c>
      <c r="E72" s="1041">
        <v>1</v>
      </c>
      <c r="F72" s="1032"/>
      <c r="G72" s="1032"/>
      <c r="H72" s="1032"/>
      <c r="I72" s="1032"/>
      <c r="J72" s="1032"/>
      <c r="K72" s="1032"/>
      <c r="L72" s="1032"/>
      <c r="M72" s="1032"/>
      <c r="N72" s="1032"/>
      <c r="O72" s="1032"/>
      <c r="P72" s="1032"/>
      <c r="Q72" s="897"/>
    </row>
    <row r="73" spans="1:17" s="16" customFormat="1" ht="25.5">
      <c r="A73" s="1029" t="s">
        <v>1744</v>
      </c>
      <c r="B73" s="1029"/>
      <c r="C73" s="1033" t="s">
        <v>776</v>
      </c>
      <c r="D73" s="1031" t="s">
        <v>360</v>
      </c>
      <c r="E73" s="1041">
        <v>1</v>
      </c>
      <c r="F73" s="1032"/>
      <c r="G73" s="1032"/>
      <c r="H73" s="1032"/>
      <c r="I73" s="1032"/>
      <c r="J73" s="1032"/>
      <c r="K73" s="1032"/>
      <c r="L73" s="1032"/>
      <c r="M73" s="1032"/>
      <c r="N73" s="1032"/>
      <c r="O73" s="1032"/>
      <c r="P73" s="1032"/>
      <c r="Q73" s="897"/>
    </row>
    <row r="74" spans="1:17" s="16" customFormat="1" ht="25.5">
      <c r="A74" s="1029" t="s">
        <v>1745</v>
      </c>
      <c r="B74" s="1029"/>
      <c r="C74" s="1033" t="s">
        <v>777</v>
      </c>
      <c r="D74" s="1031" t="s">
        <v>300</v>
      </c>
      <c r="E74" s="1041">
        <v>1</v>
      </c>
      <c r="F74" s="1032"/>
      <c r="G74" s="1032"/>
      <c r="H74" s="1032"/>
      <c r="I74" s="1032"/>
      <c r="J74" s="1032"/>
      <c r="K74" s="1032"/>
      <c r="L74" s="1032"/>
      <c r="M74" s="1032"/>
      <c r="N74" s="1032"/>
      <c r="O74" s="1032"/>
      <c r="P74" s="1032"/>
      <c r="Q74" s="897"/>
    </row>
    <row r="75" spans="1:17" s="16" customFormat="1" ht="25.5">
      <c r="A75" s="1029" t="s">
        <v>1746</v>
      </c>
      <c r="B75" s="1029"/>
      <c r="C75" s="1030" t="s">
        <v>747</v>
      </c>
      <c r="D75" s="1031" t="s">
        <v>300</v>
      </c>
      <c r="E75" s="1041">
        <v>1</v>
      </c>
      <c r="F75" s="1032"/>
      <c r="G75" s="1032"/>
      <c r="H75" s="1032"/>
      <c r="I75" s="1032"/>
      <c r="J75" s="1032"/>
      <c r="K75" s="1032"/>
      <c r="L75" s="1032"/>
      <c r="M75" s="1032"/>
      <c r="N75" s="1032"/>
      <c r="O75" s="1032"/>
      <c r="P75" s="1032"/>
      <c r="Q75" s="897"/>
    </row>
    <row r="76" spans="1:17" s="16" customFormat="1" ht="25.5">
      <c r="A76" s="1029" t="s">
        <v>1747</v>
      </c>
      <c r="B76" s="1029"/>
      <c r="C76" s="1034" t="s">
        <v>778</v>
      </c>
      <c r="D76" s="1031" t="s">
        <v>300</v>
      </c>
      <c r="E76" s="1041">
        <v>1</v>
      </c>
      <c r="F76" s="1032"/>
      <c r="G76" s="1032"/>
      <c r="H76" s="1032"/>
      <c r="I76" s="1032"/>
      <c r="J76" s="1032"/>
      <c r="K76" s="1032"/>
      <c r="L76" s="1032"/>
      <c r="M76" s="1032"/>
      <c r="N76" s="1032"/>
      <c r="O76" s="1032"/>
      <c r="P76" s="1032"/>
      <c r="Q76" s="897"/>
    </row>
    <row r="77" spans="1:17" s="16" customFormat="1" ht="38.25">
      <c r="A77" s="1029" t="s">
        <v>1748</v>
      </c>
      <c r="B77" s="1029"/>
      <c r="C77" s="1033" t="s">
        <v>779</v>
      </c>
      <c r="D77" s="1031" t="s">
        <v>360</v>
      </c>
      <c r="E77" s="1041">
        <v>6</v>
      </c>
      <c r="F77" s="1032"/>
      <c r="G77" s="1032"/>
      <c r="H77" s="1032"/>
      <c r="I77" s="1032"/>
      <c r="J77" s="1032"/>
      <c r="K77" s="1032"/>
      <c r="L77" s="1032"/>
      <c r="M77" s="1032"/>
      <c r="N77" s="1032"/>
      <c r="O77" s="1032"/>
      <c r="P77" s="1032"/>
      <c r="Q77" s="897"/>
    </row>
    <row r="78" spans="1:17" s="16" customFormat="1" ht="25.5">
      <c r="A78" s="1029" t="s">
        <v>1749</v>
      </c>
      <c r="B78" s="1029"/>
      <c r="C78" s="1033" t="s">
        <v>780</v>
      </c>
      <c r="D78" s="1031" t="s">
        <v>360</v>
      </c>
      <c r="E78" s="1041">
        <v>3</v>
      </c>
      <c r="F78" s="1032"/>
      <c r="G78" s="1032"/>
      <c r="H78" s="1032"/>
      <c r="I78" s="1032"/>
      <c r="J78" s="1032"/>
      <c r="K78" s="1032"/>
      <c r="L78" s="1032"/>
      <c r="M78" s="1032"/>
      <c r="N78" s="1032"/>
      <c r="O78" s="1032"/>
      <c r="P78" s="1032"/>
      <c r="Q78" s="897"/>
    </row>
    <row r="79" spans="1:17" s="16" customFormat="1" ht="25.5">
      <c r="A79" s="1029" t="s">
        <v>1750</v>
      </c>
      <c r="B79" s="1029"/>
      <c r="C79" s="1033" t="s">
        <v>781</v>
      </c>
      <c r="D79" s="1031" t="s">
        <v>360</v>
      </c>
      <c r="E79" s="1041">
        <v>1</v>
      </c>
      <c r="F79" s="1032"/>
      <c r="G79" s="1032"/>
      <c r="H79" s="1032"/>
      <c r="I79" s="1032"/>
      <c r="J79" s="1032"/>
      <c r="K79" s="1032"/>
      <c r="L79" s="1032"/>
      <c r="M79" s="1032"/>
      <c r="N79" s="1032"/>
      <c r="O79" s="1032"/>
      <c r="P79" s="1032"/>
      <c r="Q79" s="897"/>
    </row>
    <row r="80" spans="1:17" s="16" customFormat="1" ht="51">
      <c r="A80" s="1029" t="s">
        <v>1751</v>
      </c>
      <c r="B80" s="1029"/>
      <c r="C80" s="1030" t="s">
        <v>782</v>
      </c>
      <c r="D80" s="1031" t="s">
        <v>360</v>
      </c>
      <c r="E80" s="1041">
        <v>1</v>
      </c>
      <c r="F80" s="1032"/>
      <c r="G80" s="1032"/>
      <c r="H80" s="1032"/>
      <c r="I80" s="1032"/>
      <c r="J80" s="1032"/>
      <c r="K80" s="1032"/>
      <c r="L80" s="1032"/>
      <c r="M80" s="1032"/>
      <c r="N80" s="1032"/>
      <c r="O80" s="1032"/>
      <c r="P80" s="1032"/>
      <c r="Q80" s="897"/>
    </row>
    <row r="81" spans="1:17" s="16" customFormat="1" ht="25.5">
      <c r="A81" s="1029" t="s">
        <v>1752</v>
      </c>
      <c r="B81" s="1029"/>
      <c r="C81" s="1033" t="s">
        <v>783</v>
      </c>
      <c r="D81" s="1031" t="s">
        <v>360</v>
      </c>
      <c r="E81" s="1041">
        <v>1</v>
      </c>
      <c r="F81" s="1032"/>
      <c r="G81" s="1032"/>
      <c r="H81" s="1032"/>
      <c r="I81" s="1032"/>
      <c r="J81" s="1032"/>
      <c r="K81" s="1032"/>
      <c r="L81" s="1032"/>
      <c r="M81" s="1032"/>
      <c r="N81" s="1032"/>
      <c r="O81" s="1032"/>
      <c r="P81" s="1032"/>
      <c r="Q81" s="964"/>
    </row>
    <row r="82" spans="1:17" s="16" customFormat="1" ht="25.5">
      <c r="A82" s="1029" t="s">
        <v>1753</v>
      </c>
      <c r="B82" s="1029"/>
      <c r="C82" s="1030" t="s">
        <v>784</v>
      </c>
      <c r="D82" s="1031" t="s">
        <v>300</v>
      </c>
      <c r="E82" s="1041">
        <v>1</v>
      </c>
      <c r="F82" s="1032"/>
      <c r="G82" s="1032"/>
      <c r="H82" s="1032"/>
      <c r="I82" s="1032"/>
      <c r="J82" s="1032"/>
      <c r="K82" s="1032"/>
      <c r="L82" s="1032"/>
      <c r="M82" s="1032"/>
      <c r="N82" s="1032"/>
      <c r="O82" s="1032"/>
      <c r="P82" s="1032"/>
      <c r="Q82" s="964"/>
    </row>
    <row r="83" spans="1:17" s="16" customFormat="1" ht="25.5">
      <c r="A83" s="1029" t="s">
        <v>1754</v>
      </c>
      <c r="B83" s="1029"/>
      <c r="C83" s="1034" t="s">
        <v>761</v>
      </c>
      <c r="D83" s="1024" t="s">
        <v>762</v>
      </c>
      <c r="E83" s="1012">
        <v>42</v>
      </c>
      <c r="F83" s="1032"/>
      <c r="G83" s="1032"/>
      <c r="H83" s="1032"/>
      <c r="I83" s="1032"/>
      <c r="J83" s="1032"/>
      <c r="K83" s="1032"/>
      <c r="L83" s="1032"/>
      <c r="M83" s="1032"/>
      <c r="N83" s="1032"/>
      <c r="O83" s="1032"/>
      <c r="P83" s="1032"/>
      <c r="Q83" s="964"/>
    </row>
    <row r="84" spans="1:17" s="16" customFormat="1" ht="25.5">
      <c r="A84" s="1029" t="s">
        <v>1755</v>
      </c>
      <c r="B84" s="1029"/>
      <c r="C84" s="1034" t="s">
        <v>785</v>
      </c>
      <c r="D84" s="1024" t="s">
        <v>762</v>
      </c>
      <c r="E84" s="1012">
        <v>4</v>
      </c>
      <c r="F84" s="1032"/>
      <c r="G84" s="1032"/>
      <c r="H84" s="1032"/>
      <c r="I84" s="1032"/>
      <c r="J84" s="1032"/>
      <c r="K84" s="1032"/>
      <c r="L84" s="1032"/>
      <c r="M84" s="1032"/>
      <c r="N84" s="1032"/>
      <c r="O84" s="1032"/>
      <c r="P84" s="1032"/>
      <c r="Q84" s="964"/>
    </row>
    <row r="85" spans="1:17" s="16" customFormat="1" ht="25.5">
      <c r="A85" s="1029" t="s">
        <v>1756</v>
      </c>
      <c r="B85" s="1029"/>
      <c r="C85" s="1034" t="s">
        <v>786</v>
      </c>
      <c r="D85" s="1024" t="s">
        <v>762</v>
      </c>
      <c r="E85" s="1012">
        <v>2</v>
      </c>
      <c r="F85" s="1032"/>
      <c r="G85" s="1032"/>
      <c r="H85" s="1032"/>
      <c r="I85" s="1032"/>
      <c r="J85" s="1032"/>
      <c r="K85" s="1032"/>
      <c r="L85" s="1032"/>
      <c r="M85" s="1032"/>
      <c r="N85" s="1032"/>
      <c r="O85" s="1032"/>
      <c r="P85" s="1032"/>
      <c r="Q85" s="964"/>
    </row>
    <row r="86" spans="1:17" s="16" customFormat="1">
      <c r="A86" s="1029" t="s">
        <v>1757</v>
      </c>
      <c r="B86" s="1029"/>
      <c r="C86" s="1034" t="s">
        <v>787</v>
      </c>
      <c r="D86" s="1024" t="s">
        <v>762</v>
      </c>
      <c r="E86" s="1012">
        <v>21</v>
      </c>
      <c r="F86" s="1032"/>
      <c r="G86" s="1032"/>
      <c r="H86" s="1032"/>
      <c r="I86" s="1032"/>
      <c r="J86" s="1032"/>
      <c r="K86" s="1032"/>
      <c r="L86" s="1032"/>
      <c r="M86" s="1032"/>
      <c r="N86" s="1032"/>
      <c r="O86" s="1032"/>
      <c r="P86" s="1032"/>
      <c r="Q86" s="964"/>
    </row>
    <row r="87" spans="1:17" s="16" customFormat="1" ht="25.5">
      <c r="A87" s="1029" t="s">
        <v>1758</v>
      </c>
      <c r="B87" s="1029"/>
      <c r="C87" s="1034" t="s">
        <v>788</v>
      </c>
      <c r="D87" s="1024" t="s">
        <v>360</v>
      </c>
      <c r="E87" s="1041">
        <v>1</v>
      </c>
      <c r="F87" s="1032"/>
      <c r="G87" s="1032"/>
      <c r="H87" s="1032"/>
      <c r="I87" s="1032"/>
      <c r="J87" s="1032"/>
      <c r="K87" s="1032"/>
      <c r="L87" s="1032"/>
      <c r="M87" s="1032"/>
      <c r="N87" s="1032"/>
      <c r="O87" s="1032"/>
      <c r="P87" s="1032"/>
      <c r="Q87" s="964"/>
    </row>
    <row r="88" spans="1:17" s="16" customFormat="1" ht="25.5">
      <c r="A88" s="1029" t="s">
        <v>1759</v>
      </c>
      <c r="B88" s="1029"/>
      <c r="C88" s="1030" t="s">
        <v>789</v>
      </c>
      <c r="D88" s="1031" t="s">
        <v>360</v>
      </c>
      <c r="E88" s="1041">
        <v>1</v>
      </c>
      <c r="F88" s="1032"/>
      <c r="G88" s="1032"/>
      <c r="H88" s="1032"/>
      <c r="I88" s="1032"/>
      <c r="J88" s="1032"/>
      <c r="K88" s="1032"/>
      <c r="L88" s="1032"/>
      <c r="M88" s="1032"/>
      <c r="N88" s="1032"/>
      <c r="O88" s="1032"/>
      <c r="P88" s="1032"/>
      <c r="Q88" s="964"/>
    </row>
    <row r="89" spans="1:17" s="16" customFormat="1" ht="25.5">
      <c r="A89" s="1029" t="s">
        <v>1760</v>
      </c>
      <c r="B89" s="1029"/>
      <c r="C89" s="1030" t="s">
        <v>790</v>
      </c>
      <c r="D89" s="1031" t="s">
        <v>360</v>
      </c>
      <c r="E89" s="1041">
        <v>1</v>
      </c>
      <c r="F89" s="1032"/>
      <c r="G89" s="1032"/>
      <c r="H89" s="1032"/>
      <c r="I89" s="1032"/>
      <c r="J89" s="1032"/>
      <c r="K89" s="1032"/>
      <c r="L89" s="1032"/>
      <c r="M89" s="1032"/>
      <c r="N89" s="1032"/>
      <c r="O89" s="1032"/>
      <c r="P89" s="1032"/>
      <c r="Q89" s="964"/>
    </row>
    <row r="90" spans="1:17" s="16" customFormat="1">
      <c r="A90" s="1029"/>
      <c r="B90" s="1029"/>
      <c r="C90" s="1030"/>
      <c r="D90" s="1031"/>
      <c r="E90" s="1041"/>
      <c r="F90" s="1032"/>
      <c r="G90" s="1032"/>
      <c r="H90" s="1032"/>
      <c r="I90" s="1032"/>
      <c r="J90" s="1032"/>
      <c r="K90" s="1032"/>
      <c r="L90" s="1032"/>
      <c r="M90" s="1032"/>
      <c r="N90" s="1032"/>
      <c r="O90" s="1032"/>
      <c r="P90" s="1032"/>
      <c r="Q90" s="964"/>
    </row>
    <row r="91" spans="1:17" s="16" customFormat="1">
      <c r="A91" s="999"/>
      <c r="B91" s="999"/>
      <c r="C91" s="1000"/>
      <c r="D91" s="1001"/>
      <c r="E91" s="999"/>
      <c r="F91" s="1002"/>
      <c r="G91" s="1003"/>
      <c r="H91" s="1004"/>
      <c r="I91" s="1004"/>
      <c r="J91" s="1005"/>
      <c r="K91" s="1004"/>
      <c r="L91" s="1005"/>
      <c r="M91" s="1004"/>
      <c r="N91" s="1005"/>
      <c r="O91" s="1004"/>
      <c r="P91" s="1006"/>
      <c r="Q91" s="963"/>
    </row>
    <row r="92" spans="1:17" s="8" customFormat="1">
      <c r="A92" s="965"/>
      <c r="B92" s="965"/>
      <c r="C92" s="969"/>
      <c r="D92" s="966"/>
      <c r="E92" s="965"/>
      <c r="F92" s="965"/>
      <c r="G92" s="975"/>
      <c r="H92" s="976"/>
      <c r="I92" s="976"/>
      <c r="J92" s="976"/>
      <c r="K92" s="1007" t="s">
        <v>1623</v>
      </c>
      <c r="L92" s="1008">
        <v>0</v>
      </c>
      <c r="M92" s="1008">
        <v>0</v>
      </c>
      <c r="N92" s="1008">
        <v>0</v>
      </c>
      <c r="O92" s="1008">
        <v>0</v>
      </c>
      <c r="P92" s="1009">
        <v>0</v>
      </c>
      <c r="Q92" s="960"/>
    </row>
    <row r="93" spans="1:17">
      <c r="A93" s="965"/>
      <c r="B93" s="965"/>
      <c r="C93" s="969"/>
      <c r="D93" s="966"/>
      <c r="E93" s="965"/>
      <c r="F93" s="965"/>
      <c r="G93" s="975"/>
      <c r="H93" s="976"/>
      <c r="I93" s="976"/>
      <c r="J93" s="976"/>
      <c r="K93" s="1007"/>
      <c r="L93" s="1010"/>
      <c r="M93" s="1010"/>
      <c r="N93" s="1010"/>
      <c r="O93" s="1010"/>
      <c r="P93" s="1011"/>
      <c r="Q93" s="960"/>
    </row>
    <row r="94" spans="1:17">
      <c r="A94" s="965"/>
      <c r="B94" s="965"/>
      <c r="C94" s="977" t="s">
        <v>20</v>
      </c>
      <c r="D94" s="966"/>
      <c r="E94" s="965"/>
      <c r="F94" s="973"/>
      <c r="G94" s="975"/>
      <c r="H94" s="976"/>
      <c r="I94" s="976"/>
      <c r="J94" s="976"/>
      <c r="K94" s="976"/>
      <c r="L94" s="976"/>
      <c r="M94" s="976"/>
      <c r="N94" s="976"/>
      <c r="O94" s="976"/>
      <c r="P94" s="986"/>
      <c r="Q94" s="960"/>
    </row>
    <row r="95" spans="1:17">
      <c r="A95" s="965"/>
      <c r="B95" s="965"/>
      <c r="C95" s="969"/>
      <c r="D95" s="966"/>
      <c r="E95" s="965"/>
      <c r="F95" s="973"/>
      <c r="G95" s="975"/>
      <c r="H95" s="976"/>
      <c r="I95" s="976"/>
      <c r="J95" s="976"/>
      <c r="K95" s="976"/>
      <c r="L95" s="976"/>
      <c r="M95" s="976"/>
      <c r="N95" s="976"/>
      <c r="O95" s="976"/>
      <c r="P95" s="986"/>
      <c r="Q95" s="961"/>
    </row>
    <row r="96" spans="1:17" s="4" customFormat="1">
      <c r="A96" s="965"/>
      <c r="B96" s="965"/>
      <c r="C96" s="969"/>
      <c r="D96" s="966"/>
      <c r="E96" s="965"/>
      <c r="F96" s="965"/>
      <c r="G96" s="975"/>
      <c r="H96" s="976"/>
      <c r="I96" s="976"/>
      <c r="J96" s="976"/>
      <c r="K96" s="976"/>
      <c r="L96" s="976"/>
      <c r="M96" s="976"/>
      <c r="N96" s="976"/>
      <c r="O96" s="976"/>
      <c r="P96" s="986"/>
      <c r="Q96" s="960"/>
    </row>
    <row r="97" spans="1:17">
      <c r="A97" s="965"/>
      <c r="B97" s="965"/>
      <c r="C97" s="969"/>
      <c r="D97" s="966"/>
      <c r="E97" s="965"/>
      <c r="F97" s="965"/>
      <c r="G97" s="975"/>
      <c r="H97" s="976"/>
      <c r="I97" s="976"/>
      <c r="J97" s="976"/>
      <c r="K97" s="976"/>
      <c r="L97" s="976"/>
      <c r="M97" s="976"/>
      <c r="N97" s="976"/>
      <c r="O97" s="976"/>
      <c r="P97" s="986"/>
      <c r="Q97" s="894"/>
    </row>
    <row r="98" spans="1:17">
      <c r="A98" s="965"/>
      <c r="B98" s="965"/>
      <c r="C98" s="977" t="s">
        <v>1611</v>
      </c>
      <c r="D98" s="966"/>
      <c r="E98" s="965"/>
      <c r="F98" s="965"/>
      <c r="G98" s="975"/>
      <c r="H98" s="976"/>
      <c r="I98" s="976"/>
      <c r="J98" s="976"/>
      <c r="K98" s="976"/>
      <c r="L98" s="976"/>
      <c r="M98" s="976"/>
      <c r="N98" s="976"/>
      <c r="O98" s="976"/>
      <c r="P98" s="986"/>
      <c r="Q98" s="894"/>
    </row>
    <row r="99" spans="1:17">
      <c r="A99" s="965"/>
      <c r="B99" s="965"/>
      <c r="C99" s="969"/>
      <c r="D99" s="966"/>
      <c r="E99" s="965"/>
      <c r="F99" s="965"/>
      <c r="G99" s="975"/>
      <c r="H99" s="976"/>
      <c r="I99" s="976"/>
      <c r="J99" s="976"/>
      <c r="K99" s="976"/>
      <c r="L99" s="976"/>
      <c r="M99" s="976"/>
      <c r="N99" s="976"/>
      <c r="O99" s="976"/>
      <c r="P99" s="986"/>
      <c r="Q99" s="894"/>
    </row>
    <row r="100" spans="1:17">
      <c r="A100" s="965"/>
      <c r="B100" s="965"/>
      <c r="C100" s="969"/>
      <c r="D100" s="966"/>
      <c r="E100" s="965"/>
      <c r="F100" s="965"/>
      <c r="G100" s="975"/>
      <c r="H100" s="976"/>
      <c r="I100" s="976"/>
      <c r="J100" s="976"/>
      <c r="K100" s="976"/>
      <c r="L100" s="976"/>
      <c r="M100" s="976"/>
      <c r="N100" s="976"/>
      <c r="O100" s="976"/>
      <c r="P100" s="986"/>
      <c r="Q100" s="894"/>
    </row>
    <row r="101" spans="1:17">
      <c r="A101" s="42"/>
      <c r="B101" s="42"/>
      <c r="C101" s="48"/>
      <c r="D101" s="44"/>
      <c r="E101" s="42"/>
      <c r="F101" s="42"/>
      <c r="G101" s="63"/>
      <c r="H101" s="64"/>
      <c r="I101" s="64"/>
      <c r="J101" s="64"/>
      <c r="K101" s="64"/>
      <c r="L101" s="64"/>
      <c r="M101" s="64"/>
      <c r="N101" s="64"/>
      <c r="O101" s="64"/>
      <c r="P101" s="90"/>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4-6
&amp;"Arial,Bold"&amp;UBASEINA APRĪKOJUMS.</oddHeader>
    <oddFooter>&amp;C&amp;8&amp;P</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sheetPr>
  <dimension ref="A1:J29"/>
  <sheetViews>
    <sheetView workbookViewId="0">
      <selection activeCell="H8" sqref="H8"/>
    </sheetView>
  </sheetViews>
  <sheetFormatPr defaultColWidth="9.140625" defaultRowHeight="12.75"/>
  <cols>
    <col min="1" max="1" width="4.140625" style="3" customWidth="1"/>
    <col min="2" max="2" width="10" style="3" customWidth="1"/>
    <col min="3" max="3" width="28.42578125" style="1" customWidth="1"/>
    <col min="4" max="4" width="17.7109375" style="2" customWidth="1"/>
    <col min="5" max="5" width="17.7109375" style="3" customWidth="1"/>
    <col min="6" max="6" width="17.7109375" style="4" customWidth="1"/>
    <col min="7" max="8" width="17.7109375" style="5" customWidth="1"/>
    <col min="9" max="16384" width="9.140625" style="6"/>
  </cols>
  <sheetData>
    <row r="1" spans="1:10" ht="15">
      <c r="A1" s="45" t="s">
        <v>1</v>
      </c>
      <c r="B1" s="45"/>
      <c r="C1" s="48"/>
      <c r="D1" s="62" t="s">
        <v>1535</v>
      </c>
      <c r="E1" s="42"/>
      <c r="F1" s="63"/>
      <c r="G1" s="64"/>
      <c r="H1" s="64"/>
    </row>
    <row r="2" spans="1:10" ht="15">
      <c r="A2" s="45" t="s">
        <v>2</v>
      </c>
      <c r="B2" s="45"/>
      <c r="C2" s="48"/>
      <c r="D2" s="46" t="s">
        <v>48</v>
      </c>
      <c r="E2" s="42"/>
      <c r="F2" s="63"/>
      <c r="G2" s="64"/>
      <c r="H2" s="64"/>
    </row>
    <row r="3" spans="1:10" ht="15">
      <c r="A3" s="45"/>
      <c r="B3" s="45"/>
      <c r="C3" s="48"/>
      <c r="D3" s="46" t="s">
        <v>1772</v>
      </c>
      <c r="E3" s="42"/>
      <c r="F3" s="63"/>
      <c r="G3" s="64"/>
      <c r="H3" s="64"/>
    </row>
    <row r="4" spans="1:10" ht="15">
      <c r="A4" s="45"/>
      <c r="B4" s="45"/>
      <c r="C4" s="48"/>
      <c r="D4" s="46" t="s">
        <v>181</v>
      </c>
      <c r="E4" s="42"/>
      <c r="F4" s="63"/>
      <c r="G4" s="64"/>
      <c r="H4" s="64"/>
    </row>
    <row r="5" spans="1:10" ht="15">
      <c r="A5" s="45" t="s">
        <v>3</v>
      </c>
      <c r="B5" s="45"/>
      <c r="C5" s="48"/>
      <c r="D5" s="46" t="s">
        <v>49</v>
      </c>
      <c r="E5" s="42"/>
      <c r="F5" s="63"/>
      <c r="G5" s="64"/>
      <c r="H5" s="64"/>
    </row>
    <row r="6" spans="1:10" ht="15">
      <c r="A6" s="45" t="s">
        <v>4</v>
      </c>
      <c r="B6" s="45"/>
      <c r="C6" s="48"/>
      <c r="D6" s="47"/>
      <c r="E6" s="42"/>
      <c r="F6" s="63"/>
      <c r="G6" s="65"/>
      <c r="H6" s="64"/>
    </row>
    <row r="7" spans="1:10" ht="15">
      <c r="A7" s="45" t="s">
        <v>1614</v>
      </c>
      <c r="B7" s="45"/>
      <c r="C7" s="48"/>
      <c r="D7" s="66">
        <f>D20</f>
        <v>0</v>
      </c>
      <c r="E7" s="42"/>
      <c r="F7" s="63"/>
      <c r="G7" s="64"/>
      <c r="H7" s="64"/>
    </row>
    <row r="8" spans="1:10" ht="15">
      <c r="A8" s="45" t="s">
        <v>12</v>
      </c>
      <c r="B8" s="45"/>
      <c r="C8" s="48"/>
      <c r="D8" s="66">
        <f>H16</f>
        <v>0</v>
      </c>
      <c r="E8" s="42"/>
      <c r="F8" s="63"/>
      <c r="G8" s="64"/>
      <c r="H8" s="64"/>
    </row>
    <row r="9" spans="1:10" ht="15">
      <c r="A9" s="45" t="s">
        <v>1613</v>
      </c>
      <c r="B9" s="45"/>
      <c r="C9" s="48"/>
      <c r="D9" s="44"/>
      <c r="E9" s="42"/>
      <c r="F9" s="63"/>
      <c r="G9" s="64"/>
      <c r="H9" s="64"/>
    </row>
    <row r="10" spans="1:10">
      <c r="A10" s="42"/>
      <c r="B10" s="42"/>
      <c r="C10" s="48"/>
      <c r="D10" s="44"/>
      <c r="E10" s="42"/>
      <c r="F10" s="63"/>
      <c r="G10" s="64"/>
      <c r="H10" s="64"/>
    </row>
    <row r="11" spans="1:10" ht="20.25" customHeight="1">
      <c r="A11" s="1328" t="s">
        <v>5</v>
      </c>
      <c r="B11" s="1334" t="s">
        <v>13</v>
      </c>
      <c r="C11" s="1332" t="s">
        <v>38</v>
      </c>
      <c r="D11" s="1330" t="s">
        <v>1616</v>
      </c>
      <c r="E11" s="1338" t="s">
        <v>14</v>
      </c>
      <c r="F11" s="1338"/>
      <c r="G11" s="1338"/>
      <c r="H11" s="1336" t="s">
        <v>10</v>
      </c>
      <c r="I11" s="7"/>
    </row>
    <row r="12" spans="1:10" ht="78.75" customHeight="1">
      <c r="A12" s="1329"/>
      <c r="B12" s="1335"/>
      <c r="C12" s="1333"/>
      <c r="D12" s="1331"/>
      <c r="E12" s="72" t="s">
        <v>1617</v>
      </c>
      <c r="F12" s="72" t="s">
        <v>1618</v>
      </c>
      <c r="G12" s="72" t="s">
        <v>1619</v>
      </c>
      <c r="H12" s="1337"/>
    </row>
    <row r="13" spans="1:10">
      <c r="A13" s="73"/>
      <c r="B13" s="49"/>
      <c r="C13" s="74"/>
      <c r="D13" s="51"/>
      <c r="E13" s="75"/>
      <c r="F13" s="76"/>
      <c r="G13" s="77"/>
      <c r="H13" s="78"/>
    </row>
    <row r="14" spans="1:10" s="22" customFormat="1" ht="25.5">
      <c r="A14" s="173">
        <v>1</v>
      </c>
      <c r="B14" s="173" t="s">
        <v>636</v>
      </c>
      <c r="C14" s="83" t="s">
        <v>1535</v>
      </c>
      <c r="D14" s="338">
        <f>TER!P70</f>
        <v>0</v>
      </c>
      <c r="E14" s="339">
        <f>TER!M70</f>
        <v>0</v>
      </c>
      <c r="F14" s="339">
        <f>TER!N70</f>
        <v>0</v>
      </c>
      <c r="G14" s="339">
        <f>TER!O70</f>
        <v>0</v>
      </c>
      <c r="H14" s="339">
        <f>TER!L70</f>
        <v>0</v>
      </c>
      <c r="I14" s="21"/>
      <c r="J14" s="21"/>
    </row>
    <row r="15" spans="1:10">
      <c r="A15" s="79"/>
      <c r="B15" s="80"/>
      <c r="C15" s="81"/>
      <c r="D15" s="340"/>
      <c r="E15" s="341"/>
      <c r="F15" s="342"/>
      <c r="G15" s="341"/>
      <c r="H15" s="342"/>
      <c r="I15" s="18"/>
      <c r="J15" s="18"/>
    </row>
    <row r="16" spans="1:10" s="20" customFormat="1">
      <c r="A16" s="67"/>
      <c r="B16" s="67"/>
      <c r="C16" s="68" t="s">
        <v>15</v>
      </c>
      <c r="D16" s="343">
        <f>SUM(D14:D15)</f>
        <v>0</v>
      </c>
      <c r="E16" s="344">
        <f>SUM(E14:E15)</f>
        <v>0</v>
      </c>
      <c r="F16" s="344">
        <f>SUM(F14:F15)</f>
        <v>0</v>
      </c>
      <c r="G16" s="344">
        <f>SUM(G14:G15)</f>
        <v>0</v>
      </c>
      <c r="H16" s="344">
        <f>SUM(H14:H15)</f>
        <v>0</v>
      </c>
      <c r="I16" s="19"/>
      <c r="J16" s="19"/>
    </row>
    <row r="17" spans="1:10">
      <c r="A17" s="42"/>
      <c r="B17" s="42"/>
      <c r="C17" s="53" t="s">
        <v>1620</v>
      </c>
      <c r="D17" s="345"/>
      <c r="E17" s="69"/>
      <c r="F17" s="69"/>
      <c r="G17" s="69"/>
      <c r="H17" s="69"/>
      <c r="I17" s="18"/>
      <c r="J17" s="18"/>
    </row>
    <row r="18" spans="1:10">
      <c r="A18" s="42"/>
      <c r="B18" s="42"/>
      <c r="C18" s="70" t="s">
        <v>21</v>
      </c>
      <c r="D18" s="345"/>
      <c r="E18" s="69"/>
      <c r="F18" s="69"/>
      <c r="G18" s="69"/>
      <c r="H18" s="69"/>
      <c r="I18" s="18"/>
      <c r="J18" s="18"/>
    </row>
    <row r="19" spans="1:10">
      <c r="A19" s="42"/>
      <c r="B19" s="42"/>
      <c r="C19" s="53" t="s">
        <v>1621</v>
      </c>
      <c r="D19" s="345"/>
      <c r="E19" s="69"/>
      <c r="F19" s="69"/>
      <c r="G19" s="69"/>
      <c r="H19" s="69"/>
      <c r="I19" s="18"/>
      <c r="J19" s="18"/>
    </row>
    <row r="20" spans="1:10">
      <c r="A20" s="42"/>
      <c r="B20" s="42"/>
      <c r="C20" s="55" t="s">
        <v>16</v>
      </c>
      <c r="D20" s="343">
        <f>SUM(D16:D19)</f>
        <v>0</v>
      </c>
      <c r="E20" s="69"/>
      <c r="F20" s="69"/>
      <c r="G20" s="69"/>
      <c r="H20" s="69"/>
      <c r="I20" s="18"/>
      <c r="J20" s="18"/>
    </row>
    <row r="21" spans="1:10">
      <c r="A21" s="42"/>
      <c r="B21" s="42"/>
      <c r="C21" s="48"/>
      <c r="D21" s="48"/>
      <c r="E21" s="42"/>
      <c r="F21" s="42"/>
      <c r="G21" s="346"/>
      <c r="H21" s="346"/>
    </row>
    <row r="22" spans="1:10">
      <c r="A22" s="42"/>
      <c r="B22" s="42"/>
      <c r="C22" s="48"/>
      <c r="D22" s="44"/>
      <c r="E22" s="42"/>
      <c r="F22" s="63"/>
      <c r="G22" s="64"/>
      <c r="H22" s="64"/>
    </row>
    <row r="23" spans="1:10" s="5" customFormat="1">
      <c r="A23" s="42"/>
      <c r="B23" s="42"/>
      <c r="C23" s="71" t="s">
        <v>20</v>
      </c>
      <c r="D23" s="44"/>
      <c r="E23" s="42"/>
      <c r="F23" s="58"/>
      <c r="G23" s="63"/>
      <c r="H23" s="64"/>
      <c r="I23" s="6"/>
      <c r="J23" s="6"/>
    </row>
    <row r="24" spans="1:10" s="5" customFormat="1">
      <c r="A24" s="42"/>
      <c r="B24" s="42"/>
      <c r="C24" s="48"/>
      <c r="D24" s="44"/>
      <c r="E24" s="42"/>
      <c r="F24" s="58"/>
      <c r="G24" s="63"/>
      <c r="H24" s="64"/>
      <c r="I24" s="6"/>
      <c r="J24" s="6"/>
    </row>
    <row r="25" spans="1:10" s="5" customFormat="1">
      <c r="A25" s="42"/>
      <c r="B25" s="42"/>
      <c r="C25" s="71"/>
      <c r="D25" s="44"/>
      <c r="E25" s="42"/>
      <c r="F25" s="58"/>
      <c r="G25" s="63"/>
      <c r="H25" s="64"/>
      <c r="I25" s="6"/>
      <c r="J25" s="6"/>
    </row>
    <row r="26" spans="1:10" s="5" customFormat="1">
      <c r="A26" s="42"/>
      <c r="B26" s="42"/>
      <c r="C26" s="48"/>
      <c r="D26" s="44"/>
      <c r="E26" s="42"/>
      <c r="F26" s="58"/>
      <c r="G26" s="63"/>
      <c r="H26" s="64"/>
      <c r="I26" s="6"/>
      <c r="J26" s="6"/>
    </row>
    <row r="27" spans="1:10">
      <c r="A27" s="42"/>
      <c r="B27" s="42"/>
      <c r="C27" s="48"/>
      <c r="D27" s="44"/>
      <c r="E27" s="42"/>
      <c r="F27" s="63"/>
      <c r="G27" s="64"/>
      <c r="H27" s="64"/>
    </row>
    <row r="28" spans="1:10">
      <c r="A28" s="42"/>
      <c r="B28" s="42"/>
      <c r="C28" s="71" t="s">
        <v>1611</v>
      </c>
      <c r="D28" s="44"/>
      <c r="E28" s="42"/>
      <c r="F28" s="63"/>
      <c r="G28" s="64"/>
      <c r="H28" s="64"/>
    </row>
    <row r="29" spans="1:10">
      <c r="A29" s="42"/>
      <c r="B29" s="42"/>
      <c r="C29" s="48"/>
      <c r="D29" s="44"/>
      <c r="E29" s="42"/>
      <c r="F29" s="63"/>
      <c r="G29" s="64"/>
      <c r="H29" s="64"/>
    </row>
  </sheetData>
  <mergeCells count="6">
    <mergeCell ref="H11:H12"/>
    <mergeCell ref="A11:A12"/>
    <mergeCell ref="B11:B12"/>
    <mergeCell ref="C11:C12"/>
    <mergeCell ref="D11:D12"/>
    <mergeCell ref="E11:G11"/>
  </mergeCells>
  <pageMargins left="0.74803149606299213" right="0.74803149606299213" top="0.86614173228346458" bottom="0.98425196850393704" header="0.51181102362204722" footer="0.51181102362204722"/>
  <pageSetup paperSize="9" orientation="landscape" horizontalDpi="4294967292" verticalDpi="360" r:id="rId1"/>
  <headerFooter alignWithMargins="0">
    <oddHeader xml:space="preserve">&amp;C&amp;"Arial,Bold"&amp;12&amp;UKOPSAVILKUMA APRĒĶINS  Nr. 5&amp;"Arial,Regular"&amp;U
</oddHeader>
    <oddFooter>&amp;C&amp;8&amp;P&amp;R&amp;8&amp;D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62"/>
  <sheetViews>
    <sheetView topLeftCell="A157" zoomScale="200" zoomScaleNormal="200" zoomScalePageLayoutView="200" workbookViewId="0">
      <selection activeCell="E166" sqref="E166"/>
    </sheetView>
  </sheetViews>
  <sheetFormatPr defaultColWidth="9.140625" defaultRowHeight="12.75"/>
  <cols>
    <col min="1" max="1" width="5.7109375" style="42" customWidth="1"/>
    <col min="2" max="2" width="7.7109375" style="42" customWidth="1"/>
    <col min="3" max="3" width="36.28515625" style="48" customWidth="1"/>
    <col min="4" max="4" width="6" style="44" customWidth="1"/>
    <col min="5" max="5" width="9" style="42" customWidth="1"/>
    <col min="6" max="6" width="6.28515625" style="42" customWidth="1"/>
    <col min="7" max="7" width="6.42578125" style="63" customWidth="1"/>
    <col min="8" max="8" width="7.28515625" style="64" customWidth="1"/>
    <col min="9" max="9" width="8" style="64" customWidth="1"/>
    <col min="10" max="10" width="7.28515625" style="64" customWidth="1"/>
    <col min="11" max="12" width="8.42578125" style="64" customWidth="1"/>
    <col min="13" max="13" width="9.42578125" style="64" customWidth="1"/>
    <col min="14" max="14" width="9.85546875" style="64" customWidth="1"/>
    <col min="15" max="15" width="9.42578125" style="64" customWidth="1"/>
    <col min="16" max="16" width="9.42578125" style="90" customWidth="1"/>
    <col min="17" max="16384" width="9.140625" style="90"/>
  </cols>
  <sheetData>
    <row r="1" spans="1:17" ht="15">
      <c r="A1" s="84" t="s">
        <v>1</v>
      </c>
      <c r="B1" s="84"/>
      <c r="C1" s="85"/>
      <c r="D1" s="62" t="s">
        <v>35</v>
      </c>
      <c r="E1" s="86"/>
      <c r="F1" s="86"/>
      <c r="G1" s="87"/>
      <c r="H1" s="88"/>
      <c r="I1" s="88"/>
      <c r="J1" s="88"/>
      <c r="K1" s="88"/>
      <c r="L1" s="88"/>
      <c r="M1" s="88"/>
      <c r="N1" s="88"/>
      <c r="O1" s="88"/>
      <c r="P1" s="89"/>
    </row>
    <row r="2" spans="1:17" ht="15">
      <c r="A2" s="84" t="s">
        <v>2</v>
      </c>
      <c r="B2" s="84"/>
      <c r="C2" s="85"/>
      <c r="D2" s="46" t="s">
        <v>48</v>
      </c>
      <c r="E2" s="86"/>
      <c r="F2" s="86"/>
      <c r="G2" s="87"/>
      <c r="H2" s="88"/>
      <c r="I2" s="88"/>
      <c r="J2" s="88"/>
      <c r="K2" s="88"/>
      <c r="L2" s="88"/>
      <c r="M2" s="88"/>
      <c r="N2" s="88"/>
      <c r="O2" s="88"/>
      <c r="P2" s="89"/>
    </row>
    <row r="3" spans="1:17" ht="15">
      <c r="A3" s="84"/>
      <c r="B3" s="84"/>
      <c r="C3" s="85"/>
      <c r="D3" s="46" t="s">
        <v>1772</v>
      </c>
      <c r="E3" s="86"/>
      <c r="F3" s="86"/>
      <c r="G3" s="87"/>
      <c r="H3" s="88"/>
      <c r="I3" s="88"/>
      <c r="J3" s="88"/>
      <c r="K3" s="88"/>
      <c r="L3" s="88"/>
      <c r="M3" s="88"/>
      <c r="N3" s="88"/>
      <c r="O3" s="88"/>
      <c r="P3" s="89"/>
    </row>
    <row r="4" spans="1:17" ht="15">
      <c r="A4" s="84"/>
      <c r="B4" s="84"/>
      <c r="C4" s="85"/>
      <c r="D4" s="46" t="s">
        <v>181</v>
      </c>
      <c r="E4" s="86"/>
      <c r="F4" s="86"/>
      <c r="G4" s="87"/>
      <c r="H4" s="88"/>
      <c r="I4" s="88"/>
      <c r="J4" s="88"/>
      <c r="K4" s="88"/>
      <c r="L4" s="88"/>
      <c r="M4" s="88"/>
      <c r="N4" s="88"/>
      <c r="O4" s="88"/>
      <c r="P4" s="89"/>
    </row>
    <row r="5" spans="1:17" ht="15">
      <c r="A5" s="84" t="s">
        <v>3</v>
      </c>
      <c r="B5" s="84"/>
      <c r="C5" s="85"/>
      <c r="D5" s="46" t="s">
        <v>838</v>
      </c>
      <c r="E5" s="86"/>
      <c r="F5" s="86"/>
      <c r="G5" s="87"/>
      <c r="H5" s="88"/>
      <c r="I5" s="88"/>
      <c r="J5" s="88"/>
      <c r="K5" s="88"/>
      <c r="L5" s="88"/>
      <c r="M5" s="88"/>
      <c r="N5" s="88"/>
      <c r="O5" s="88"/>
      <c r="P5" s="89"/>
    </row>
    <row r="6" spans="1:17" ht="15">
      <c r="A6" s="84" t="s">
        <v>4</v>
      </c>
      <c r="B6" s="84"/>
      <c r="C6" s="85"/>
      <c r="D6" s="91"/>
      <c r="E6" s="86"/>
      <c r="F6" s="86"/>
      <c r="G6" s="87"/>
      <c r="H6" s="88"/>
      <c r="I6" s="88"/>
      <c r="J6" s="88"/>
      <c r="K6" s="88"/>
      <c r="L6" s="88"/>
      <c r="M6" s="88"/>
      <c r="N6" s="88"/>
      <c r="O6" s="88"/>
      <c r="P6" s="89"/>
    </row>
    <row r="7" spans="1:17" ht="15">
      <c r="A7" s="84" t="s">
        <v>1622</v>
      </c>
      <c r="B7" s="84"/>
      <c r="C7" s="85"/>
      <c r="D7" s="92"/>
      <c r="E7" s="86"/>
      <c r="F7" s="86"/>
      <c r="G7" s="87"/>
      <c r="H7" s="88"/>
      <c r="I7" s="88"/>
      <c r="J7" s="88"/>
      <c r="K7" s="88"/>
      <c r="L7" s="88"/>
      <c r="M7" s="88"/>
      <c r="N7" s="88"/>
      <c r="O7" s="93" t="s">
        <v>1624</v>
      </c>
      <c r="P7" s="94">
        <f>P352</f>
        <v>0</v>
      </c>
    </row>
    <row r="8" spans="1:17" ht="15">
      <c r="A8" s="45" t="s">
        <v>1613</v>
      </c>
      <c r="B8" s="45"/>
      <c r="C8" s="85"/>
      <c r="D8" s="92"/>
      <c r="E8" s="86"/>
      <c r="F8" s="86"/>
      <c r="G8" s="87"/>
      <c r="H8" s="88"/>
      <c r="I8" s="88"/>
      <c r="J8" s="88"/>
      <c r="K8" s="88"/>
      <c r="L8" s="88"/>
      <c r="M8" s="88"/>
      <c r="N8" s="88"/>
      <c r="O8" s="88"/>
      <c r="P8" s="89"/>
    </row>
    <row r="9" spans="1:17" ht="20.25" customHeight="1">
      <c r="A9" s="1328" t="s">
        <v>5</v>
      </c>
      <c r="B9" s="1328" t="s">
        <v>68</v>
      </c>
      <c r="C9" s="1343" t="s">
        <v>37</v>
      </c>
      <c r="D9" s="1341" t="s">
        <v>6</v>
      </c>
      <c r="E9" s="1328" t="s">
        <v>7</v>
      </c>
      <c r="F9" s="1338" t="s">
        <v>8</v>
      </c>
      <c r="G9" s="1338"/>
      <c r="H9" s="1338"/>
      <c r="I9" s="1338"/>
      <c r="J9" s="1338"/>
      <c r="K9" s="1340"/>
      <c r="L9" s="1339" t="s">
        <v>11</v>
      </c>
      <c r="M9" s="1338"/>
      <c r="N9" s="1338"/>
      <c r="O9" s="1338"/>
      <c r="P9" s="1340"/>
      <c r="Q9" s="95"/>
    </row>
    <row r="10" spans="1:17" ht="90.75" customHeight="1">
      <c r="A10" s="1329"/>
      <c r="B10" s="1329"/>
      <c r="C10" s="1344"/>
      <c r="D10" s="1342"/>
      <c r="E10" s="1329"/>
      <c r="F10" s="96" t="s">
        <v>9</v>
      </c>
      <c r="G10" s="96" t="s">
        <v>23</v>
      </c>
      <c r="H10" s="97" t="s">
        <v>24</v>
      </c>
      <c r="I10" s="97" t="s">
        <v>36</v>
      </c>
      <c r="J10" s="97" t="s">
        <v>25</v>
      </c>
      <c r="K10" s="97" t="s">
        <v>26</v>
      </c>
      <c r="L10" s="97" t="s">
        <v>10</v>
      </c>
      <c r="M10" s="97" t="s">
        <v>24</v>
      </c>
      <c r="N10" s="97" t="s">
        <v>36</v>
      </c>
      <c r="O10" s="97" t="s">
        <v>25</v>
      </c>
      <c r="P10" s="97" t="s">
        <v>27</v>
      </c>
    </row>
    <row r="11" spans="1:17">
      <c r="A11" s="98"/>
      <c r="B11" s="98"/>
      <c r="C11" s="99"/>
      <c r="D11" s="57"/>
      <c r="E11" s="49"/>
      <c r="F11" s="52"/>
      <c r="G11" s="76"/>
      <c r="H11" s="78"/>
      <c r="I11" s="78"/>
      <c r="J11" s="100"/>
      <c r="K11" s="78"/>
      <c r="L11" s="100"/>
      <c r="M11" s="78"/>
      <c r="N11" s="100"/>
      <c r="O11" s="78"/>
      <c r="P11" s="101"/>
    </row>
    <row r="12" spans="1:17" s="144" customFormat="1">
      <c r="A12" s="105"/>
      <c r="B12" s="105"/>
      <c r="C12" s="103" t="s">
        <v>839</v>
      </c>
      <c r="D12" s="104"/>
      <c r="E12" s="105"/>
      <c r="F12" s="105"/>
      <c r="G12" s="106"/>
      <c r="H12" s="107"/>
      <c r="I12" s="107"/>
      <c r="J12" s="107"/>
      <c r="K12" s="107"/>
      <c r="L12" s="107"/>
      <c r="M12" s="107"/>
      <c r="N12" s="107"/>
      <c r="O12" s="107"/>
      <c r="P12" s="106"/>
    </row>
    <row r="13" spans="1:17" s="108" customFormat="1">
      <c r="A13" s="102"/>
      <c r="B13" s="102"/>
      <c r="C13" s="135" t="s">
        <v>843</v>
      </c>
      <c r="D13" s="104"/>
      <c r="E13" s="105"/>
      <c r="F13" s="105"/>
      <c r="G13" s="106"/>
      <c r="H13" s="146"/>
      <c r="I13" s="107"/>
      <c r="J13" s="107"/>
      <c r="K13" s="107"/>
      <c r="L13" s="107"/>
      <c r="M13" s="107"/>
      <c r="N13" s="107"/>
      <c r="O13" s="107"/>
      <c r="P13" s="106"/>
    </row>
    <row r="14" spans="1:17" s="108" customFormat="1" ht="38.25">
      <c r="A14" s="109">
        <v>1</v>
      </c>
      <c r="B14" s="147" t="s">
        <v>102</v>
      </c>
      <c r="C14" s="148" t="s">
        <v>840</v>
      </c>
      <c r="D14" s="109" t="s">
        <v>1626</v>
      </c>
      <c r="E14" s="177">
        <v>7.51</v>
      </c>
      <c r="F14" s="113"/>
      <c r="G14" s="113"/>
      <c r="H14" s="113"/>
      <c r="I14" s="113"/>
      <c r="J14" s="113"/>
      <c r="K14" s="113"/>
      <c r="L14" s="113"/>
      <c r="M14" s="113"/>
      <c r="N14" s="113"/>
      <c r="O14" s="113"/>
      <c r="P14" s="113"/>
    </row>
    <row r="15" spans="1:17" s="108" customFormat="1">
      <c r="A15" s="109">
        <v>2</v>
      </c>
      <c r="B15" s="147" t="s">
        <v>102</v>
      </c>
      <c r="C15" s="148" t="s">
        <v>819</v>
      </c>
      <c r="D15" s="109" t="s">
        <v>727</v>
      </c>
      <c r="E15" s="178">
        <v>714.6</v>
      </c>
      <c r="F15" s="113"/>
      <c r="G15" s="113"/>
      <c r="H15" s="113"/>
      <c r="I15" s="113"/>
      <c r="J15" s="113"/>
      <c r="K15" s="113"/>
      <c r="L15" s="113"/>
      <c r="M15" s="113"/>
      <c r="N15" s="113"/>
      <c r="O15" s="113"/>
      <c r="P15" s="113"/>
    </row>
    <row r="16" spans="1:17" s="108" customFormat="1">
      <c r="A16" s="109">
        <v>3</v>
      </c>
      <c r="B16" s="147" t="s">
        <v>102</v>
      </c>
      <c r="C16" s="148" t="s">
        <v>815</v>
      </c>
      <c r="D16" s="109" t="s">
        <v>727</v>
      </c>
      <c r="E16" s="178">
        <v>165.8</v>
      </c>
      <c r="F16" s="113"/>
      <c r="G16" s="113"/>
      <c r="H16" s="113"/>
      <c r="I16" s="113"/>
      <c r="J16" s="113"/>
      <c r="K16" s="113"/>
      <c r="L16" s="113"/>
      <c r="M16" s="113"/>
      <c r="N16" s="113"/>
      <c r="O16" s="113"/>
      <c r="P16" s="113"/>
    </row>
    <row r="17" spans="1:16" s="108" customFormat="1">
      <c r="A17" s="102"/>
      <c r="B17" s="153"/>
      <c r="C17" s="135" t="s">
        <v>842</v>
      </c>
      <c r="D17" s="104"/>
      <c r="E17" s="105"/>
      <c r="F17" s="137"/>
      <c r="G17" s="137"/>
      <c r="H17" s="137"/>
      <c r="I17" s="137"/>
      <c r="J17" s="137"/>
      <c r="K17" s="137"/>
      <c r="L17" s="137"/>
      <c r="M17" s="137"/>
      <c r="N17" s="137"/>
      <c r="O17" s="137"/>
      <c r="P17" s="137"/>
    </row>
    <row r="18" spans="1:16" s="108" customFormat="1" ht="38.25">
      <c r="A18" s="109">
        <v>4</v>
      </c>
      <c r="B18" s="147" t="s">
        <v>102</v>
      </c>
      <c r="C18" s="148" t="s">
        <v>840</v>
      </c>
      <c r="D18" s="109" t="s">
        <v>1626</v>
      </c>
      <c r="E18" s="177">
        <v>3.3</v>
      </c>
      <c r="F18" s="113"/>
      <c r="G18" s="113"/>
      <c r="H18" s="113"/>
      <c r="I18" s="113"/>
      <c r="J18" s="113"/>
      <c r="K18" s="113"/>
      <c r="L18" s="113"/>
      <c r="M18" s="113"/>
      <c r="N18" s="113"/>
      <c r="O18" s="113"/>
      <c r="P18" s="113"/>
    </row>
    <row r="19" spans="1:16" s="108" customFormat="1">
      <c r="A19" s="109">
        <v>5</v>
      </c>
      <c r="B19" s="147" t="s">
        <v>102</v>
      </c>
      <c r="C19" s="148" t="s">
        <v>816</v>
      </c>
      <c r="D19" s="109" t="s">
        <v>727</v>
      </c>
      <c r="E19" s="178">
        <v>70.8</v>
      </c>
      <c r="F19" s="113"/>
      <c r="G19" s="113"/>
      <c r="H19" s="113"/>
      <c r="I19" s="113"/>
      <c r="J19" s="113"/>
      <c r="K19" s="113"/>
      <c r="L19" s="113"/>
      <c r="M19" s="113"/>
      <c r="N19" s="113"/>
      <c r="O19" s="113"/>
      <c r="P19" s="113"/>
    </row>
    <row r="20" spans="1:16" s="108" customFormat="1">
      <c r="A20" s="109">
        <v>6</v>
      </c>
      <c r="B20" s="147" t="s">
        <v>102</v>
      </c>
      <c r="C20" s="148" t="s">
        <v>817</v>
      </c>
      <c r="D20" s="109" t="s">
        <v>727</v>
      </c>
      <c r="E20" s="178">
        <v>55.1</v>
      </c>
      <c r="F20" s="113"/>
      <c r="G20" s="113"/>
      <c r="H20" s="113"/>
      <c r="I20" s="113"/>
      <c r="J20" s="113"/>
      <c r="K20" s="113"/>
      <c r="L20" s="113"/>
      <c r="M20" s="113"/>
      <c r="N20" s="113"/>
      <c r="O20" s="113"/>
      <c r="P20" s="113"/>
    </row>
    <row r="21" spans="1:16" s="108" customFormat="1">
      <c r="A21" s="102"/>
      <c r="B21" s="153"/>
      <c r="C21" s="135" t="s">
        <v>841</v>
      </c>
      <c r="D21" s="104"/>
      <c r="E21" s="105"/>
      <c r="F21" s="137"/>
      <c r="G21" s="137"/>
      <c r="H21" s="137"/>
      <c r="I21" s="137"/>
      <c r="J21" s="137"/>
      <c r="K21" s="137"/>
      <c r="L21" s="137"/>
      <c r="M21" s="137"/>
      <c r="N21" s="137"/>
      <c r="O21" s="137"/>
      <c r="P21" s="137"/>
    </row>
    <row r="22" spans="1:16" s="108" customFormat="1" ht="38.25">
      <c r="A22" s="109">
        <v>7</v>
      </c>
      <c r="B22" s="147" t="s">
        <v>102</v>
      </c>
      <c r="C22" s="148" t="s">
        <v>840</v>
      </c>
      <c r="D22" s="109" t="s">
        <v>1626</v>
      </c>
      <c r="E22" s="177">
        <v>19.59</v>
      </c>
      <c r="F22" s="113"/>
      <c r="G22" s="113"/>
      <c r="H22" s="113"/>
      <c r="I22" s="113"/>
      <c r="J22" s="113"/>
      <c r="K22" s="113"/>
      <c r="L22" s="113"/>
      <c r="M22" s="113"/>
      <c r="N22" s="113"/>
      <c r="O22" s="113"/>
      <c r="P22" s="113"/>
    </row>
    <row r="23" spans="1:16" s="108" customFormat="1">
      <c r="A23" s="109">
        <v>8</v>
      </c>
      <c r="B23" s="147" t="s">
        <v>102</v>
      </c>
      <c r="C23" s="148" t="s">
        <v>819</v>
      </c>
      <c r="D23" s="109" t="s">
        <v>727</v>
      </c>
      <c r="E23" s="178">
        <v>1786.4</v>
      </c>
      <c r="F23" s="113"/>
      <c r="G23" s="113"/>
      <c r="H23" s="113"/>
      <c r="I23" s="113"/>
      <c r="J23" s="113"/>
      <c r="K23" s="113"/>
      <c r="L23" s="113"/>
      <c r="M23" s="113"/>
      <c r="N23" s="113"/>
      <c r="O23" s="113"/>
      <c r="P23" s="113"/>
    </row>
    <row r="24" spans="1:16" s="108" customFormat="1">
      <c r="A24" s="109">
        <v>9</v>
      </c>
      <c r="B24" s="147" t="s">
        <v>102</v>
      </c>
      <c r="C24" s="148" t="s">
        <v>816</v>
      </c>
      <c r="D24" s="109" t="s">
        <v>727</v>
      </c>
      <c r="E24" s="178">
        <v>177</v>
      </c>
      <c r="F24" s="113"/>
      <c r="G24" s="113"/>
      <c r="H24" s="113"/>
      <c r="I24" s="113"/>
      <c r="J24" s="113"/>
      <c r="K24" s="113"/>
      <c r="L24" s="113"/>
      <c r="M24" s="113"/>
      <c r="N24" s="113"/>
      <c r="O24" s="113"/>
      <c r="P24" s="113"/>
    </row>
    <row r="25" spans="1:16" s="108" customFormat="1">
      <c r="A25" s="109">
        <v>10</v>
      </c>
      <c r="B25" s="147" t="s">
        <v>102</v>
      </c>
      <c r="C25" s="148" t="s">
        <v>815</v>
      </c>
      <c r="D25" s="109" t="s">
        <v>727</v>
      </c>
      <c r="E25" s="178">
        <v>355.4</v>
      </c>
      <c r="F25" s="113"/>
      <c r="G25" s="113"/>
      <c r="H25" s="113"/>
      <c r="I25" s="113"/>
      <c r="J25" s="113"/>
      <c r="K25" s="113"/>
      <c r="L25" s="113"/>
      <c r="M25" s="113"/>
      <c r="N25" s="113"/>
      <c r="O25" s="113"/>
      <c r="P25" s="113"/>
    </row>
    <row r="26" spans="1:16" s="108" customFormat="1">
      <c r="A26" s="102"/>
      <c r="B26" s="153"/>
      <c r="C26" s="135" t="s">
        <v>844</v>
      </c>
      <c r="D26" s="104"/>
      <c r="E26" s="105"/>
      <c r="F26" s="137"/>
      <c r="G26" s="137"/>
      <c r="H26" s="137"/>
      <c r="I26" s="137"/>
      <c r="J26" s="137"/>
      <c r="K26" s="137"/>
      <c r="L26" s="137"/>
      <c r="M26" s="137"/>
      <c r="N26" s="137"/>
      <c r="O26" s="137"/>
      <c r="P26" s="137"/>
    </row>
    <row r="27" spans="1:16" s="108" customFormat="1" ht="38.25">
      <c r="A27" s="109">
        <v>11</v>
      </c>
      <c r="B27" s="147" t="s">
        <v>102</v>
      </c>
      <c r="C27" s="148" t="s">
        <v>840</v>
      </c>
      <c r="D27" s="109" t="s">
        <v>1626</v>
      </c>
      <c r="E27" s="177">
        <v>13.36</v>
      </c>
      <c r="F27" s="113"/>
      <c r="G27" s="113"/>
      <c r="H27" s="113"/>
      <c r="I27" s="113"/>
      <c r="J27" s="113"/>
      <c r="K27" s="113"/>
      <c r="L27" s="113"/>
      <c r="M27" s="113"/>
      <c r="N27" s="113"/>
      <c r="O27" s="113"/>
      <c r="P27" s="113"/>
    </row>
    <row r="28" spans="1:16" s="108" customFormat="1">
      <c r="A28" s="109">
        <v>12</v>
      </c>
      <c r="B28" s="147" t="s">
        <v>102</v>
      </c>
      <c r="C28" s="148" t="s">
        <v>815</v>
      </c>
      <c r="D28" s="109" t="s">
        <v>727</v>
      </c>
      <c r="E28" s="178">
        <v>284.3</v>
      </c>
      <c r="F28" s="113"/>
      <c r="G28" s="113"/>
      <c r="H28" s="113"/>
      <c r="I28" s="113"/>
      <c r="J28" s="113"/>
      <c r="K28" s="113"/>
      <c r="L28" s="113"/>
      <c r="M28" s="113"/>
      <c r="N28" s="113"/>
      <c r="O28" s="113"/>
      <c r="P28" s="113"/>
    </row>
    <row r="29" spans="1:16" s="108" customFormat="1">
      <c r="A29" s="109">
        <v>13</v>
      </c>
      <c r="B29" s="147" t="s">
        <v>102</v>
      </c>
      <c r="C29" s="148" t="s">
        <v>819</v>
      </c>
      <c r="D29" s="109" t="s">
        <v>727</v>
      </c>
      <c r="E29" s="178">
        <v>933.2</v>
      </c>
      <c r="F29" s="113"/>
      <c r="G29" s="113"/>
      <c r="H29" s="113"/>
      <c r="I29" s="113"/>
      <c r="J29" s="113"/>
      <c r="K29" s="113"/>
      <c r="L29" s="113"/>
      <c r="M29" s="113"/>
      <c r="N29" s="113"/>
      <c r="O29" s="113"/>
      <c r="P29" s="113"/>
    </row>
    <row r="30" spans="1:16" s="108" customFormat="1">
      <c r="A30" s="102"/>
      <c r="B30" s="153"/>
      <c r="C30" s="135" t="s">
        <v>845</v>
      </c>
      <c r="D30" s="104"/>
      <c r="E30" s="105"/>
      <c r="F30" s="137"/>
      <c r="G30" s="137"/>
      <c r="H30" s="137"/>
      <c r="I30" s="137"/>
      <c r="J30" s="137"/>
      <c r="K30" s="137"/>
      <c r="L30" s="137"/>
      <c r="M30" s="137"/>
      <c r="N30" s="137"/>
      <c r="O30" s="137"/>
      <c r="P30" s="137"/>
    </row>
    <row r="31" spans="1:16" s="108" customFormat="1" ht="38.25">
      <c r="A31" s="109">
        <v>14</v>
      </c>
      <c r="B31" s="147" t="s">
        <v>102</v>
      </c>
      <c r="C31" s="148" t="s">
        <v>840</v>
      </c>
      <c r="D31" s="109" t="s">
        <v>1626</v>
      </c>
      <c r="E31" s="177">
        <v>30.1</v>
      </c>
      <c r="F31" s="113"/>
      <c r="G31" s="113"/>
      <c r="H31" s="113"/>
      <c r="I31" s="113"/>
      <c r="J31" s="113"/>
      <c r="K31" s="113"/>
      <c r="L31" s="113"/>
      <c r="M31" s="113"/>
      <c r="N31" s="113"/>
      <c r="O31" s="113"/>
      <c r="P31" s="113"/>
    </row>
    <row r="32" spans="1:16" s="108" customFormat="1">
      <c r="A32" s="109">
        <v>15</v>
      </c>
      <c r="B32" s="147" t="s">
        <v>102</v>
      </c>
      <c r="C32" s="148" t="s">
        <v>819</v>
      </c>
      <c r="D32" s="109" t="s">
        <v>727</v>
      </c>
      <c r="E32" s="179">
        <v>1555.4</v>
      </c>
      <c r="F32" s="113"/>
      <c r="G32" s="113"/>
      <c r="H32" s="113"/>
      <c r="I32" s="113"/>
      <c r="J32" s="113"/>
      <c r="K32" s="113"/>
      <c r="L32" s="113"/>
      <c r="M32" s="113"/>
      <c r="N32" s="113"/>
      <c r="O32" s="113"/>
      <c r="P32" s="113"/>
    </row>
    <row r="33" spans="1:16" s="108" customFormat="1">
      <c r="A33" s="109">
        <v>16</v>
      </c>
      <c r="B33" s="147" t="s">
        <v>102</v>
      </c>
      <c r="C33" s="148" t="s">
        <v>816</v>
      </c>
      <c r="D33" s="109" t="s">
        <v>727</v>
      </c>
      <c r="E33" s="178">
        <v>319.2</v>
      </c>
      <c r="F33" s="113"/>
      <c r="G33" s="113"/>
      <c r="H33" s="113"/>
      <c r="I33" s="113"/>
      <c r="J33" s="113"/>
      <c r="K33" s="113"/>
      <c r="L33" s="113"/>
      <c r="M33" s="113"/>
      <c r="N33" s="113"/>
      <c r="O33" s="113"/>
      <c r="P33" s="113"/>
    </row>
    <row r="34" spans="1:16" s="108" customFormat="1">
      <c r="A34" s="109">
        <v>17</v>
      </c>
      <c r="B34" s="147" t="s">
        <v>102</v>
      </c>
      <c r="C34" s="148" t="s">
        <v>815</v>
      </c>
      <c r="D34" s="109" t="s">
        <v>727</v>
      </c>
      <c r="E34" s="178">
        <v>511.5</v>
      </c>
      <c r="F34" s="113"/>
      <c r="G34" s="113"/>
      <c r="H34" s="113"/>
      <c r="I34" s="113"/>
      <c r="J34" s="113"/>
      <c r="K34" s="113"/>
      <c r="L34" s="113"/>
      <c r="M34" s="113"/>
      <c r="N34" s="113"/>
      <c r="O34" s="113"/>
      <c r="P34" s="113"/>
    </row>
    <row r="35" spans="1:16" s="108" customFormat="1">
      <c r="A35" s="102"/>
      <c r="B35" s="153"/>
      <c r="C35" s="135" t="s">
        <v>846</v>
      </c>
      <c r="D35" s="104"/>
      <c r="E35" s="105"/>
      <c r="F35" s="137"/>
      <c r="G35" s="137"/>
      <c r="H35" s="137"/>
      <c r="I35" s="137"/>
      <c r="J35" s="137"/>
      <c r="K35" s="137"/>
      <c r="L35" s="137"/>
      <c r="M35" s="137"/>
      <c r="N35" s="137"/>
      <c r="O35" s="137"/>
      <c r="P35" s="137"/>
    </row>
    <row r="36" spans="1:16" s="108" customFormat="1" ht="38.25">
      <c r="A36" s="109">
        <v>18</v>
      </c>
      <c r="B36" s="147" t="s">
        <v>102</v>
      </c>
      <c r="C36" s="148" t="s">
        <v>840</v>
      </c>
      <c r="D36" s="109" t="s">
        <v>1626</v>
      </c>
      <c r="E36" s="177">
        <v>23.4</v>
      </c>
      <c r="F36" s="113"/>
      <c r="G36" s="113"/>
      <c r="H36" s="113"/>
      <c r="I36" s="113"/>
      <c r="J36" s="113"/>
      <c r="K36" s="113"/>
      <c r="L36" s="113"/>
      <c r="M36" s="113"/>
      <c r="N36" s="113"/>
      <c r="O36" s="113"/>
      <c r="P36" s="113"/>
    </row>
    <row r="37" spans="1:16" s="108" customFormat="1">
      <c r="A37" s="109">
        <v>19</v>
      </c>
      <c r="B37" s="147" t="s">
        <v>102</v>
      </c>
      <c r="C37" s="148" t="s">
        <v>819</v>
      </c>
      <c r="D37" s="109" t="s">
        <v>727</v>
      </c>
      <c r="E37" s="178">
        <v>2641.1</v>
      </c>
      <c r="F37" s="113"/>
      <c r="G37" s="113"/>
      <c r="H37" s="113"/>
      <c r="I37" s="113"/>
      <c r="J37" s="113"/>
      <c r="K37" s="113"/>
      <c r="L37" s="113"/>
      <c r="M37" s="113"/>
      <c r="N37" s="113"/>
      <c r="O37" s="113"/>
      <c r="P37" s="113"/>
    </row>
    <row r="38" spans="1:16" s="381" customFormat="1">
      <c r="A38" s="115">
        <v>20</v>
      </c>
      <c r="B38" s="117" t="s">
        <v>102</v>
      </c>
      <c r="C38" s="119" t="s">
        <v>818</v>
      </c>
      <c r="D38" s="115" t="s">
        <v>727</v>
      </c>
      <c r="E38" s="139">
        <v>152.74</v>
      </c>
      <c r="F38" s="118"/>
      <c r="G38" s="118"/>
      <c r="H38" s="118"/>
      <c r="I38" s="118"/>
      <c r="J38" s="118"/>
      <c r="K38" s="118"/>
      <c r="L38" s="118"/>
      <c r="M38" s="118"/>
      <c r="N38" s="118"/>
      <c r="O38" s="118"/>
      <c r="P38" s="118"/>
    </row>
    <row r="39" spans="1:16" s="108" customFormat="1">
      <c r="A39" s="109">
        <v>21</v>
      </c>
      <c r="B39" s="147" t="s">
        <v>102</v>
      </c>
      <c r="C39" s="148" t="s">
        <v>815</v>
      </c>
      <c r="D39" s="109" t="s">
        <v>727</v>
      </c>
      <c r="E39" s="178">
        <v>522.04999999999995</v>
      </c>
      <c r="F39" s="113"/>
      <c r="G39" s="113"/>
      <c r="H39" s="113"/>
      <c r="I39" s="113"/>
      <c r="J39" s="113"/>
      <c r="K39" s="113"/>
      <c r="L39" s="113"/>
      <c r="M39" s="113"/>
      <c r="N39" s="113"/>
      <c r="O39" s="113"/>
      <c r="P39" s="113"/>
    </row>
    <row r="40" spans="1:16" s="108" customFormat="1">
      <c r="A40" s="102"/>
      <c r="B40" s="153"/>
      <c r="C40" s="135" t="s">
        <v>847</v>
      </c>
      <c r="D40" s="104"/>
      <c r="E40" s="105"/>
      <c r="F40" s="137"/>
      <c r="G40" s="137"/>
      <c r="H40" s="137"/>
      <c r="I40" s="137"/>
      <c r="J40" s="137"/>
      <c r="K40" s="137"/>
      <c r="L40" s="137"/>
      <c r="M40" s="137"/>
      <c r="N40" s="137"/>
      <c r="O40" s="137"/>
      <c r="P40" s="137"/>
    </row>
    <row r="41" spans="1:16" s="108" customFormat="1" ht="38.25">
      <c r="A41" s="109">
        <v>22</v>
      </c>
      <c r="B41" s="147" t="s">
        <v>102</v>
      </c>
      <c r="C41" s="148" t="s">
        <v>840</v>
      </c>
      <c r="D41" s="109" t="s">
        <v>1626</v>
      </c>
      <c r="E41" s="177">
        <v>12.41</v>
      </c>
      <c r="F41" s="113"/>
      <c r="G41" s="113"/>
      <c r="H41" s="113"/>
      <c r="I41" s="113"/>
      <c r="J41" s="113"/>
      <c r="K41" s="113"/>
      <c r="L41" s="113"/>
      <c r="M41" s="113"/>
      <c r="N41" s="113"/>
      <c r="O41" s="113"/>
      <c r="P41" s="113"/>
    </row>
    <row r="42" spans="1:16" s="108" customFormat="1">
      <c r="A42" s="109">
        <v>23</v>
      </c>
      <c r="B42" s="147" t="s">
        <v>102</v>
      </c>
      <c r="C42" s="148" t="s">
        <v>819</v>
      </c>
      <c r="D42" s="109" t="s">
        <v>727</v>
      </c>
      <c r="E42" s="179">
        <v>1701.7</v>
      </c>
      <c r="F42" s="113"/>
      <c r="G42" s="113"/>
      <c r="H42" s="113"/>
      <c r="I42" s="113"/>
      <c r="J42" s="113"/>
      <c r="K42" s="113"/>
      <c r="L42" s="113"/>
      <c r="M42" s="113"/>
      <c r="N42" s="113"/>
      <c r="O42" s="113"/>
      <c r="P42" s="113"/>
    </row>
    <row r="43" spans="1:16" s="108" customFormat="1">
      <c r="A43" s="109">
        <v>24</v>
      </c>
      <c r="B43" s="147" t="s">
        <v>102</v>
      </c>
      <c r="C43" s="148" t="s">
        <v>818</v>
      </c>
      <c r="D43" s="109" t="s">
        <v>727</v>
      </c>
      <c r="E43" s="178">
        <v>78.5</v>
      </c>
      <c r="F43" s="113"/>
      <c r="G43" s="113"/>
      <c r="H43" s="113"/>
      <c r="I43" s="113"/>
      <c r="J43" s="113"/>
      <c r="K43" s="113"/>
      <c r="L43" s="113"/>
      <c r="M43" s="113"/>
      <c r="N43" s="113"/>
      <c r="O43" s="113"/>
      <c r="P43" s="113"/>
    </row>
    <row r="44" spans="1:16" s="108" customFormat="1">
      <c r="A44" s="109">
        <v>25</v>
      </c>
      <c r="B44" s="147" t="s">
        <v>102</v>
      </c>
      <c r="C44" s="148" t="s">
        <v>815</v>
      </c>
      <c r="D44" s="109" t="s">
        <v>727</v>
      </c>
      <c r="E44" s="178">
        <v>284.19</v>
      </c>
      <c r="F44" s="113"/>
      <c r="G44" s="113"/>
      <c r="H44" s="113"/>
      <c r="I44" s="113"/>
      <c r="J44" s="113"/>
      <c r="K44" s="113"/>
      <c r="L44" s="113"/>
      <c r="M44" s="113"/>
      <c r="N44" s="113"/>
      <c r="O44" s="113"/>
      <c r="P44" s="113"/>
    </row>
    <row r="45" spans="1:16" s="108" customFormat="1">
      <c r="A45" s="102"/>
      <c r="B45" s="153"/>
      <c r="C45" s="135" t="s">
        <v>848</v>
      </c>
      <c r="D45" s="104"/>
      <c r="E45" s="105"/>
      <c r="F45" s="137"/>
      <c r="G45" s="137"/>
      <c r="H45" s="137"/>
      <c r="I45" s="137"/>
      <c r="J45" s="137"/>
      <c r="K45" s="137"/>
      <c r="L45" s="137"/>
      <c r="M45" s="137"/>
      <c r="N45" s="137"/>
      <c r="O45" s="137"/>
      <c r="P45" s="137"/>
    </row>
    <row r="46" spans="1:16" s="108" customFormat="1" ht="38.25">
      <c r="A46" s="109">
        <v>26</v>
      </c>
      <c r="B46" s="147" t="s">
        <v>102</v>
      </c>
      <c r="C46" s="148" t="s">
        <v>840</v>
      </c>
      <c r="D46" s="109" t="s">
        <v>1626</v>
      </c>
      <c r="E46" s="177">
        <v>4.3499999999999996</v>
      </c>
      <c r="F46" s="113"/>
      <c r="G46" s="113"/>
      <c r="H46" s="113"/>
      <c r="I46" s="113"/>
      <c r="J46" s="113"/>
      <c r="K46" s="113"/>
      <c r="L46" s="113"/>
      <c r="M46" s="113"/>
      <c r="N46" s="113"/>
      <c r="O46" s="113"/>
      <c r="P46" s="113"/>
    </row>
    <row r="47" spans="1:16" s="108" customFormat="1">
      <c r="A47" s="109">
        <v>27</v>
      </c>
      <c r="B47" s="147" t="s">
        <v>102</v>
      </c>
      <c r="C47" s="148" t="s">
        <v>816</v>
      </c>
      <c r="D47" s="109" t="s">
        <v>727</v>
      </c>
      <c r="E47" s="178">
        <v>143.78</v>
      </c>
      <c r="F47" s="113"/>
      <c r="G47" s="113"/>
      <c r="H47" s="113"/>
      <c r="I47" s="113"/>
      <c r="J47" s="113"/>
      <c r="K47" s="113"/>
      <c r="L47" s="113"/>
      <c r="M47" s="113"/>
      <c r="N47" s="113"/>
      <c r="O47" s="113"/>
      <c r="P47" s="113"/>
    </row>
    <row r="48" spans="1:16" s="108" customFormat="1">
      <c r="A48" s="109">
        <v>28</v>
      </c>
      <c r="B48" s="147" t="s">
        <v>102</v>
      </c>
      <c r="C48" s="148" t="s">
        <v>817</v>
      </c>
      <c r="D48" s="109" t="s">
        <v>727</v>
      </c>
      <c r="E48" s="178">
        <v>44.24</v>
      </c>
      <c r="F48" s="113"/>
      <c r="G48" s="113"/>
      <c r="H48" s="113"/>
      <c r="I48" s="113"/>
      <c r="J48" s="113"/>
      <c r="K48" s="113"/>
      <c r="L48" s="113"/>
      <c r="M48" s="113"/>
      <c r="N48" s="113"/>
      <c r="O48" s="113"/>
      <c r="P48" s="113"/>
    </row>
    <row r="49" spans="1:16" s="108" customFormat="1">
      <c r="A49" s="102"/>
      <c r="B49" s="153"/>
      <c r="C49" s="135" t="s">
        <v>849</v>
      </c>
      <c r="D49" s="104"/>
      <c r="E49" s="105"/>
      <c r="F49" s="137"/>
      <c r="G49" s="137"/>
      <c r="H49" s="137"/>
      <c r="I49" s="137"/>
      <c r="J49" s="137"/>
      <c r="K49" s="137"/>
      <c r="L49" s="137"/>
      <c r="M49" s="137"/>
      <c r="N49" s="137"/>
      <c r="O49" s="137"/>
      <c r="P49" s="137"/>
    </row>
    <row r="50" spans="1:16" s="108" customFormat="1" ht="38.25">
      <c r="A50" s="109">
        <v>29</v>
      </c>
      <c r="B50" s="147" t="s">
        <v>102</v>
      </c>
      <c r="C50" s="148" t="s">
        <v>840</v>
      </c>
      <c r="D50" s="109" t="s">
        <v>1626</v>
      </c>
      <c r="E50" s="177">
        <v>3.18</v>
      </c>
      <c r="F50" s="113"/>
      <c r="G50" s="113"/>
      <c r="H50" s="113"/>
      <c r="I50" s="113"/>
      <c r="J50" s="113"/>
      <c r="K50" s="113"/>
      <c r="L50" s="113"/>
      <c r="M50" s="113"/>
      <c r="N50" s="113"/>
      <c r="O50" s="113"/>
      <c r="P50" s="113"/>
    </row>
    <row r="51" spans="1:16" s="108" customFormat="1">
      <c r="A51" s="109">
        <v>30</v>
      </c>
      <c r="B51" s="147" t="s">
        <v>102</v>
      </c>
      <c r="C51" s="148" t="s">
        <v>850</v>
      </c>
      <c r="D51" s="109" t="s">
        <v>727</v>
      </c>
      <c r="E51" s="178">
        <v>390.78</v>
      </c>
      <c r="F51" s="113"/>
      <c r="G51" s="113"/>
      <c r="H51" s="113"/>
      <c r="I51" s="113"/>
      <c r="J51" s="113"/>
      <c r="K51" s="113"/>
      <c r="L51" s="113"/>
      <c r="M51" s="113"/>
      <c r="N51" s="113"/>
      <c r="O51" s="113"/>
      <c r="P51" s="113"/>
    </row>
    <row r="52" spans="1:16" s="108" customFormat="1">
      <c r="A52" s="109">
        <v>31</v>
      </c>
      <c r="B52" s="147" t="s">
        <v>102</v>
      </c>
      <c r="C52" s="148" t="s">
        <v>815</v>
      </c>
      <c r="D52" s="109" t="s">
        <v>727</v>
      </c>
      <c r="E52" s="178">
        <v>85.89</v>
      </c>
      <c r="F52" s="113"/>
      <c r="G52" s="113"/>
      <c r="H52" s="113"/>
      <c r="I52" s="113"/>
      <c r="J52" s="113"/>
      <c r="K52" s="113"/>
      <c r="L52" s="113"/>
      <c r="M52" s="113"/>
      <c r="N52" s="113"/>
      <c r="O52" s="113"/>
      <c r="P52" s="113"/>
    </row>
    <row r="53" spans="1:16" s="108" customFormat="1">
      <c r="A53" s="102"/>
      <c r="B53" s="153"/>
      <c r="C53" s="135" t="s">
        <v>851</v>
      </c>
      <c r="D53" s="104"/>
      <c r="E53" s="105"/>
      <c r="F53" s="137"/>
      <c r="G53" s="137"/>
      <c r="H53" s="137"/>
      <c r="I53" s="137"/>
      <c r="J53" s="137"/>
      <c r="K53" s="137"/>
      <c r="L53" s="137"/>
      <c r="M53" s="137"/>
      <c r="N53" s="137"/>
      <c r="O53" s="137"/>
      <c r="P53" s="137"/>
    </row>
    <row r="54" spans="1:16" s="108" customFormat="1" ht="38.25">
      <c r="A54" s="109">
        <v>32</v>
      </c>
      <c r="B54" s="147" t="s">
        <v>102</v>
      </c>
      <c r="C54" s="148" t="s">
        <v>840</v>
      </c>
      <c r="D54" s="109" t="s">
        <v>1626</v>
      </c>
      <c r="E54" s="177">
        <v>2.0099999999999998</v>
      </c>
      <c r="F54" s="113"/>
      <c r="G54" s="113"/>
      <c r="H54" s="113"/>
      <c r="I54" s="113"/>
      <c r="J54" s="113"/>
      <c r="K54" s="113"/>
      <c r="L54" s="113"/>
      <c r="M54" s="113"/>
      <c r="N54" s="113"/>
      <c r="O54" s="113"/>
      <c r="P54" s="113"/>
    </row>
    <row r="55" spans="1:16" s="108" customFormat="1">
      <c r="A55" s="109">
        <v>33</v>
      </c>
      <c r="B55" s="147" t="s">
        <v>102</v>
      </c>
      <c r="C55" s="148" t="s">
        <v>850</v>
      </c>
      <c r="D55" s="109" t="s">
        <v>727</v>
      </c>
      <c r="E55" s="178">
        <v>211.75</v>
      </c>
      <c r="F55" s="113"/>
      <c r="G55" s="113"/>
      <c r="H55" s="113"/>
      <c r="I55" s="113"/>
      <c r="J55" s="113"/>
      <c r="K55" s="113"/>
      <c r="L55" s="113"/>
      <c r="M55" s="113"/>
      <c r="N55" s="113"/>
      <c r="O55" s="113"/>
      <c r="P55" s="113"/>
    </row>
    <row r="56" spans="1:16" s="108" customFormat="1">
      <c r="A56" s="109">
        <v>34</v>
      </c>
      <c r="B56" s="147" t="s">
        <v>102</v>
      </c>
      <c r="C56" s="148" t="s">
        <v>815</v>
      </c>
      <c r="D56" s="109" t="s">
        <v>727</v>
      </c>
      <c r="E56" s="178">
        <v>39.49</v>
      </c>
      <c r="F56" s="113"/>
      <c r="G56" s="113"/>
      <c r="H56" s="113"/>
      <c r="I56" s="113"/>
      <c r="J56" s="113"/>
      <c r="K56" s="113"/>
      <c r="L56" s="113"/>
      <c r="M56" s="113"/>
      <c r="N56" s="113"/>
      <c r="O56" s="113"/>
      <c r="P56" s="113"/>
    </row>
    <row r="57" spans="1:16" s="108" customFormat="1">
      <c r="A57" s="102"/>
      <c r="B57" s="153"/>
      <c r="C57" s="135" t="s">
        <v>852</v>
      </c>
      <c r="D57" s="104"/>
      <c r="E57" s="105"/>
      <c r="F57" s="137"/>
      <c r="G57" s="137"/>
      <c r="H57" s="137"/>
      <c r="I57" s="137"/>
      <c r="J57" s="137"/>
      <c r="K57" s="137"/>
      <c r="L57" s="137"/>
      <c r="M57" s="137"/>
      <c r="N57" s="137"/>
      <c r="O57" s="137"/>
      <c r="P57" s="137"/>
    </row>
    <row r="58" spans="1:16" s="108" customFormat="1" ht="38.25">
      <c r="A58" s="109">
        <v>35</v>
      </c>
      <c r="B58" s="147" t="s">
        <v>102</v>
      </c>
      <c r="C58" s="148" t="s">
        <v>840</v>
      </c>
      <c r="D58" s="109" t="s">
        <v>1626</v>
      </c>
      <c r="E58" s="177">
        <v>5</v>
      </c>
      <c r="F58" s="113"/>
      <c r="G58" s="113"/>
      <c r="H58" s="113"/>
      <c r="I58" s="113"/>
      <c r="J58" s="113"/>
      <c r="K58" s="113"/>
      <c r="L58" s="113"/>
      <c r="M58" s="113"/>
      <c r="N58" s="113"/>
      <c r="O58" s="113"/>
      <c r="P58" s="113"/>
    </row>
    <row r="59" spans="1:16" s="108" customFormat="1">
      <c r="A59" s="109">
        <v>36</v>
      </c>
      <c r="B59" s="147" t="s">
        <v>102</v>
      </c>
      <c r="C59" s="148" t="s">
        <v>850</v>
      </c>
      <c r="D59" s="109" t="s">
        <v>727</v>
      </c>
      <c r="E59" s="178">
        <v>387.89</v>
      </c>
      <c r="F59" s="113"/>
      <c r="G59" s="113"/>
      <c r="H59" s="113"/>
      <c r="I59" s="113"/>
      <c r="J59" s="113"/>
      <c r="K59" s="113"/>
      <c r="L59" s="113"/>
      <c r="M59" s="113"/>
      <c r="N59" s="113"/>
      <c r="O59" s="113"/>
      <c r="P59" s="113"/>
    </row>
    <row r="60" spans="1:16" s="108" customFormat="1">
      <c r="A60" s="109">
        <v>37</v>
      </c>
      <c r="B60" s="147" t="s">
        <v>102</v>
      </c>
      <c r="C60" s="148" t="s">
        <v>815</v>
      </c>
      <c r="D60" s="109" t="s">
        <v>727</v>
      </c>
      <c r="E60" s="178">
        <v>666.36</v>
      </c>
      <c r="F60" s="113"/>
      <c r="G60" s="113"/>
      <c r="H60" s="113"/>
      <c r="I60" s="113"/>
      <c r="J60" s="113"/>
      <c r="K60" s="113"/>
      <c r="L60" s="113"/>
      <c r="M60" s="113"/>
      <c r="N60" s="113"/>
      <c r="O60" s="113"/>
      <c r="P60" s="113"/>
    </row>
    <row r="61" spans="1:16" s="108" customFormat="1">
      <c r="A61" s="102"/>
      <c r="B61" s="153"/>
      <c r="C61" s="135" t="s">
        <v>853</v>
      </c>
      <c r="D61" s="104"/>
      <c r="E61" s="105"/>
      <c r="F61" s="137"/>
      <c r="G61" s="137"/>
      <c r="H61" s="137"/>
      <c r="I61" s="137"/>
      <c r="J61" s="137"/>
      <c r="K61" s="137"/>
      <c r="L61" s="137"/>
      <c r="M61" s="137"/>
      <c r="N61" s="137"/>
      <c r="O61" s="137"/>
      <c r="P61" s="137"/>
    </row>
    <row r="62" spans="1:16" s="108" customFormat="1" ht="38.25">
      <c r="A62" s="109">
        <v>38</v>
      </c>
      <c r="B62" s="147" t="s">
        <v>102</v>
      </c>
      <c r="C62" s="148" t="s">
        <v>840</v>
      </c>
      <c r="D62" s="109" t="s">
        <v>1626</v>
      </c>
      <c r="E62" s="177">
        <v>17</v>
      </c>
      <c r="F62" s="113"/>
      <c r="G62" s="113"/>
      <c r="H62" s="113"/>
      <c r="I62" s="113"/>
      <c r="J62" s="113"/>
      <c r="K62" s="113"/>
      <c r="L62" s="113"/>
      <c r="M62" s="113"/>
      <c r="N62" s="113"/>
      <c r="O62" s="113"/>
      <c r="P62" s="113"/>
    </row>
    <row r="63" spans="1:16" s="108" customFormat="1">
      <c r="A63" s="109">
        <v>39</v>
      </c>
      <c r="B63" s="147" t="s">
        <v>102</v>
      </c>
      <c r="C63" s="148" t="s">
        <v>850</v>
      </c>
      <c r="D63" s="109" t="s">
        <v>727</v>
      </c>
      <c r="E63" s="178">
        <v>1589.09</v>
      </c>
      <c r="F63" s="113"/>
      <c r="G63" s="113"/>
      <c r="H63" s="113"/>
      <c r="I63" s="113"/>
      <c r="J63" s="113"/>
      <c r="K63" s="113"/>
      <c r="L63" s="113"/>
      <c r="M63" s="113"/>
      <c r="N63" s="113"/>
      <c r="O63" s="113"/>
      <c r="P63" s="113"/>
    </row>
    <row r="64" spans="1:16" s="108" customFormat="1">
      <c r="A64" s="109">
        <v>40</v>
      </c>
      <c r="B64" s="147" t="s">
        <v>102</v>
      </c>
      <c r="C64" s="148" t="s">
        <v>815</v>
      </c>
      <c r="D64" s="109" t="s">
        <v>727</v>
      </c>
      <c r="E64" s="178">
        <v>666.36</v>
      </c>
      <c r="F64" s="113"/>
      <c r="G64" s="113"/>
      <c r="H64" s="113"/>
      <c r="I64" s="113"/>
      <c r="J64" s="113"/>
      <c r="K64" s="113"/>
      <c r="L64" s="113"/>
      <c r="M64" s="113"/>
      <c r="N64" s="113"/>
      <c r="O64" s="113"/>
      <c r="P64" s="113"/>
    </row>
    <row r="65" spans="1:16" s="144" customFormat="1">
      <c r="A65" s="105"/>
      <c r="B65" s="105"/>
      <c r="C65" s="103" t="s">
        <v>854</v>
      </c>
      <c r="D65" s="104"/>
      <c r="E65" s="105"/>
      <c r="F65" s="137"/>
      <c r="G65" s="137"/>
      <c r="H65" s="137"/>
      <c r="I65" s="137"/>
      <c r="J65" s="137"/>
      <c r="K65" s="137"/>
      <c r="L65" s="137"/>
      <c r="M65" s="137"/>
      <c r="N65" s="137"/>
      <c r="O65" s="137"/>
      <c r="P65" s="137"/>
    </row>
    <row r="66" spans="1:16" s="108" customFormat="1">
      <c r="A66" s="102"/>
      <c r="B66" s="153"/>
      <c r="C66" s="135" t="s">
        <v>858</v>
      </c>
      <c r="D66" s="104"/>
      <c r="E66" s="105"/>
      <c r="F66" s="137"/>
      <c r="G66" s="137"/>
      <c r="H66" s="137"/>
      <c r="I66" s="137"/>
      <c r="J66" s="137"/>
      <c r="K66" s="137"/>
      <c r="L66" s="137"/>
      <c r="M66" s="137"/>
      <c r="N66" s="137"/>
      <c r="O66" s="137"/>
      <c r="P66" s="137"/>
    </row>
    <row r="67" spans="1:16" s="108" customFormat="1" ht="38.25">
      <c r="A67" s="109">
        <v>41</v>
      </c>
      <c r="B67" s="147" t="s">
        <v>102</v>
      </c>
      <c r="C67" s="148" t="s">
        <v>840</v>
      </c>
      <c r="D67" s="109" t="s">
        <v>1626</v>
      </c>
      <c r="E67" s="177">
        <v>151.80000000000001</v>
      </c>
      <c r="F67" s="113"/>
      <c r="G67" s="113"/>
      <c r="H67" s="113"/>
      <c r="I67" s="113"/>
      <c r="J67" s="113"/>
      <c r="K67" s="113"/>
      <c r="L67" s="113"/>
      <c r="M67" s="113"/>
      <c r="N67" s="113"/>
      <c r="O67" s="113"/>
      <c r="P67" s="113"/>
    </row>
    <row r="68" spans="1:16" s="108" customFormat="1">
      <c r="A68" s="109">
        <v>42</v>
      </c>
      <c r="B68" s="147" t="s">
        <v>102</v>
      </c>
      <c r="C68" s="148" t="s">
        <v>855</v>
      </c>
      <c r="D68" s="109" t="s">
        <v>727</v>
      </c>
      <c r="E68" s="178">
        <v>2366.84</v>
      </c>
      <c r="F68" s="113"/>
      <c r="G68" s="113"/>
      <c r="H68" s="113"/>
      <c r="I68" s="113"/>
      <c r="J68" s="113"/>
      <c r="K68" s="113"/>
      <c r="L68" s="113"/>
      <c r="M68" s="113"/>
      <c r="N68" s="113"/>
      <c r="O68" s="113"/>
      <c r="P68" s="113"/>
    </row>
    <row r="69" spans="1:16" s="108" customFormat="1">
      <c r="A69" s="109">
        <v>43</v>
      </c>
      <c r="B69" s="147" t="s">
        <v>102</v>
      </c>
      <c r="C69" s="148" t="s">
        <v>818</v>
      </c>
      <c r="D69" s="109" t="s">
        <v>727</v>
      </c>
      <c r="E69" s="178">
        <v>1024.75</v>
      </c>
      <c r="F69" s="113"/>
      <c r="G69" s="113"/>
      <c r="H69" s="113"/>
      <c r="I69" s="113"/>
      <c r="J69" s="113"/>
      <c r="K69" s="113"/>
      <c r="L69" s="113"/>
      <c r="M69" s="113"/>
      <c r="N69" s="113"/>
      <c r="O69" s="113"/>
      <c r="P69" s="113"/>
    </row>
    <row r="70" spans="1:16" s="108" customFormat="1">
      <c r="A70" s="109">
        <v>44</v>
      </c>
      <c r="B70" s="147" t="s">
        <v>102</v>
      </c>
      <c r="C70" s="148" t="s">
        <v>815</v>
      </c>
      <c r="D70" s="109" t="s">
        <v>727</v>
      </c>
      <c r="E70" s="178">
        <v>7157.2</v>
      </c>
      <c r="F70" s="113"/>
      <c r="G70" s="113"/>
      <c r="H70" s="113"/>
      <c r="I70" s="113"/>
      <c r="J70" s="113"/>
      <c r="K70" s="113"/>
      <c r="L70" s="113"/>
      <c r="M70" s="113"/>
      <c r="N70" s="113"/>
      <c r="O70" s="113"/>
      <c r="P70" s="113"/>
    </row>
    <row r="71" spans="1:16" s="108" customFormat="1">
      <c r="A71" s="109">
        <v>45</v>
      </c>
      <c r="B71" s="147" t="s">
        <v>102</v>
      </c>
      <c r="C71" s="148" t="s">
        <v>817</v>
      </c>
      <c r="D71" s="109" t="s">
        <v>727</v>
      </c>
      <c r="E71" s="178">
        <v>4108</v>
      </c>
      <c r="F71" s="113"/>
      <c r="G71" s="113"/>
      <c r="H71" s="113"/>
      <c r="I71" s="113"/>
      <c r="J71" s="113"/>
      <c r="K71" s="113"/>
      <c r="L71" s="113"/>
      <c r="M71" s="113"/>
      <c r="N71" s="113"/>
      <c r="O71" s="113"/>
      <c r="P71" s="113"/>
    </row>
    <row r="72" spans="1:16" s="144" customFormat="1">
      <c r="A72" s="105"/>
      <c r="B72" s="105"/>
      <c r="C72" s="103" t="s">
        <v>856</v>
      </c>
      <c r="D72" s="104"/>
      <c r="E72" s="105"/>
      <c r="F72" s="137"/>
      <c r="G72" s="137"/>
      <c r="H72" s="137"/>
      <c r="I72" s="137"/>
      <c r="J72" s="137"/>
      <c r="K72" s="137"/>
      <c r="L72" s="137"/>
      <c r="M72" s="137"/>
      <c r="N72" s="137"/>
      <c r="O72" s="137"/>
      <c r="P72" s="137"/>
    </row>
    <row r="73" spans="1:16" s="108" customFormat="1">
      <c r="A73" s="102"/>
      <c r="B73" s="102"/>
      <c r="C73" s="135" t="s">
        <v>857</v>
      </c>
      <c r="D73" s="104"/>
      <c r="E73" s="105"/>
      <c r="F73" s="137"/>
      <c r="G73" s="137"/>
      <c r="H73" s="137"/>
      <c r="I73" s="137"/>
      <c r="J73" s="137"/>
      <c r="K73" s="137"/>
      <c r="L73" s="137"/>
      <c r="M73" s="137"/>
      <c r="N73" s="137"/>
      <c r="O73" s="137"/>
      <c r="P73" s="137"/>
    </row>
    <row r="74" spans="1:16" s="108" customFormat="1" ht="38.25">
      <c r="A74" s="109">
        <v>46</v>
      </c>
      <c r="B74" s="147" t="s">
        <v>102</v>
      </c>
      <c r="C74" s="148" t="s">
        <v>840</v>
      </c>
      <c r="D74" s="109" t="s">
        <v>1626</v>
      </c>
      <c r="E74" s="177">
        <v>13.76</v>
      </c>
      <c r="F74" s="113"/>
      <c r="G74" s="113"/>
      <c r="H74" s="113"/>
      <c r="I74" s="113"/>
      <c r="J74" s="113"/>
      <c r="K74" s="113"/>
      <c r="L74" s="113"/>
      <c r="M74" s="113"/>
      <c r="N74" s="113"/>
      <c r="O74" s="113"/>
      <c r="P74" s="113"/>
    </row>
    <row r="75" spans="1:16" s="108" customFormat="1">
      <c r="A75" s="109">
        <v>47</v>
      </c>
      <c r="B75" s="147" t="s">
        <v>102</v>
      </c>
      <c r="C75" s="148" t="s">
        <v>819</v>
      </c>
      <c r="D75" s="109" t="s">
        <v>727</v>
      </c>
      <c r="E75" s="178">
        <v>1447.6</v>
      </c>
      <c r="F75" s="113"/>
      <c r="G75" s="113"/>
      <c r="H75" s="113"/>
      <c r="I75" s="113"/>
      <c r="J75" s="113"/>
      <c r="K75" s="113"/>
      <c r="L75" s="113"/>
      <c r="M75" s="113"/>
      <c r="N75" s="113"/>
      <c r="O75" s="113"/>
      <c r="P75" s="113"/>
    </row>
    <row r="76" spans="1:16" s="108" customFormat="1">
      <c r="A76" s="109">
        <v>48</v>
      </c>
      <c r="B76" s="147" t="s">
        <v>102</v>
      </c>
      <c r="C76" s="148" t="s">
        <v>816</v>
      </c>
      <c r="D76" s="109" t="s">
        <v>727</v>
      </c>
      <c r="E76" s="178">
        <v>148.52000000000001</v>
      </c>
      <c r="F76" s="113"/>
      <c r="G76" s="113"/>
      <c r="H76" s="113"/>
      <c r="I76" s="113"/>
      <c r="J76" s="113"/>
      <c r="K76" s="113"/>
      <c r="L76" s="113"/>
      <c r="M76" s="113"/>
      <c r="N76" s="113"/>
      <c r="O76" s="113"/>
      <c r="P76" s="113"/>
    </row>
    <row r="77" spans="1:16" s="108" customFormat="1">
      <c r="A77" s="109">
        <v>49</v>
      </c>
      <c r="B77" s="147" t="s">
        <v>102</v>
      </c>
      <c r="C77" s="148" t="s">
        <v>815</v>
      </c>
      <c r="D77" s="109" t="s">
        <v>727</v>
      </c>
      <c r="E77" s="178">
        <v>281.35000000000002</v>
      </c>
      <c r="F77" s="113"/>
      <c r="G77" s="113"/>
      <c r="H77" s="113"/>
      <c r="I77" s="113"/>
      <c r="J77" s="113"/>
      <c r="K77" s="113"/>
      <c r="L77" s="113"/>
      <c r="M77" s="113"/>
      <c r="N77" s="113"/>
      <c r="O77" s="113"/>
      <c r="P77" s="113"/>
    </row>
    <row r="78" spans="1:16" s="108" customFormat="1">
      <c r="A78" s="102"/>
      <c r="B78" s="102"/>
      <c r="C78" s="135" t="s">
        <v>859</v>
      </c>
      <c r="D78" s="104"/>
      <c r="E78" s="105"/>
      <c r="F78" s="137"/>
      <c r="G78" s="137"/>
      <c r="H78" s="137"/>
      <c r="I78" s="137"/>
      <c r="J78" s="137"/>
      <c r="K78" s="137"/>
      <c r="L78" s="137"/>
      <c r="M78" s="137"/>
      <c r="N78" s="137"/>
      <c r="O78" s="137"/>
      <c r="P78" s="137"/>
    </row>
    <row r="79" spans="1:16" s="108" customFormat="1" ht="38.25">
      <c r="A79" s="109">
        <v>50</v>
      </c>
      <c r="B79" s="147" t="s">
        <v>102</v>
      </c>
      <c r="C79" s="148" t="s">
        <v>840</v>
      </c>
      <c r="D79" s="109" t="s">
        <v>1626</v>
      </c>
      <c r="E79" s="177">
        <v>19.63</v>
      </c>
      <c r="F79" s="113"/>
      <c r="G79" s="113"/>
      <c r="H79" s="113"/>
      <c r="I79" s="113"/>
      <c r="J79" s="113"/>
      <c r="K79" s="113"/>
      <c r="L79" s="113"/>
      <c r="M79" s="113"/>
      <c r="N79" s="113"/>
      <c r="O79" s="113"/>
      <c r="P79" s="113"/>
    </row>
    <row r="80" spans="1:16" s="108" customFormat="1">
      <c r="A80" s="109">
        <v>51</v>
      </c>
      <c r="B80" s="147" t="s">
        <v>102</v>
      </c>
      <c r="C80" s="148" t="s">
        <v>819</v>
      </c>
      <c r="D80" s="109" t="s">
        <v>727</v>
      </c>
      <c r="E80" s="178">
        <v>579.04</v>
      </c>
      <c r="F80" s="113"/>
      <c r="G80" s="113"/>
      <c r="H80" s="113"/>
      <c r="I80" s="113"/>
      <c r="J80" s="113"/>
      <c r="K80" s="113"/>
      <c r="L80" s="113"/>
      <c r="M80" s="113"/>
      <c r="N80" s="113"/>
      <c r="O80" s="113"/>
      <c r="P80" s="113"/>
    </row>
    <row r="81" spans="1:16" s="108" customFormat="1">
      <c r="A81" s="109">
        <v>52</v>
      </c>
      <c r="B81" s="147" t="s">
        <v>102</v>
      </c>
      <c r="C81" s="148" t="s">
        <v>815</v>
      </c>
      <c r="D81" s="109" t="s">
        <v>727</v>
      </c>
      <c r="E81" s="178">
        <v>126.36</v>
      </c>
      <c r="F81" s="113"/>
      <c r="G81" s="113"/>
      <c r="H81" s="113"/>
      <c r="I81" s="113"/>
      <c r="J81" s="113"/>
      <c r="K81" s="113"/>
      <c r="L81" s="113"/>
      <c r="M81" s="113"/>
      <c r="N81" s="113"/>
      <c r="O81" s="113"/>
      <c r="P81" s="113"/>
    </row>
    <row r="82" spans="1:16" s="108" customFormat="1">
      <c r="A82" s="102"/>
      <c r="B82" s="102"/>
      <c r="C82" s="135" t="s">
        <v>860</v>
      </c>
      <c r="D82" s="104"/>
      <c r="E82" s="105"/>
      <c r="F82" s="137"/>
      <c r="G82" s="137"/>
      <c r="H82" s="137"/>
      <c r="I82" s="137"/>
      <c r="J82" s="137"/>
      <c r="K82" s="137"/>
      <c r="L82" s="137"/>
      <c r="M82" s="137"/>
      <c r="N82" s="137"/>
      <c r="O82" s="137"/>
      <c r="P82" s="137"/>
    </row>
    <row r="83" spans="1:16" s="108" customFormat="1" ht="38.25">
      <c r="A83" s="109">
        <v>53</v>
      </c>
      <c r="B83" s="147" t="s">
        <v>102</v>
      </c>
      <c r="C83" s="148" t="s">
        <v>840</v>
      </c>
      <c r="D83" s="109" t="s">
        <v>1626</v>
      </c>
      <c r="E83" s="177">
        <v>2.74</v>
      </c>
      <c r="F83" s="113"/>
      <c r="G83" s="113"/>
      <c r="H83" s="113"/>
      <c r="I83" s="113"/>
      <c r="J83" s="113"/>
      <c r="K83" s="113"/>
      <c r="L83" s="113"/>
      <c r="M83" s="113"/>
      <c r="N83" s="113"/>
      <c r="O83" s="113"/>
      <c r="P83" s="113"/>
    </row>
    <row r="84" spans="1:16" s="108" customFormat="1">
      <c r="A84" s="109">
        <v>54</v>
      </c>
      <c r="B84" s="147" t="s">
        <v>102</v>
      </c>
      <c r="C84" s="148" t="s">
        <v>816</v>
      </c>
      <c r="D84" s="109" t="s">
        <v>727</v>
      </c>
      <c r="E84" s="178">
        <v>133.66999999999999</v>
      </c>
      <c r="F84" s="113"/>
      <c r="G84" s="113"/>
      <c r="H84" s="113"/>
      <c r="I84" s="113"/>
      <c r="J84" s="113"/>
      <c r="K84" s="113"/>
      <c r="L84" s="113"/>
      <c r="M84" s="113"/>
      <c r="N84" s="113"/>
      <c r="O84" s="113"/>
      <c r="P84" s="113"/>
    </row>
    <row r="85" spans="1:16" s="108" customFormat="1">
      <c r="A85" s="109">
        <v>55</v>
      </c>
      <c r="B85" s="147" t="s">
        <v>102</v>
      </c>
      <c r="C85" s="148" t="s">
        <v>817</v>
      </c>
      <c r="D85" s="109" t="s">
        <v>727</v>
      </c>
      <c r="E85" s="178">
        <v>40.880000000000003</v>
      </c>
      <c r="F85" s="113"/>
      <c r="G85" s="113"/>
      <c r="H85" s="113"/>
      <c r="I85" s="113"/>
      <c r="J85" s="113"/>
      <c r="K85" s="113"/>
      <c r="L85" s="113"/>
      <c r="M85" s="113"/>
      <c r="N85" s="113"/>
      <c r="O85" s="113"/>
      <c r="P85" s="113"/>
    </row>
    <row r="86" spans="1:16" s="108" customFormat="1">
      <c r="A86" s="102"/>
      <c r="B86" s="102"/>
      <c r="C86" s="135" t="s">
        <v>861</v>
      </c>
      <c r="D86" s="104"/>
      <c r="E86" s="105"/>
      <c r="F86" s="137"/>
      <c r="G86" s="137"/>
      <c r="H86" s="137"/>
      <c r="I86" s="137"/>
      <c r="J86" s="137"/>
      <c r="K86" s="137"/>
      <c r="L86" s="137"/>
      <c r="M86" s="137"/>
      <c r="N86" s="137"/>
      <c r="O86" s="137"/>
      <c r="P86" s="137"/>
    </row>
    <row r="87" spans="1:16" s="108" customFormat="1" ht="38.25">
      <c r="A87" s="109">
        <v>56</v>
      </c>
      <c r="B87" s="147" t="s">
        <v>102</v>
      </c>
      <c r="C87" s="148" t="s">
        <v>840</v>
      </c>
      <c r="D87" s="109" t="s">
        <v>1626</v>
      </c>
      <c r="E87" s="177">
        <v>32.520000000000003</v>
      </c>
      <c r="F87" s="113"/>
      <c r="G87" s="113"/>
      <c r="H87" s="113"/>
      <c r="I87" s="113"/>
      <c r="J87" s="113"/>
      <c r="K87" s="113"/>
      <c r="L87" s="113"/>
      <c r="M87" s="113"/>
      <c r="N87" s="113"/>
      <c r="O87" s="113"/>
      <c r="P87" s="113"/>
    </row>
    <row r="88" spans="1:16" s="108" customFormat="1">
      <c r="A88" s="109">
        <v>57</v>
      </c>
      <c r="B88" s="147" t="s">
        <v>102</v>
      </c>
      <c r="C88" s="148" t="s">
        <v>819</v>
      </c>
      <c r="D88" s="109" t="s">
        <v>727</v>
      </c>
      <c r="E88" s="178">
        <v>3884.65</v>
      </c>
      <c r="F88" s="113"/>
      <c r="G88" s="113"/>
      <c r="H88" s="113"/>
      <c r="I88" s="113"/>
      <c r="J88" s="113"/>
      <c r="K88" s="113"/>
      <c r="L88" s="113"/>
      <c r="M88" s="113"/>
      <c r="N88" s="113"/>
      <c r="O88" s="113"/>
      <c r="P88" s="113"/>
    </row>
    <row r="89" spans="1:16" s="108" customFormat="1">
      <c r="A89" s="109">
        <v>58</v>
      </c>
      <c r="B89" s="147" t="s">
        <v>102</v>
      </c>
      <c r="C89" s="148" t="s">
        <v>818</v>
      </c>
      <c r="D89" s="109" t="s">
        <v>727</v>
      </c>
      <c r="E89" s="178">
        <v>223.78</v>
      </c>
      <c r="F89" s="113"/>
      <c r="G89" s="113"/>
      <c r="H89" s="113"/>
      <c r="I89" s="113"/>
      <c r="J89" s="113"/>
      <c r="K89" s="113"/>
      <c r="L89" s="113"/>
      <c r="M89" s="113"/>
      <c r="N89" s="113"/>
      <c r="O89" s="113"/>
      <c r="P89" s="113"/>
    </row>
    <row r="90" spans="1:16" s="108" customFormat="1">
      <c r="A90" s="109">
        <v>59</v>
      </c>
      <c r="B90" s="147" t="s">
        <v>102</v>
      </c>
      <c r="C90" s="148" t="s">
        <v>815</v>
      </c>
      <c r="D90" s="109" t="s">
        <v>727</v>
      </c>
      <c r="E90" s="178">
        <v>743</v>
      </c>
      <c r="F90" s="113"/>
      <c r="G90" s="113"/>
      <c r="H90" s="113"/>
      <c r="I90" s="113"/>
      <c r="J90" s="113"/>
      <c r="K90" s="113"/>
      <c r="L90" s="113"/>
      <c r="M90" s="113"/>
      <c r="N90" s="113"/>
      <c r="O90" s="113"/>
      <c r="P90" s="113"/>
    </row>
    <row r="91" spans="1:16" s="108" customFormat="1">
      <c r="A91" s="102"/>
      <c r="B91" s="102"/>
      <c r="C91" s="135" t="s">
        <v>862</v>
      </c>
      <c r="D91" s="104"/>
      <c r="E91" s="105"/>
      <c r="F91" s="137"/>
      <c r="G91" s="137"/>
      <c r="H91" s="137"/>
      <c r="I91" s="137"/>
      <c r="J91" s="137"/>
      <c r="K91" s="137"/>
      <c r="L91" s="137"/>
      <c r="M91" s="137"/>
      <c r="N91" s="137"/>
      <c r="O91" s="137"/>
      <c r="P91" s="137"/>
    </row>
    <row r="92" spans="1:16" s="108" customFormat="1" ht="38.25">
      <c r="A92" s="109">
        <v>60</v>
      </c>
      <c r="B92" s="147" t="s">
        <v>102</v>
      </c>
      <c r="C92" s="148" t="s">
        <v>840</v>
      </c>
      <c r="D92" s="109" t="s">
        <v>1626</v>
      </c>
      <c r="E92" s="177">
        <v>12.1</v>
      </c>
      <c r="F92" s="113"/>
      <c r="G92" s="113"/>
      <c r="H92" s="113"/>
      <c r="I92" s="113"/>
      <c r="J92" s="113"/>
      <c r="K92" s="113"/>
      <c r="L92" s="113"/>
      <c r="M92" s="113"/>
      <c r="N92" s="113"/>
      <c r="O92" s="113"/>
      <c r="P92" s="113"/>
    </row>
    <row r="93" spans="1:16" s="108" customFormat="1">
      <c r="A93" s="109">
        <v>61</v>
      </c>
      <c r="B93" s="147" t="s">
        <v>102</v>
      </c>
      <c r="C93" s="148" t="s">
        <v>819</v>
      </c>
      <c r="D93" s="109" t="s">
        <v>727</v>
      </c>
      <c r="E93" s="178">
        <v>1601.6</v>
      </c>
      <c r="F93" s="113"/>
      <c r="G93" s="113"/>
      <c r="H93" s="113"/>
      <c r="I93" s="113"/>
      <c r="J93" s="113"/>
      <c r="K93" s="113"/>
      <c r="L93" s="113"/>
      <c r="M93" s="113"/>
      <c r="N93" s="113"/>
      <c r="O93" s="113"/>
      <c r="P93" s="113"/>
    </row>
    <row r="94" spans="1:16" s="108" customFormat="1">
      <c r="A94" s="109">
        <v>62</v>
      </c>
      <c r="B94" s="147" t="s">
        <v>102</v>
      </c>
      <c r="C94" s="148" t="s">
        <v>818</v>
      </c>
      <c r="D94" s="109" t="s">
        <v>727</v>
      </c>
      <c r="E94" s="178">
        <v>73.7</v>
      </c>
      <c r="F94" s="113"/>
      <c r="G94" s="113"/>
      <c r="H94" s="113"/>
      <c r="I94" s="113"/>
      <c r="J94" s="113"/>
      <c r="K94" s="113"/>
      <c r="L94" s="113"/>
      <c r="M94" s="113"/>
      <c r="N94" s="113"/>
      <c r="O94" s="113"/>
      <c r="P94" s="113"/>
    </row>
    <row r="95" spans="1:16" s="108" customFormat="1">
      <c r="A95" s="109">
        <v>63</v>
      </c>
      <c r="B95" s="147" t="s">
        <v>102</v>
      </c>
      <c r="C95" s="148" t="s">
        <v>815</v>
      </c>
      <c r="D95" s="109" t="s">
        <v>727</v>
      </c>
      <c r="E95" s="178">
        <v>269.41000000000003</v>
      </c>
      <c r="F95" s="113"/>
      <c r="G95" s="113"/>
      <c r="H95" s="113"/>
      <c r="I95" s="113"/>
      <c r="J95" s="113"/>
      <c r="K95" s="113"/>
      <c r="L95" s="113"/>
      <c r="M95" s="113"/>
      <c r="N95" s="113"/>
      <c r="O95" s="113"/>
      <c r="P95" s="113"/>
    </row>
    <row r="96" spans="1:16" s="108" customFormat="1">
      <c r="A96" s="102"/>
      <c r="B96" s="102"/>
      <c r="C96" s="135" t="s">
        <v>2012</v>
      </c>
      <c r="D96" s="104"/>
      <c r="E96" s="105"/>
      <c r="F96" s="137"/>
      <c r="G96" s="137"/>
      <c r="H96" s="137"/>
      <c r="I96" s="137"/>
      <c r="J96" s="137"/>
      <c r="K96" s="137"/>
      <c r="L96" s="137"/>
      <c r="M96" s="137"/>
      <c r="N96" s="137"/>
      <c r="O96" s="137"/>
      <c r="P96" s="137"/>
    </row>
    <row r="97" spans="1:16" s="108" customFormat="1" ht="38.25">
      <c r="A97" s="109">
        <v>64</v>
      </c>
      <c r="B97" s="147" t="s">
        <v>102</v>
      </c>
      <c r="C97" s="148" t="s">
        <v>840</v>
      </c>
      <c r="D97" s="109" t="s">
        <v>1626</v>
      </c>
      <c r="E97" s="177">
        <v>2.17</v>
      </c>
      <c r="F97" s="113"/>
      <c r="G97" s="113"/>
      <c r="H97" s="113"/>
      <c r="I97" s="113"/>
      <c r="J97" s="113"/>
      <c r="K97" s="113"/>
      <c r="L97" s="113"/>
      <c r="M97" s="113"/>
      <c r="N97" s="113"/>
      <c r="O97" s="113"/>
      <c r="P97" s="113"/>
    </row>
    <row r="98" spans="1:16" s="108" customFormat="1">
      <c r="A98" s="109">
        <v>65</v>
      </c>
      <c r="B98" s="147" t="s">
        <v>102</v>
      </c>
      <c r="C98" s="148" t="s">
        <v>816</v>
      </c>
      <c r="D98" s="109" t="s">
        <v>727</v>
      </c>
      <c r="E98" s="178">
        <v>134.27000000000001</v>
      </c>
      <c r="F98" s="113"/>
      <c r="G98" s="113"/>
      <c r="H98" s="113"/>
      <c r="I98" s="113"/>
      <c r="J98" s="113"/>
      <c r="K98" s="113"/>
      <c r="L98" s="113"/>
      <c r="M98" s="113"/>
      <c r="N98" s="113"/>
      <c r="O98" s="113"/>
      <c r="P98" s="113"/>
    </row>
    <row r="99" spans="1:16" s="108" customFormat="1">
      <c r="A99" s="109">
        <v>66</v>
      </c>
      <c r="B99" s="147" t="s">
        <v>102</v>
      </c>
      <c r="C99" s="148" t="s">
        <v>817</v>
      </c>
      <c r="D99" s="109" t="s">
        <v>727</v>
      </c>
      <c r="E99" s="178">
        <v>59.41</v>
      </c>
      <c r="F99" s="113"/>
      <c r="G99" s="113"/>
      <c r="H99" s="113"/>
      <c r="I99" s="113"/>
      <c r="J99" s="113"/>
      <c r="K99" s="113"/>
      <c r="L99" s="113"/>
      <c r="M99" s="113"/>
      <c r="N99" s="113"/>
      <c r="O99" s="113"/>
      <c r="P99" s="113"/>
    </row>
    <row r="100" spans="1:16" s="1195" customFormat="1">
      <c r="A100" s="1189"/>
      <c r="B100" s="1189"/>
      <c r="C100" s="1194" t="s">
        <v>863</v>
      </c>
      <c r="D100" s="1188"/>
      <c r="E100" s="1189"/>
      <c r="F100" s="1149"/>
      <c r="G100" s="1149"/>
      <c r="H100" s="1149"/>
      <c r="I100" s="1149"/>
      <c r="J100" s="1149"/>
      <c r="K100" s="1149"/>
      <c r="L100" s="1149"/>
      <c r="M100" s="1149"/>
      <c r="N100" s="1149"/>
      <c r="O100" s="1149"/>
      <c r="P100" s="1149"/>
    </row>
    <row r="101" spans="1:16" s="1190" customFormat="1">
      <c r="A101" s="1146"/>
      <c r="B101" s="1058"/>
      <c r="C101" s="1187" t="s">
        <v>864</v>
      </c>
      <c r="D101" s="1188"/>
      <c r="E101" s="1189"/>
      <c r="F101" s="1149"/>
      <c r="G101" s="1149"/>
      <c r="H101" s="1149"/>
      <c r="I101" s="1149"/>
      <c r="J101" s="1149"/>
      <c r="K101" s="1149"/>
      <c r="L101" s="1149"/>
      <c r="M101" s="1149"/>
      <c r="N101" s="1149"/>
      <c r="O101" s="1149"/>
      <c r="P101" s="1149"/>
    </row>
    <row r="102" spans="1:16" s="1190" customFormat="1" ht="38.25">
      <c r="A102" s="1146">
        <v>67</v>
      </c>
      <c r="B102" s="1058" t="s">
        <v>102</v>
      </c>
      <c r="C102" s="1191" t="s">
        <v>840</v>
      </c>
      <c r="D102" s="1146" t="s">
        <v>1626</v>
      </c>
      <c r="E102" s="1192">
        <v>65.8</v>
      </c>
      <c r="F102" s="1149"/>
      <c r="G102" s="1149"/>
      <c r="H102" s="1149"/>
      <c r="I102" s="1149"/>
      <c r="J102" s="1149"/>
      <c r="K102" s="1149"/>
      <c r="L102" s="1149"/>
      <c r="M102" s="1149"/>
      <c r="N102" s="1149"/>
      <c r="O102" s="1149"/>
      <c r="P102" s="1149"/>
    </row>
    <row r="103" spans="1:16" s="1190" customFormat="1">
      <c r="A103" s="1146">
        <v>68</v>
      </c>
      <c r="B103" s="1058" t="s">
        <v>102</v>
      </c>
      <c r="C103" s="1191" t="s">
        <v>818</v>
      </c>
      <c r="D103" s="1146" t="s">
        <v>727</v>
      </c>
      <c r="E103" s="1193">
        <v>639.36</v>
      </c>
      <c r="F103" s="1149"/>
      <c r="G103" s="1149"/>
      <c r="H103" s="1149"/>
      <c r="I103" s="1149"/>
      <c r="J103" s="1149"/>
      <c r="K103" s="1149"/>
      <c r="L103" s="1149"/>
      <c r="M103" s="1149"/>
      <c r="N103" s="1149"/>
      <c r="O103" s="1149"/>
      <c r="P103" s="1149"/>
    </row>
    <row r="104" spans="1:16" s="1190" customFormat="1">
      <c r="A104" s="1146">
        <v>69</v>
      </c>
      <c r="B104" s="1058" t="s">
        <v>102</v>
      </c>
      <c r="C104" s="1191" t="s">
        <v>815</v>
      </c>
      <c r="D104" s="1146" t="s">
        <v>727</v>
      </c>
      <c r="E104" s="1193">
        <v>2990.71</v>
      </c>
      <c r="F104" s="1149"/>
      <c r="G104" s="1149"/>
      <c r="H104" s="1149"/>
      <c r="I104" s="1149"/>
      <c r="J104" s="1149"/>
      <c r="K104" s="1149"/>
      <c r="L104" s="1149"/>
      <c r="M104" s="1149"/>
      <c r="N104" s="1149"/>
      <c r="O104" s="1149"/>
      <c r="P104" s="1149"/>
    </row>
    <row r="105" spans="1:16" s="1190" customFormat="1">
      <c r="A105" s="1146">
        <v>70</v>
      </c>
      <c r="B105" s="1058" t="s">
        <v>102</v>
      </c>
      <c r="C105" s="1191" t="s">
        <v>817</v>
      </c>
      <c r="D105" s="1146" t="s">
        <v>727</v>
      </c>
      <c r="E105" s="1193">
        <v>1762.68</v>
      </c>
      <c r="F105" s="1149"/>
      <c r="G105" s="1149"/>
      <c r="H105" s="1149"/>
      <c r="I105" s="1149"/>
      <c r="J105" s="1149"/>
      <c r="K105" s="1149"/>
      <c r="L105" s="1149"/>
      <c r="M105" s="1149"/>
      <c r="N105" s="1149"/>
      <c r="O105" s="1149"/>
      <c r="P105" s="1149"/>
    </row>
    <row r="106" spans="1:16" s="144" customFormat="1">
      <c r="A106" s="105"/>
      <c r="B106" s="105"/>
      <c r="C106" s="103" t="s">
        <v>865</v>
      </c>
      <c r="D106" s="104"/>
      <c r="E106" s="105"/>
      <c r="F106" s="137"/>
      <c r="G106" s="137"/>
      <c r="H106" s="137"/>
      <c r="I106" s="137"/>
      <c r="J106" s="137"/>
      <c r="K106" s="137"/>
      <c r="L106" s="137"/>
      <c r="M106" s="137"/>
      <c r="N106" s="137"/>
      <c r="O106" s="137"/>
      <c r="P106" s="137"/>
    </row>
    <row r="107" spans="1:16" s="108" customFormat="1">
      <c r="A107" s="102"/>
      <c r="B107" s="102"/>
      <c r="C107" s="135" t="s">
        <v>866</v>
      </c>
      <c r="D107" s="104"/>
      <c r="E107" s="105"/>
      <c r="F107" s="137"/>
      <c r="G107" s="137"/>
      <c r="H107" s="137"/>
      <c r="I107" s="137"/>
      <c r="J107" s="137"/>
      <c r="K107" s="137"/>
      <c r="L107" s="137"/>
      <c r="M107" s="137"/>
      <c r="N107" s="137"/>
      <c r="O107" s="137"/>
      <c r="P107" s="137"/>
    </row>
    <row r="108" spans="1:16" s="1190" customFormat="1" ht="38.25">
      <c r="A108" s="1146">
        <v>71</v>
      </c>
      <c r="B108" s="1058" t="s">
        <v>102</v>
      </c>
      <c r="C108" s="1191" t="s">
        <v>840</v>
      </c>
      <c r="D108" s="1146" t="s">
        <v>1626</v>
      </c>
      <c r="E108" s="1192">
        <v>8.48</v>
      </c>
      <c r="F108" s="1149"/>
      <c r="G108" s="1149"/>
      <c r="H108" s="1149"/>
      <c r="I108" s="1149"/>
      <c r="J108" s="1149"/>
      <c r="K108" s="1149"/>
      <c r="L108" s="1149"/>
      <c r="M108" s="1149"/>
      <c r="N108" s="1149"/>
      <c r="O108" s="1149"/>
      <c r="P108" s="1149"/>
    </row>
    <row r="109" spans="1:16" s="108" customFormat="1">
      <c r="A109" s="109">
        <v>72</v>
      </c>
      <c r="B109" s="147" t="s">
        <v>102</v>
      </c>
      <c r="C109" s="148" t="s">
        <v>819</v>
      </c>
      <c r="D109" s="109" t="s">
        <v>727</v>
      </c>
      <c r="E109" s="178">
        <v>877.8</v>
      </c>
      <c r="F109" s="113"/>
      <c r="G109" s="113"/>
      <c r="H109" s="113"/>
      <c r="I109" s="113"/>
      <c r="J109" s="113"/>
      <c r="K109" s="113"/>
      <c r="L109" s="113"/>
      <c r="M109" s="113"/>
      <c r="N109" s="113"/>
      <c r="O109" s="113"/>
      <c r="P109" s="113"/>
    </row>
    <row r="110" spans="1:16" s="108" customFormat="1">
      <c r="A110" s="109">
        <v>73</v>
      </c>
      <c r="B110" s="147" t="s">
        <v>102</v>
      </c>
      <c r="C110" s="148" t="s">
        <v>816</v>
      </c>
      <c r="D110" s="109" t="s">
        <v>727</v>
      </c>
      <c r="E110" s="178">
        <v>90.06</v>
      </c>
      <c r="F110" s="113"/>
      <c r="G110" s="113"/>
      <c r="H110" s="113"/>
      <c r="I110" s="113"/>
      <c r="J110" s="113"/>
      <c r="K110" s="113"/>
      <c r="L110" s="113"/>
      <c r="M110" s="113"/>
      <c r="N110" s="113"/>
      <c r="O110" s="113"/>
      <c r="P110" s="113"/>
    </row>
    <row r="111" spans="1:16" s="108" customFormat="1">
      <c r="A111" s="109">
        <v>74</v>
      </c>
      <c r="B111" s="147" t="s">
        <v>102</v>
      </c>
      <c r="C111" s="148" t="s">
        <v>815</v>
      </c>
      <c r="D111" s="109" t="s">
        <v>727</v>
      </c>
      <c r="E111" s="178">
        <v>207.31</v>
      </c>
      <c r="F111" s="113"/>
      <c r="G111" s="113"/>
      <c r="H111" s="113"/>
      <c r="I111" s="113"/>
      <c r="J111" s="113"/>
      <c r="K111" s="113"/>
      <c r="L111" s="113"/>
      <c r="M111" s="113"/>
      <c r="N111" s="113"/>
      <c r="O111" s="113"/>
      <c r="P111" s="113"/>
    </row>
    <row r="112" spans="1:16" s="108" customFormat="1">
      <c r="A112" s="102"/>
      <c r="B112" s="102"/>
      <c r="C112" s="135" t="s">
        <v>867</v>
      </c>
      <c r="D112" s="104"/>
      <c r="E112" s="105"/>
      <c r="F112" s="137"/>
      <c r="G112" s="137"/>
      <c r="H112" s="137"/>
      <c r="I112" s="137"/>
      <c r="J112" s="137"/>
      <c r="K112" s="137"/>
      <c r="L112" s="137"/>
      <c r="M112" s="137"/>
      <c r="N112" s="137"/>
      <c r="O112" s="137"/>
      <c r="P112" s="137"/>
    </row>
    <row r="113" spans="1:16" s="1190" customFormat="1" ht="38.25">
      <c r="A113" s="1146">
        <v>75</v>
      </c>
      <c r="B113" s="1058" t="s">
        <v>102</v>
      </c>
      <c r="C113" s="1191" t="s">
        <v>840</v>
      </c>
      <c r="D113" s="1146" t="s">
        <v>1626</v>
      </c>
      <c r="E113" s="1192">
        <v>3.39</v>
      </c>
      <c r="F113" s="1149"/>
      <c r="G113" s="1149"/>
      <c r="H113" s="1149"/>
      <c r="I113" s="1149"/>
      <c r="J113" s="1149"/>
      <c r="K113" s="1149"/>
      <c r="L113" s="1149"/>
      <c r="M113" s="1149"/>
      <c r="N113" s="1149"/>
      <c r="O113" s="1149"/>
      <c r="P113" s="1149"/>
    </row>
    <row r="114" spans="1:16" s="108" customFormat="1">
      <c r="A114" s="109">
        <v>76</v>
      </c>
      <c r="B114" s="147" t="s">
        <v>102</v>
      </c>
      <c r="C114" s="148" t="s">
        <v>819</v>
      </c>
      <c r="D114" s="109" t="s">
        <v>727</v>
      </c>
      <c r="E114" s="178">
        <v>351.12</v>
      </c>
      <c r="F114" s="113"/>
      <c r="G114" s="113"/>
      <c r="H114" s="113"/>
      <c r="I114" s="113"/>
      <c r="J114" s="113"/>
      <c r="K114" s="113"/>
      <c r="L114" s="113"/>
      <c r="M114" s="113"/>
      <c r="N114" s="113"/>
      <c r="O114" s="113"/>
      <c r="P114" s="113"/>
    </row>
    <row r="115" spans="1:16" s="108" customFormat="1">
      <c r="A115" s="109">
        <v>77</v>
      </c>
      <c r="B115" s="147" t="s">
        <v>102</v>
      </c>
      <c r="C115" s="148" t="s">
        <v>815</v>
      </c>
      <c r="D115" s="109" t="s">
        <v>727</v>
      </c>
      <c r="E115" s="178">
        <v>110.57</v>
      </c>
      <c r="F115" s="113"/>
      <c r="G115" s="113"/>
      <c r="H115" s="113"/>
      <c r="I115" s="113"/>
      <c r="J115" s="113"/>
      <c r="K115" s="113"/>
      <c r="L115" s="113"/>
      <c r="M115" s="113"/>
      <c r="N115" s="113"/>
      <c r="O115" s="113"/>
      <c r="P115" s="113"/>
    </row>
    <row r="116" spans="1:16" s="108" customFormat="1">
      <c r="A116" s="102"/>
      <c r="B116" s="102"/>
      <c r="C116" s="135" t="s">
        <v>868</v>
      </c>
      <c r="D116" s="104"/>
      <c r="E116" s="105"/>
      <c r="F116" s="137"/>
      <c r="G116" s="137"/>
      <c r="H116" s="137"/>
      <c r="I116" s="137"/>
      <c r="J116" s="137"/>
      <c r="K116" s="137"/>
      <c r="L116" s="137"/>
      <c r="M116" s="137"/>
      <c r="N116" s="137"/>
      <c r="O116" s="137"/>
      <c r="P116" s="137"/>
    </row>
    <row r="117" spans="1:16" s="1190" customFormat="1" ht="38.25">
      <c r="A117" s="1146">
        <v>78</v>
      </c>
      <c r="B117" s="1058" t="s">
        <v>102</v>
      </c>
      <c r="C117" s="1191" t="s">
        <v>840</v>
      </c>
      <c r="D117" s="1146" t="s">
        <v>1626</v>
      </c>
      <c r="E117" s="1192">
        <v>0.76</v>
      </c>
      <c r="F117" s="1149"/>
      <c r="G117" s="1149"/>
      <c r="H117" s="1149"/>
      <c r="I117" s="1149"/>
      <c r="J117" s="1149"/>
      <c r="K117" s="1149"/>
      <c r="L117" s="1149"/>
      <c r="M117" s="1149"/>
      <c r="N117" s="1149"/>
      <c r="O117" s="1149"/>
      <c r="P117" s="1149"/>
    </row>
    <row r="118" spans="1:16" s="108" customFormat="1">
      <c r="A118" s="109">
        <v>79</v>
      </c>
      <c r="B118" s="147" t="s">
        <v>102</v>
      </c>
      <c r="C118" s="148" t="s">
        <v>816</v>
      </c>
      <c r="D118" s="109" t="s">
        <v>727</v>
      </c>
      <c r="E118" s="178">
        <v>108.07</v>
      </c>
      <c r="F118" s="113"/>
      <c r="G118" s="113"/>
      <c r="H118" s="113"/>
      <c r="I118" s="113"/>
      <c r="J118" s="113"/>
      <c r="K118" s="113"/>
      <c r="L118" s="113"/>
      <c r="M118" s="113"/>
      <c r="N118" s="113"/>
      <c r="O118" s="113"/>
      <c r="P118" s="113"/>
    </row>
    <row r="119" spans="1:16" s="1190" customFormat="1">
      <c r="A119" s="1146">
        <v>80</v>
      </c>
      <c r="B119" s="1058" t="s">
        <v>102</v>
      </c>
      <c r="C119" s="1191" t="s">
        <v>817</v>
      </c>
      <c r="D119" s="1146" t="s">
        <v>727</v>
      </c>
      <c r="E119" s="1193">
        <v>28.44</v>
      </c>
      <c r="F119" s="1149"/>
      <c r="G119" s="1149"/>
      <c r="H119" s="1149"/>
      <c r="I119" s="1149"/>
      <c r="J119" s="1149"/>
      <c r="K119" s="1149"/>
      <c r="L119" s="1149"/>
      <c r="M119" s="1149"/>
      <c r="N119" s="1149"/>
      <c r="O119" s="1149"/>
      <c r="P119" s="1149"/>
    </row>
    <row r="120" spans="1:16" s="108" customFormat="1">
      <c r="A120" s="102"/>
      <c r="B120" s="102"/>
      <c r="C120" s="135" t="s">
        <v>869</v>
      </c>
      <c r="D120" s="104"/>
      <c r="E120" s="105"/>
      <c r="F120" s="137"/>
      <c r="G120" s="137"/>
      <c r="H120" s="137"/>
      <c r="I120" s="137"/>
      <c r="J120" s="137"/>
      <c r="K120" s="137"/>
      <c r="L120" s="137"/>
      <c r="M120" s="137"/>
      <c r="N120" s="137"/>
      <c r="O120" s="137"/>
      <c r="P120" s="137"/>
    </row>
    <row r="121" spans="1:16" s="1190" customFormat="1" ht="38.25">
      <c r="A121" s="1146">
        <v>81</v>
      </c>
      <c r="B121" s="1058" t="s">
        <v>102</v>
      </c>
      <c r="C121" s="1191" t="s">
        <v>840</v>
      </c>
      <c r="D121" s="1146" t="s">
        <v>1626</v>
      </c>
      <c r="E121" s="1192">
        <v>2.52</v>
      </c>
      <c r="F121" s="1149"/>
      <c r="G121" s="1149"/>
      <c r="H121" s="1149"/>
      <c r="I121" s="1149"/>
      <c r="J121" s="1149"/>
      <c r="K121" s="1149"/>
      <c r="L121" s="1149"/>
      <c r="M121" s="1149"/>
      <c r="N121" s="1149"/>
      <c r="O121" s="1149"/>
      <c r="P121" s="1149"/>
    </row>
    <row r="122" spans="1:16" s="1190" customFormat="1">
      <c r="A122" s="1146">
        <v>82</v>
      </c>
      <c r="B122" s="1058" t="s">
        <v>102</v>
      </c>
      <c r="C122" s="1191" t="s">
        <v>819</v>
      </c>
      <c r="D122" s="1146" t="s">
        <v>727</v>
      </c>
      <c r="E122" s="1193">
        <v>277.2</v>
      </c>
      <c r="F122" s="1149"/>
      <c r="G122" s="1149"/>
      <c r="H122" s="1149"/>
      <c r="I122" s="1149"/>
      <c r="J122" s="1149"/>
      <c r="K122" s="1149"/>
      <c r="L122" s="1149"/>
      <c r="M122" s="1149"/>
      <c r="N122" s="1149"/>
      <c r="O122" s="1149"/>
      <c r="P122" s="1149"/>
    </row>
    <row r="123" spans="1:16" s="1190" customFormat="1">
      <c r="A123" s="1146">
        <v>83</v>
      </c>
      <c r="B123" s="1058" t="s">
        <v>102</v>
      </c>
      <c r="C123" s="1191" t="s">
        <v>818</v>
      </c>
      <c r="D123" s="1146" t="s">
        <v>727</v>
      </c>
      <c r="E123" s="1193">
        <v>15.98</v>
      </c>
      <c r="F123" s="1149"/>
      <c r="G123" s="1149"/>
      <c r="H123" s="1149"/>
      <c r="I123" s="1149"/>
      <c r="J123" s="1149"/>
      <c r="K123" s="1149"/>
      <c r="L123" s="1149"/>
      <c r="M123" s="1149"/>
      <c r="N123" s="1149"/>
      <c r="O123" s="1149"/>
      <c r="P123" s="1149"/>
    </row>
    <row r="124" spans="1:16" s="1190" customFormat="1">
      <c r="A124" s="1146">
        <v>84</v>
      </c>
      <c r="B124" s="1058" t="s">
        <v>102</v>
      </c>
      <c r="C124" s="1191" t="s">
        <v>815</v>
      </c>
      <c r="D124" s="1146" t="s">
        <v>727</v>
      </c>
      <c r="E124" s="1193">
        <v>62.44</v>
      </c>
      <c r="F124" s="1149"/>
      <c r="G124" s="1149"/>
      <c r="H124" s="1149"/>
      <c r="I124" s="1149"/>
      <c r="J124" s="1149"/>
      <c r="K124" s="1149"/>
      <c r="L124" s="1149"/>
      <c r="M124" s="1149"/>
      <c r="N124" s="1149"/>
      <c r="O124" s="1149"/>
      <c r="P124" s="1149"/>
    </row>
    <row r="125" spans="1:16" s="108" customFormat="1">
      <c r="A125" s="102"/>
      <c r="B125" s="102"/>
      <c r="C125" s="135" t="s">
        <v>870</v>
      </c>
      <c r="D125" s="104"/>
      <c r="E125" s="105"/>
      <c r="F125" s="137"/>
      <c r="G125" s="137"/>
      <c r="H125" s="137"/>
      <c r="I125" s="137"/>
      <c r="J125" s="137"/>
      <c r="K125" s="137"/>
      <c r="L125" s="137"/>
      <c r="M125" s="137"/>
      <c r="N125" s="137"/>
      <c r="O125" s="137"/>
      <c r="P125" s="137"/>
    </row>
    <row r="126" spans="1:16" s="1190" customFormat="1" ht="38.25">
      <c r="A126" s="1146">
        <v>85</v>
      </c>
      <c r="B126" s="1058" t="s">
        <v>102</v>
      </c>
      <c r="C126" s="1191" t="s">
        <v>840</v>
      </c>
      <c r="D126" s="1146" t="s">
        <v>1626</v>
      </c>
      <c r="E126" s="1192">
        <v>8.4</v>
      </c>
      <c r="F126" s="1149"/>
      <c r="G126" s="1149"/>
      <c r="H126" s="1149"/>
      <c r="I126" s="1149"/>
      <c r="J126" s="1149"/>
      <c r="K126" s="1149"/>
      <c r="L126" s="1149"/>
      <c r="M126" s="1149"/>
      <c r="N126" s="1149"/>
      <c r="O126" s="1149"/>
      <c r="P126" s="1149"/>
    </row>
    <row r="127" spans="1:16" s="1190" customFormat="1">
      <c r="A127" s="1146">
        <v>86</v>
      </c>
      <c r="B127" s="1058" t="s">
        <v>102</v>
      </c>
      <c r="C127" s="1191" t="s">
        <v>819</v>
      </c>
      <c r="D127" s="1146" t="s">
        <v>727</v>
      </c>
      <c r="E127" s="1193">
        <v>1078</v>
      </c>
      <c r="F127" s="1149"/>
      <c r="G127" s="1149"/>
      <c r="H127" s="1149"/>
      <c r="I127" s="1149"/>
      <c r="J127" s="1149"/>
      <c r="K127" s="1149"/>
      <c r="L127" s="1149"/>
      <c r="M127" s="1149"/>
      <c r="N127" s="1149"/>
      <c r="O127" s="1149"/>
      <c r="P127" s="1149"/>
    </row>
    <row r="128" spans="1:16" s="1190" customFormat="1">
      <c r="A128" s="1146">
        <v>87</v>
      </c>
      <c r="B128" s="1058" t="s">
        <v>102</v>
      </c>
      <c r="C128" s="1191" t="s">
        <v>818</v>
      </c>
      <c r="D128" s="1146" t="s">
        <v>727</v>
      </c>
      <c r="E128" s="1193">
        <v>49.73</v>
      </c>
      <c r="F128" s="1149"/>
      <c r="G128" s="1149"/>
      <c r="H128" s="1149"/>
      <c r="I128" s="1149"/>
      <c r="J128" s="1149"/>
      <c r="K128" s="1149"/>
      <c r="L128" s="1149"/>
      <c r="M128" s="1149"/>
      <c r="N128" s="1149"/>
      <c r="O128" s="1149"/>
      <c r="P128" s="1149"/>
    </row>
    <row r="129" spans="1:16" s="1190" customFormat="1">
      <c r="A129" s="1146">
        <v>88</v>
      </c>
      <c r="B129" s="1058" t="s">
        <v>102</v>
      </c>
      <c r="C129" s="1191" t="s">
        <v>815</v>
      </c>
      <c r="D129" s="1146" t="s">
        <v>727</v>
      </c>
      <c r="E129" s="1193">
        <v>241.61</v>
      </c>
      <c r="F129" s="1149"/>
      <c r="G129" s="1149"/>
      <c r="H129" s="1149"/>
      <c r="I129" s="1149"/>
      <c r="J129" s="1149"/>
      <c r="K129" s="1149"/>
      <c r="L129" s="1149"/>
      <c r="M129" s="1149"/>
      <c r="N129" s="1149"/>
      <c r="O129" s="1149"/>
      <c r="P129" s="1149"/>
    </row>
    <row r="130" spans="1:16" s="108" customFormat="1">
      <c r="A130" s="102"/>
      <c r="B130" s="102"/>
      <c r="C130" s="135" t="s">
        <v>2013</v>
      </c>
      <c r="D130" s="104"/>
      <c r="E130" s="105"/>
      <c r="F130" s="137"/>
      <c r="G130" s="137"/>
      <c r="H130" s="137"/>
      <c r="I130" s="137"/>
      <c r="J130" s="137"/>
      <c r="K130" s="137"/>
      <c r="L130" s="137"/>
      <c r="M130" s="137"/>
      <c r="N130" s="137"/>
      <c r="O130" s="137"/>
      <c r="P130" s="137"/>
    </row>
    <row r="131" spans="1:16" s="1190" customFormat="1" ht="38.25">
      <c r="A131" s="1146">
        <v>89</v>
      </c>
      <c r="B131" s="1058" t="s">
        <v>102</v>
      </c>
      <c r="C131" s="1191" t="s">
        <v>840</v>
      </c>
      <c r="D131" s="1146" t="s">
        <v>1626</v>
      </c>
      <c r="E131" s="1192">
        <v>2.17</v>
      </c>
      <c r="F131" s="1149"/>
      <c r="G131" s="1149"/>
      <c r="H131" s="1149"/>
      <c r="I131" s="1149"/>
      <c r="J131" s="1149"/>
      <c r="K131" s="1149"/>
      <c r="L131" s="1149"/>
      <c r="M131" s="1149"/>
      <c r="N131" s="1149"/>
      <c r="O131" s="1149"/>
      <c r="P131" s="1149"/>
    </row>
    <row r="132" spans="1:16" s="1190" customFormat="1">
      <c r="A132" s="1146">
        <v>90</v>
      </c>
      <c r="B132" s="1058" t="s">
        <v>102</v>
      </c>
      <c r="C132" s="1191" t="s">
        <v>816</v>
      </c>
      <c r="D132" s="1146" t="s">
        <v>727</v>
      </c>
      <c r="E132" s="1193">
        <v>134.26</v>
      </c>
      <c r="F132" s="1149"/>
      <c r="G132" s="1149"/>
      <c r="H132" s="1149"/>
      <c r="I132" s="1149"/>
      <c r="J132" s="1149"/>
      <c r="K132" s="1149"/>
      <c r="L132" s="1149"/>
      <c r="M132" s="1149"/>
      <c r="N132" s="1149"/>
      <c r="O132" s="1149"/>
      <c r="P132" s="1149"/>
    </row>
    <row r="133" spans="1:16" s="1190" customFormat="1">
      <c r="A133" s="1146">
        <v>91</v>
      </c>
      <c r="B133" s="1058" t="s">
        <v>102</v>
      </c>
      <c r="C133" s="1191" t="s">
        <v>817</v>
      </c>
      <c r="D133" s="1146" t="s">
        <v>727</v>
      </c>
      <c r="E133" s="1193">
        <v>59.41</v>
      </c>
      <c r="F133" s="1149"/>
      <c r="G133" s="1149"/>
      <c r="H133" s="1149"/>
      <c r="I133" s="1149"/>
      <c r="J133" s="1149"/>
      <c r="K133" s="1149"/>
      <c r="L133" s="1149"/>
      <c r="M133" s="1149"/>
      <c r="N133" s="1149"/>
      <c r="O133" s="1149"/>
      <c r="P133" s="1149"/>
    </row>
    <row r="134" spans="1:16" s="108" customFormat="1">
      <c r="A134" s="102"/>
      <c r="B134" s="102"/>
      <c r="C134" s="135" t="s">
        <v>872</v>
      </c>
      <c r="D134" s="104"/>
      <c r="E134" s="105"/>
      <c r="F134" s="137"/>
      <c r="G134" s="137"/>
      <c r="H134" s="137"/>
      <c r="I134" s="137"/>
      <c r="J134" s="137"/>
      <c r="K134" s="137"/>
      <c r="L134" s="137"/>
      <c r="M134" s="137"/>
      <c r="N134" s="137"/>
      <c r="O134" s="137"/>
      <c r="P134" s="137"/>
    </row>
    <row r="135" spans="1:16" s="108" customFormat="1" ht="38.25">
      <c r="A135" s="109">
        <v>92</v>
      </c>
      <c r="B135" s="147" t="s">
        <v>102</v>
      </c>
      <c r="C135" s="148" t="s">
        <v>840</v>
      </c>
      <c r="D135" s="109" t="s">
        <v>1626</v>
      </c>
      <c r="E135" s="177">
        <v>14.8</v>
      </c>
      <c r="F135" s="113"/>
      <c r="G135" s="113"/>
      <c r="H135" s="113"/>
      <c r="I135" s="113"/>
      <c r="J135" s="113"/>
      <c r="K135" s="113"/>
      <c r="L135" s="113"/>
      <c r="M135" s="113"/>
      <c r="N135" s="113"/>
      <c r="O135" s="113"/>
      <c r="P135" s="113"/>
    </row>
    <row r="136" spans="1:16" s="108" customFormat="1">
      <c r="A136" s="109">
        <v>93</v>
      </c>
      <c r="B136" s="147" t="s">
        <v>102</v>
      </c>
      <c r="C136" s="148" t="s">
        <v>818</v>
      </c>
      <c r="D136" s="109" t="s">
        <v>727</v>
      </c>
      <c r="E136" s="178">
        <v>997.22</v>
      </c>
      <c r="F136" s="113"/>
      <c r="G136" s="113"/>
      <c r="H136" s="113"/>
      <c r="I136" s="113"/>
      <c r="J136" s="113"/>
      <c r="K136" s="113"/>
      <c r="L136" s="113"/>
      <c r="M136" s="113"/>
      <c r="N136" s="113"/>
      <c r="O136" s="113"/>
      <c r="P136" s="113"/>
    </row>
    <row r="137" spans="1:16" s="144" customFormat="1">
      <c r="A137" s="105"/>
      <c r="B137" s="105"/>
      <c r="C137" s="103" t="s">
        <v>871</v>
      </c>
      <c r="D137" s="104"/>
      <c r="E137" s="105"/>
      <c r="F137" s="137"/>
      <c r="G137" s="137"/>
      <c r="H137" s="137"/>
      <c r="I137" s="137"/>
      <c r="J137" s="137"/>
      <c r="K137" s="137"/>
      <c r="L137" s="137"/>
      <c r="M137" s="137"/>
      <c r="N137" s="137"/>
      <c r="O137" s="137"/>
      <c r="P137" s="137"/>
    </row>
    <row r="138" spans="1:16" s="108" customFormat="1">
      <c r="A138" s="102"/>
      <c r="B138" s="153"/>
      <c r="C138" s="135" t="s">
        <v>873</v>
      </c>
      <c r="D138" s="104"/>
      <c r="E138" s="105"/>
      <c r="F138" s="137"/>
      <c r="G138" s="137"/>
      <c r="H138" s="137"/>
      <c r="I138" s="137"/>
      <c r="J138" s="137"/>
      <c r="K138" s="137"/>
      <c r="L138" s="137"/>
      <c r="M138" s="137"/>
      <c r="N138" s="137"/>
      <c r="O138" s="137"/>
      <c r="P138" s="137"/>
    </row>
    <row r="139" spans="1:16" s="1190" customFormat="1" ht="38.25">
      <c r="A139" s="1146">
        <v>94</v>
      </c>
      <c r="B139" s="1058" t="s">
        <v>102</v>
      </c>
      <c r="C139" s="1191" t="s">
        <v>840</v>
      </c>
      <c r="D139" s="1146" t="s">
        <v>1626</v>
      </c>
      <c r="E139" s="1192">
        <v>63.37</v>
      </c>
      <c r="F139" s="1149"/>
      <c r="G139" s="1149"/>
      <c r="H139" s="1149"/>
      <c r="I139" s="1149"/>
      <c r="J139" s="1149"/>
      <c r="K139" s="1149"/>
      <c r="L139" s="1149"/>
      <c r="M139" s="1149"/>
      <c r="N139" s="1149"/>
      <c r="O139" s="1149"/>
      <c r="P139" s="1149"/>
    </row>
    <row r="140" spans="1:16" s="1190" customFormat="1">
      <c r="A140" s="1146">
        <v>95</v>
      </c>
      <c r="B140" s="1058" t="s">
        <v>102</v>
      </c>
      <c r="C140" s="1191" t="s">
        <v>815</v>
      </c>
      <c r="D140" s="1146" t="s">
        <v>727</v>
      </c>
      <c r="E140" s="1193">
        <v>4378.88</v>
      </c>
      <c r="F140" s="1149"/>
      <c r="G140" s="1149"/>
      <c r="H140" s="1149"/>
      <c r="I140" s="1149"/>
      <c r="J140" s="1149"/>
      <c r="K140" s="1149"/>
      <c r="L140" s="1149"/>
      <c r="M140" s="1149"/>
      <c r="N140" s="1149"/>
      <c r="O140" s="1149"/>
      <c r="P140" s="1149"/>
    </row>
    <row r="141" spans="1:16" s="1190" customFormat="1">
      <c r="A141" s="1146"/>
      <c r="B141" s="1058" t="s">
        <v>102</v>
      </c>
      <c r="C141" s="1191" t="s">
        <v>818</v>
      </c>
      <c r="D141" s="1146" t="s">
        <v>727</v>
      </c>
      <c r="E141" s="1193">
        <v>646.46</v>
      </c>
      <c r="F141" s="1149"/>
      <c r="G141" s="1149"/>
      <c r="H141" s="1149"/>
      <c r="I141" s="1149"/>
      <c r="J141" s="1149"/>
      <c r="K141" s="1149"/>
      <c r="L141" s="1149"/>
      <c r="M141" s="1149"/>
      <c r="N141" s="1149"/>
      <c r="O141" s="1149"/>
      <c r="P141" s="1149"/>
    </row>
    <row r="142" spans="1:16" s="1190" customFormat="1">
      <c r="A142" s="1146">
        <v>96</v>
      </c>
      <c r="B142" s="1058" t="s">
        <v>102</v>
      </c>
      <c r="C142" s="1191" t="s">
        <v>816</v>
      </c>
      <c r="D142" s="1146" t="s">
        <v>727</v>
      </c>
      <c r="E142" s="1193">
        <v>4329.17</v>
      </c>
      <c r="F142" s="1149"/>
      <c r="G142" s="1149"/>
      <c r="H142" s="1149"/>
      <c r="I142" s="1149"/>
      <c r="J142" s="1149"/>
      <c r="K142" s="1149"/>
      <c r="L142" s="1149"/>
      <c r="M142" s="1149"/>
      <c r="N142" s="1149"/>
      <c r="O142" s="1149"/>
      <c r="P142" s="1149"/>
    </row>
    <row r="143" spans="1:16" s="144" customFormat="1">
      <c r="A143" s="105"/>
      <c r="B143" s="105"/>
      <c r="C143" s="103" t="s">
        <v>875</v>
      </c>
      <c r="D143" s="104"/>
      <c r="E143" s="105"/>
      <c r="F143" s="137"/>
      <c r="G143" s="137"/>
      <c r="H143" s="137"/>
      <c r="I143" s="137"/>
      <c r="J143" s="137"/>
      <c r="K143" s="137"/>
      <c r="L143" s="137"/>
      <c r="M143" s="137"/>
      <c r="N143" s="137"/>
      <c r="O143" s="137"/>
      <c r="P143" s="137"/>
    </row>
    <row r="144" spans="1:16" s="108" customFormat="1">
      <c r="A144" s="102"/>
      <c r="B144" s="102"/>
      <c r="C144" s="135" t="s">
        <v>874</v>
      </c>
      <c r="D144" s="104"/>
      <c r="E144" s="105"/>
      <c r="F144" s="137"/>
      <c r="G144" s="137"/>
      <c r="H144" s="137"/>
      <c r="I144" s="137"/>
      <c r="J144" s="137"/>
      <c r="K144" s="137"/>
      <c r="L144" s="137"/>
      <c r="M144" s="137"/>
      <c r="N144" s="137"/>
      <c r="O144" s="137"/>
      <c r="P144" s="137"/>
    </row>
    <row r="145" spans="1:16" s="1190" customFormat="1" ht="38.25">
      <c r="A145" s="1146">
        <v>97</v>
      </c>
      <c r="B145" s="1058" t="s">
        <v>102</v>
      </c>
      <c r="C145" s="1191" t="s">
        <v>1587</v>
      </c>
      <c r="D145" s="1146" t="s">
        <v>1626</v>
      </c>
      <c r="E145" s="1192">
        <v>7.51</v>
      </c>
      <c r="F145" s="1149"/>
      <c r="G145" s="1149"/>
      <c r="H145" s="1149"/>
      <c r="I145" s="1149"/>
      <c r="J145" s="1149"/>
      <c r="K145" s="1149"/>
      <c r="L145" s="1149"/>
      <c r="M145" s="1149"/>
      <c r="N145" s="1149"/>
      <c r="O145" s="1149"/>
      <c r="P145" s="1149"/>
    </row>
    <row r="146" spans="1:16" s="1190" customFormat="1">
      <c r="A146" s="1146">
        <v>98</v>
      </c>
      <c r="B146" s="1058" t="s">
        <v>102</v>
      </c>
      <c r="C146" s="1191" t="s">
        <v>817</v>
      </c>
      <c r="D146" s="1146" t="s">
        <v>727</v>
      </c>
      <c r="E146" s="1193">
        <v>87.6</v>
      </c>
      <c r="F146" s="1149"/>
      <c r="G146" s="1149"/>
      <c r="H146" s="1149"/>
      <c r="I146" s="1149"/>
      <c r="J146" s="1149"/>
      <c r="K146" s="1149"/>
      <c r="L146" s="1149"/>
      <c r="M146" s="1149"/>
      <c r="N146" s="1149"/>
      <c r="O146" s="1149"/>
      <c r="P146" s="1149"/>
    </row>
    <row r="147" spans="1:16" s="1190" customFormat="1">
      <c r="A147" s="1146">
        <v>99</v>
      </c>
      <c r="B147" s="1058" t="s">
        <v>102</v>
      </c>
      <c r="C147" s="1191" t="s">
        <v>816</v>
      </c>
      <c r="D147" s="1146" t="s">
        <v>727</v>
      </c>
      <c r="E147" s="1193">
        <v>650.96</v>
      </c>
      <c r="F147" s="1149"/>
      <c r="G147" s="1149"/>
      <c r="H147" s="1149"/>
      <c r="I147" s="1149"/>
      <c r="J147" s="1149"/>
      <c r="K147" s="1149"/>
      <c r="L147" s="1149"/>
      <c r="M147" s="1149"/>
      <c r="N147" s="1149"/>
      <c r="O147" s="1149"/>
      <c r="P147" s="1149"/>
    </row>
    <row r="148" spans="1:16" s="108" customFormat="1">
      <c r="A148" s="102"/>
      <c r="B148" s="102"/>
      <c r="C148" s="135" t="s">
        <v>2014</v>
      </c>
      <c r="D148" s="104"/>
      <c r="E148" s="105"/>
      <c r="F148" s="137"/>
      <c r="G148" s="137"/>
      <c r="H148" s="137"/>
      <c r="I148" s="137"/>
      <c r="J148" s="137"/>
      <c r="K148" s="137"/>
      <c r="L148" s="137"/>
      <c r="M148" s="137"/>
      <c r="N148" s="137"/>
      <c r="O148" s="137"/>
      <c r="P148" s="137"/>
    </row>
    <row r="149" spans="1:16" s="1190" customFormat="1" ht="38.25">
      <c r="A149" s="1146">
        <v>100</v>
      </c>
      <c r="B149" s="1058" t="s">
        <v>102</v>
      </c>
      <c r="C149" s="1191" t="s">
        <v>1586</v>
      </c>
      <c r="D149" s="1146" t="s">
        <v>1626</v>
      </c>
      <c r="E149" s="1192">
        <v>24.96</v>
      </c>
      <c r="F149" s="1149"/>
      <c r="G149" s="1149"/>
      <c r="H149" s="1149"/>
      <c r="I149" s="1149"/>
      <c r="J149" s="1149"/>
      <c r="K149" s="1149"/>
      <c r="L149" s="1149"/>
      <c r="M149" s="1149"/>
      <c r="N149" s="1149"/>
      <c r="O149" s="1149"/>
      <c r="P149" s="1149"/>
    </row>
    <row r="150" spans="1:16" s="1190" customFormat="1">
      <c r="A150" s="1146">
        <v>101</v>
      </c>
      <c r="B150" s="1058" t="s">
        <v>102</v>
      </c>
      <c r="C150" s="1191" t="s">
        <v>819</v>
      </c>
      <c r="D150" s="1146" t="s">
        <v>727</v>
      </c>
      <c r="E150" s="1193">
        <v>2402.4</v>
      </c>
      <c r="F150" s="1149"/>
      <c r="G150" s="1149"/>
      <c r="H150" s="1149"/>
      <c r="I150" s="1149"/>
      <c r="J150" s="1149"/>
      <c r="K150" s="1149"/>
      <c r="L150" s="1149"/>
      <c r="M150" s="1149"/>
      <c r="N150" s="1149"/>
      <c r="O150" s="1149"/>
      <c r="P150" s="1149"/>
    </row>
    <row r="151" spans="1:16" s="1190" customFormat="1">
      <c r="A151" s="1146">
        <v>102</v>
      </c>
      <c r="B151" s="1058" t="s">
        <v>102</v>
      </c>
      <c r="C151" s="1191" t="s">
        <v>815</v>
      </c>
      <c r="D151" s="1146" t="s">
        <v>727</v>
      </c>
      <c r="E151" s="1193">
        <v>790.13</v>
      </c>
      <c r="F151" s="1149"/>
      <c r="G151" s="1149"/>
      <c r="H151" s="1149"/>
      <c r="I151" s="1149"/>
      <c r="J151" s="1149"/>
      <c r="K151" s="1149"/>
      <c r="L151" s="1149"/>
      <c r="M151" s="1149"/>
      <c r="N151" s="1149"/>
      <c r="O151" s="1149"/>
      <c r="P151" s="1149"/>
    </row>
    <row r="152" spans="1:16" s="108" customFormat="1">
      <c r="A152" s="102"/>
      <c r="B152" s="102"/>
      <c r="C152" s="135" t="s">
        <v>2015</v>
      </c>
      <c r="D152" s="104"/>
      <c r="E152" s="105"/>
      <c r="F152" s="137"/>
      <c r="G152" s="137"/>
      <c r="H152" s="137"/>
      <c r="I152" s="137"/>
      <c r="J152" s="137"/>
      <c r="K152" s="137"/>
      <c r="L152" s="137"/>
      <c r="M152" s="137"/>
      <c r="N152" s="137"/>
      <c r="O152" s="137"/>
      <c r="P152" s="137"/>
    </row>
    <row r="153" spans="1:16" s="1190" customFormat="1" ht="38.25">
      <c r="A153" s="1146">
        <v>103</v>
      </c>
      <c r="B153" s="1058" t="s">
        <v>102</v>
      </c>
      <c r="C153" s="1191" t="s">
        <v>1587</v>
      </c>
      <c r="D153" s="1146" t="s">
        <v>1626</v>
      </c>
      <c r="E153" s="1192">
        <v>17.38</v>
      </c>
      <c r="F153" s="1149"/>
      <c r="G153" s="1149"/>
      <c r="H153" s="1149"/>
      <c r="I153" s="1149"/>
      <c r="J153" s="1149"/>
      <c r="K153" s="1149"/>
      <c r="L153" s="1149"/>
      <c r="M153" s="1149"/>
      <c r="N153" s="1149"/>
      <c r="O153" s="1149"/>
      <c r="P153" s="1149"/>
    </row>
    <row r="154" spans="1:16" s="1190" customFormat="1">
      <c r="A154" s="1146">
        <v>104</v>
      </c>
      <c r="B154" s="1058" t="s">
        <v>102</v>
      </c>
      <c r="C154" s="1191" t="s">
        <v>819</v>
      </c>
      <c r="D154" s="1146" t="s">
        <v>727</v>
      </c>
      <c r="E154" s="1193">
        <v>917.07</v>
      </c>
      <c r="F154" s="1149"/>
      <c r="G154" s="1149"/>
      <c r="H154" s="1149"/>
      <c r="I154" s="1149"/>
      <c r="J154" s="1149"/>
      <c r="K154" s="1149"/>
      <c r="L154" s="1149"/>
      <c r="M154" s="1149"/>
      <c r="N154" s="1149"/>
      <c r="O154" s="1149"/>
      <c r="P154" s="1149"/>
    </row>
    <row r="155" spans="1:16" s="1190" customFormat="1">
      <c r="A155" s="1146">
        <v>105</v>
      </c>
      <c r="B155" s="1058" t="s">
        <v>102</v>
      </c>
      <c r="C155" s="1191" t="s">
        <v>816</v>
      </c>
      <c r="D155" s="1146" t="s">
        <v>727</v>
      </c>
      <c r="E155" s="1193">
        <v>250.9</v>
      </c>
      <c r="F155" s="1149"/>
      <c r="G155" s="1149"/>
      <c r="H155" s="1149"/>
      <c r="I155" s="1149"/>
      <c r="J155" s="1149"/>
      <c r="K155" s="1149"/>
      <c r="L155" s="1149"/>
      <c r="M155" s="1149"/>
      <c r="N155" s="1149"/>
      <c r="O155" s="1149"/>
      <c r="P155" s="1149"/>
    </row>
    <row r="156" spans="1:16" s="1190" customFormat="1">
      <c r="A156" s="1146">
        <v>106</v>
      </c>
      <c r="B156" s="1058" t="s">
        <v>102</v>
      </c>
      <c r="C156" s="1191" t="s">
        <v>815</v>
      </c>
      <c r="D156" s="1146" t="s">
        <v>727</v>
      </c>
      <c r="E156" s="1193">
        <v>588.62</v>
      </c>
      <c r="F156" s="1149"/>
      <c r="G156" s="1149"/>
      <c r="H156" s="1149"/>
      <c r="I156" s="1149"/>
      <c r="J156" s="1149"/>
      <c r="K156" s="1149"/>
      <c r="L156" s="1149"/>
      <c r="M156" s="1149"/>
      <c r="N156" s="1149"/>
      <c r="O156" s="1149"/>
      <c r="P156" s="1149"/>
    </row>
    <row r="157" spans="1:16" s="144" customFormat="1">
      <c r="A157" s="105"/>
      <c r="B157" s="105"/>
      <c r="C157" s="103" t="s">
        <v>876</v>
      </c>
      <c r="D157" s="104"/>
      <c r="E157" s="105"/>
      <c r="F157" s="137"/>
      <c r="G157" s="137"/>
      <c r="H157" s="137"/>
      <c r="I157" s="137"/>
      <c r="J157" s="137"/>
      <c r="K157" s="137"/>
      <c r="L157" s="137"/>
      <c r="M157" s="137"/>
      <c r="N157" s="137"/>
      <c r="O157" s="137"/>
      <c r="P157" s="137"/>
    </row>
    <row r="158" spans="1:16" s="108" customFormat="1" ht="38.25">
      <c r="A158" s="1146">
        <v>107</v>
      </c>
      <c r="B158" s="1058" t="s">
        <v>102</v>
      </c>
      <c r="C158" s="1191" t="s">
        <v>1585</v>
      </c>
      <c r="D158" s="1146" t="s">
        <v>1626</v>
      </c>
      <c r="E158" s="1192">
        <v>151.5</v>
      </c>
      <c r="F158" s="113"/>
      <c r="G158" s="113"/>
      <c r="H158" s="113"/>
      <c r="I158" s="113"/>
      <c r="J158" s="113"/>
      <c r="K158" s="113"/>
      <c r="L158" s="113"/>
      <c r="M158" s="113"/>
      <c r="N158" s="113"/>
      <c r="O158" s="113"/>
      <c r="P158" s="113"/>
    </row>
    <row r="159" spans="1:16" s="108" customFormat="1">
      <c r="A159" s="1146">
        <v>108</v>
      </c>
      <c r="B159" s="1058" t="s">
        <v>102</v>
      </c>
      <c r="C159" s="1191" t="s">
        <v>815</v>
      </c>
      <c r="D159" s="1146" t="s">
        <v>727</v>
      </c>
      <c r="E159" s="1193">
        <v>10034.64</v>
      </c>
      <c r="F159" s="113"/>
      <c r="G159" s="113"/>
      <c r="H159" s="113"/>
      <c r="I159" s="113"/>
      <c r="J159" s="113"/>
      <c r="K159" s="113"/>
      <c r="L159" s="113"/>
      <c r="M159" s="113"/>
      <c r="N159" s="113"/>
      <c r="O159" s="113"/>
      <c r="P159" s="113"/>
    </row>
    <row r="160" spans="1:16" s="144" customFormat="1">
      <c r="A160" s="105"/>
      <c r="B160" s="105"/>
      <c r="C160" s="103" t="s">
        <v>877</v>
      </c>
      <c r="D160" s="104"/>
      <c r="E160" s="105"/>
      <c r="F160" s="137"/>
      <c r="G160" s="137"/>
      <c r="H160" s="137"/>
      <c r="I160" s="137"/>
      <c r="J160" s="137"/>
      <c r="K160" s="137"/>
      <c r="L160" s="137"/>
      <c r="M160" s="137"/>
      <c r="N160" s="137"/>
      <c r="O160" s="137"/>
      <c r="P160" s="137"/>
    </row>
    <row r="161" spans="1:16" s="108" customFormat="1">
      <c r="A161" s="102"/>
      <c r="B161" s="102"/>
      <c r="C161" s="135" t="s">
        <v>878</v>
      </c>
      <c r="D161" s="104"/>
      <c r="E161" s="105"/>
      <c r="F161" s="137"/>
      <c r="G161" s="137"/>
      <c r="H161" s="137"/>
      <c r="I161" s="137"/>
      <c r="J161" s="137"/>
      <c r="K161" s="137"/>
      <c r="L161" s="137"/>
      <c r="M161" s="137"/>
      <c r="N161" s="137"/>
      <c r="O161" s="137"/>
      <c r="P161" s="137"/>
    </row>
    <row r="162" spans="1:16" s="108" customFormat="1" ht="38.25">
      <c r="A162" s="1146">
        <v>109</v>
      </c>
      <c r="B162" s="1058" t="s">
        <v>102</v>
      </c>
      <c r="C162" s="1191" t="s">
        <v>1587</v>
      </c>
      <c r="D162" s="1146" t="s">
        <v>1626</v>
      </c>
      <c r="E162" s="1192">
        <v>2.34</v>
      </c>
      <c r="F162" s="113"/>
      <c r="G162" s="113"/>
      <c r="H162" s="113"/>
      <c r="I162" s="113"/>
      <c r="J162" s="113"/>
      <c r="K162" s="113"/>
      <c r="L162" s="113"/>
      <c r="M162" s="113"/>
      <c r="N162" s="113"/>
      <c r="O162" s="113"/>
      <c r="P162" s="113"/>
    </row>
    <row r="163" spans="1:16" s="108" customFormat="1">
      <c r="A163" s="1146">
        <v>110</v>
      </c>
      <c r="B163" s="1058" t="s">
        <v>102</v>
      </c>
      <c r="C163" s="1191" t="s">
        <v>817</v>
      </c>
      <c r="D163" s="1146" t="s">
        <v>727</v>
      </c>
      <c r="E163" s="1193">
        <v>71.099999999999994</v>
      </c>
      <c r="F163" s="113"/>
      <c r="G163" s="113"/>
      <c r="H163" s="113"/>
      <c r="I163" s="113"/>
      <c r="J163" s="113"/>
      <c r="K163" s="113"/>
      <c r="L163" s="113"/>
      <c r="M163" s="113"/>
      <c r="N163" s="113"/>
      <c r="O163" s="113"/>
      <c r="P163" s="113"/>
    </row>
    <row r="164" spans="1:16" s="108" customFormat="1">
      <c r="A164" s="1146">
        <v>111</v>
      </c>
      <c r="B164" s="1058" t="s">
        <v>102</v>
      </c>
      <c r="C164" s="1191" t="s">
        <v>816</v>
      </c>
      <c r="D164" s="1146" t="s">
        <v>727</v>
      </c>
      <c r="E164" s="1193">
        <v>163.06</v>
      </c>
      <c r="F164" s="113"/>
      <c r="G164" s="113"/>
      <c r="H164" s="113"/>
      <c r="I164" s="113"/>
      <c r="J164" s="113"/>
      <c r="K164" s="113"/>
      <c r="L164" s="113"/>
      <c r="M164" s="113"/>
      <c r="N164" s="113"/>
      <c r="O164" s="113"/>
      <c r="P164" s="113"/>
    </row>
    <row r="165" spans="1:16" s="108" customFormat="1">
      <c r="A165" s="102"/>
      <c r="B165" s="102"/>
      <c r="C165" s="135" t="s">
        <v>879</v>
      </c>
      <c r="D165" s="104"/>
      <c r="E165" s="105"/>
      <c r="F165" s="137"/>
      <c r="G165" s="137"/>
      <c r="H165" s="137"/>
      <c r="I165" s="137"/>
      <c r="J165" s="137"/>
      <c r="K165" s="137"/>
      <c r="L165" s="137"/>
      <c r="M165" s="137"/>
      <c r="N165" s="137"/>
      <c r="O165" s="137"/>
      <c r="P165" s="137"/>
    </row>
    <row r="166" spans="1:16" s="108" customFormat="1" ht="38.25">
      <c r="A166" s="1146">
        <v>112</v>
      </c>
      <c r="B166" s="1058" t="s">
        <v>102</v>
      </c>
      <c r="C166" s="1191" t="s">
        <v>1586</v>
      </c>
      <c r="D166" s="1146" t="s">
        <v>1626</v>
      </c>
      <c r="E166" s="1192">
        <v>4.68</v>
      </c>
      <c r="F166" s="113"/>
      <c r="G166" s="113"/>
      <c r="H166" s="113"/>
      <c r="I166" s="113"/>
      <c r="J166" s="113"/>
      <c r="K166" s="113"/>
      <c r="L166" s="113"/>
      <c r="M166" s="113"/>
      <c r="N166" s="113"/>
      <c r="O166" s="113"/>
      <c r="P166" s="113"/>
    </row>
    <row r="167" spans="1:16" s="108" customFormat="1">
      <c r="A167" s="1146">
        <v>113</v>
      </c>
      <c r="B167" s="1058" t="s">
        <v>102</v>
      </c>
      <c r="C167" s="1191" t="s">
        <v>819</v>
      </c>
      <c r="D167" s="1146" t="s">
        <v>727</v>
      </c>
      <c r="E167" s="1193">
        <v>378.84</v>
      </c>
      <c r="F167" s="113"/>
      <c r="G167" s="113"/>
      <c r="H167" s="113"/>
      <c r="I167" s="113"/>
      <c r="J167" s="113"/>
      <c r="K167" s="113"/>
      <c r="L167" s="113"/>
      <c r="M167" s="113"/>
      <c r="N167" s="113"/>
      <c r="O167" s="113"/>
      <c r="P167" s="113"/>
    </row>
    <row r="168" spans="1:16" s="108" customFormat="1">
      <c r="A168" s="1146">
        <v>114</v>
      </c>
      <c r="B168" s="1058" t="s">
        <v>102</v>
      </c>
      <c r="C168" s="1191" t="s">
        <v>815</v>
      </c>
      <c r="D168" s="1146" t="s">
        <v>727</v>
      </c>
      <c r="E168" s="1193">
        <v>83.3</v>
      </c>
      <c r="F168" s="113"/>
      <c r="G168" s="113"/>
      <c r="H168" s="113"/>
      <c r="I168" s="113"/>
      <c r="J168" s="113"/>
      <c r="K168" s="113"/>
      <c r="L168" s="113"/>
      <c r="M168" s="113"/>
      <c r="N168" s="113"/>
      <c r="O168" s="113"/>
      <c r="P168" s="113"/>
    </row>
    <row r="169" spans="1:16" s="144" customFormat="1">
      <c r="A169" s="105"/>
      <c r="B169" s="105"/>
      <c r="C169" s="103" t="s">
        <v>880</v>
      </c>
      <c r="D169" s="104"/>
      <c r="E169" s="105"/>
      <c r="F169" s="137"/>
      <c r="G169" s="137"/>
      <c r="H169" s="137"/>
      <c r="I169" s="137"/>
      <c r="J169" s="137"/>
      <c r="K169" s="137"/>
      <c r="L169" s="137"/>
      <c r="M169" s="137"/>
      <c r="N169" s="137"/>
      <c r="O169" s="137"/>
      <c r="P169" s="137"/>
    </row>
    <row r="170" spans="1:16" s="108" customFormat="1" ht="38.25">
      <c r="A170" s="1146">
        <v>115</v>
      </c>
      <c r="B170" s="1058" t="s">
        <v>102</v>
      </c>
      <c r="C170" s="1191" t="s">
        <v>1586</v>
      </c>
      <c r="D170" s="1146" t="s">
        <v>1626</v>
      </c>
      <c r="E170" s="1192">
        <v>10.9</v>
      </c>
      <c r="F170" s="113"/>
      <c r="G170" s="113"/>
      <c r="H170" s="113"/>
      <c r="I170" s="113"/>
      <c r="J170" s="113"/>
      <c r="K170" s="113"/>
      <c r="L170" s="113"/>
      <c r="M170" s="113"/>
      <c r="N170" s="113"/>
      <c r="O170" s="113"/>
      <c r="P170" s="113"/>
    </row>
    <row r="171" spans="1:16" s="1167" customFormat="1">
      <c r="A171" s="1146"/>
      <c r="B171" s="1058" t="s">
        <v>102</v>
      </c>
      <c r="C171" s="1191" t="s">
        <v>817</v>
      </c>
      <c r="D171" s="1146" t="s">
        <v>727</v>
      </c>
      <c r="E171" s="1193">
        <v>462.82</v>
      </c>
      <c r="F171" s="859"/>
      <c r="G171" s="859"/>
      <c r="H171" s="859"/>
      <c r="I171" s="859"/>
      <c r="J171" s="859"/>
      <c r="K171" s="859"/>
      <c r="L171" s="859"/>
      <c r="M171" s="859"/>
      <c r="N171" s="859"/>
      <c r="O171" s="859"/>
      <c r="P171" s="859"/>
    </row>
    <row r="172" spans="1:16" s="108" customFormat="1">
      <c r="A172" s="1146">
        <v>116</v>
      </c>
      <c r="B172" s="1058" t="s">
        <v>102</v>
      </c>
      <c r="C172" s="1191" t="s">
        <v>818</v>
      </c>
      <c r="D172" s="1146" t="s">
        <v>727</v>
      </c>
      <c r="E172" s="1193">
        <v>2.13</v>
      </c>
      <c r="F172" s="113"/>
      <c r="G172" s="113"/>
      <c r="H172" s="113"/>
      <c r="I172" s="113"/>
      <c r="J172" s="113"/>
      <c r="K172" s="113"/>
      <c r="L172" s="113"/>
      <c r="M172" s="113"/>
      <c r="N172" s="113"/>
      <c r="O172" s="113"/>
      <c r="P172" s="113"/>
    </row>
    <row r="173" spans="1:16" s="144" customFormat="1" ht="25.5">
      <c r="A173" s="105"/>
      <c r="B173" s="105"/>
      <c r="C173" s="103" t="s">
        <v>881</v>
      </c>
      <c r="D173" s="104"/>
      <c r="E173" s="105"/>
      <c r="F173" s="137"/>
      <c r="G173" s="137"/>
      <c r="H173" s="137"/>
      <c r="I173" s="137"/>
      <c r="J173" s="137"/>
      <c r="K173" s="137"/>
      <c r="L173" s="137"/>
      <c r="M173" s="137"/>
      <c r="N173" s="137"/>
      <c r="O173" s="137"/>
      <c r="P173" s="137"/>
    </row>
    <row r="174" spans="1:16" s="108" customFormat="1" ht="38.25">
      <c r="A174" s="1146">
        <v>117</v>
      </c>
      <c r="B174" s="1058" t="s">
        <v>102</v>
      </c>
      <c r="C174" s="1191" t="s">
        <v>1587</v>
      </c>
      <c r="D174" s="1146" t="s">
        <v>1626</v>
      </c>
      <c r="E174" s="1192">
        <v>17.75</v>
      </c>
      <c r="F174" s="113"/>
      <c r="G174" s="113"/>
      <c r="H174" s="113"/>
      <c r="I174" s="113"/>
      <c r="J174" s="113"/>
      <c r="K174" s="113"/>
      <c r="L174" s="113"/>
      <c r="M174" s="113"/>
      <c r="N174" s="113"/>
      <c r="O174" s="113"/>
      <c r="P174" s="113"/>
    </row>
    <row r="175" spans="1:16" s="108" customFormat="1">
      <c r="A175" s="1146">
        <v>118</v>
      </c>
      <c r="B175" s="1058" t="s">
        <v>102</v>
      </c>
      <c r="C175" s="1191" t="s">
        <v>815</v>
      </c>
      <c r="D175" s="1146" t="s">
        <v>727</v>
      </c>
      <c r="E175" s="1193">
        <v>1440.85</v>
      </c>
      <c r="F175" s="113"/>
      <c r="G175" s="113"/>
      <c r="H175" s="113"/>
      <c r="I175" s="113"/>
      <c r="J175" s="113"/>
      <c r="K175" s="113"/>
      <c r="L175" s="113"/>
      <c r="M175" s="113"/>
      <c r="N175" s="113"/>
      <c r="O175" s="113"/>
      <c r="P175" s="113"/>
    </row>
    <row r="176" spans="1:16" s="144" customFormat="1" ht="25.5">
      <c r="A176" s="105"/>
      <c r="B176" s="105"/>
      <c r="C176" s="103" t="s">
        <v>882</v>
      </c>
      <c r="D176" s="104"/>
      <c r="E176" s="105"/>
      <c r="F176" s="137"/>
      <c r="G176" s="137"/>
      <c r="H176" s="137"/>
      <c r="I176" s="137"/>
      <c r="J176" s="137"/>
      <c r="K176" s="137"/>
      <c r="L176" s="137"/>
      <c r="M176" s="137"/>
      <c r="N176" s="137"/>
      <c r="O176" s="137"/>
      <c r="P176" s="137"/>
    </row>
    <row r="177" spans="1:16" s="108" customFormat="1" ht="15.75">
      <c r="A177" s="1146">
        <v>119</v>
      </c>
      <c r="B177" s="1146" t="s">
        <v>102</v>
      </c>
      <c r="C177" s="1191" t="s">
        <v>800</v>
      </c>
      <c r="D177" s="1146" t="s">
        <v>1626</v>
      </c>
      <c r="E177" s="1192">
        <v>2.5499999999999998</v>
      </c>
      <c r="F177" s="113"/>
      <c r="G177" s="113"/>
      <c r="H177" s="113"/>
      <c r="I177" s="113"/>
      <c r="J177" s="113"/>
      <c r="K177" s="113"/>
      <c r="L177" s="113"/>
      <c r="M177" s="113"/>
      <c r="N177" s="113"/>
      <c r="O177" s="113"/>
      <c r="P177" s="113"/>
    </row>
    <row r="178" spans="1:16" s="108" customFormat="1" ht="38.25">
      <c r="A178" s="1146">
        <v>120</v>
      </c>
      <c r="B178" s="1058" t="s">
        <v>102</v>
      </c>
      <c r="C178" s="1191" t="s">
        <v>1586</v>
      </c>
      <c r="D178" s="1146" t="s">
        <v>1626</v>
      </c>
      <c r="E178" s="1192">
        <v>21.4</v>
      </c>
      <c r="F178" s="113"/>
      <c r="G178" s="113"/>
      <c r="H178" s="113"/>
      <c r="I178" s="113"/>
      <c r="J178" s="113"/>
      <c r="K178" s="113"/>
      <c r="L178" s="113"/>
      <c r="M178" s="113"/>
      <c r="N178" s="113"/>
      <c r="O178" s="113"/>
      <c r="P178" s="113"/>
    </row>
    <row r="179" spans="1:16" s="108" customFormat="1">
      <c r="A179" s="1146">
        <v>121</v>
      </c>
      <c r="B179" s="1058" t="s">
        <v>102</v>
      </c>
      <c r="C179" s="1191" t="s">
        <v>815</v>
      </c>
      <c r="D179" s="1146" t="s">
        <v>727</v>
      </c>
      <c r="E179" s="1193">
        <v>1874.14</v>
      </c>
      <c r="F179" s="113"/>
      <c r="G179" s="113"/>
      <c r="H179" s="113"/>
      <c r="I179" s="113"/>
      <c r="J179" s="113"/>
      <c r="K179" s="113"/>
      <c r="L179" s="113"/>
      <c r="M179" s="113"/>
      <c r="N179" s="113"/>
      <c r="O179" s="113"/>
      <c r="P179" s="113"/>
    </row>
    <row r="180" spans="1:16" s="144" customFormat="1">
      <c r="A180" s="105"/>
      <c r="B180" s="105"/>
      <c r="C180" s="103" t="s">
        <v>883</v>
      </c>
      <c r="D180" s="104"/>
      <c r="E180" s="105"/>
      <c r="F180" s="137"/>
      <c r="G180" s="137"/>
      <c r="H180" s="137"/>
      <c r="I180" s="137"/>
      <c r="J180" s="137"/>
      <c r="K180" s="137"/>
      <c r="L180" s="137"/>
      <c r="M180" s="137"/>
      <c r="N180" s="137"/>
      <c r="O180" s="137"/>
      <c r="P180" s="137"/>
    </row>
    <row r="181" spans="1:16" s="144" customFormat="1">
      <c r="A181" s="105"/>
      <c r="B181" s="105"/>
      <c r="C181" s="135" t="s">
        <v>884</v>
      </c>
      <c r="D181" s="104"/>
      <c r="E181" s="105"/>
      <c r="F181" s="137"/>
      <c r="G181" s="137"/>
      <c r="H181" s="137"/>
      <c r="I181" s="137"/>
      <c r="J181" s="137"/>
      <c r="K181" s="137"/>
      <c r="L181" s="137"/>
      <c r="M181" s="137"/>
      <c r="N181" s="137"/>
      <c r="O181" s="137"/>
      <c r="P181" s="137"/>
    </row>
    <row r="182" spans="1:16" s="108" customFormat="1" ht="38.25">
      <c r="A182" s="109">
        <v>122</v>
      </c>
      <c r="B182" s="147" t="s">
        <v>102</v>
      </c>
      <c r="C182" s="148" t="s">
        <v>840</v>
      </c>
      <c r="D182" s="109" t="s">
        <v>1626</v>
      </c>
      <c r="E182" s="177">
        <v>70.37</v>
      </c>
      <c r="F182" s="113"/>
      <c r="G182" s="113"/>
      <c r="H182" s="113"/>
      <c r="I182" s="113"/>
      <c r="J182" s="113"/>
      <c r="K182" s="113"/>
      <c r="L182" s="113"/>
      <c r="M182" s="113"/>
      <c r="N182" s="113"/>
      <c r="O182" s="113"/>
      <c r="P182" s="113"/>
    </row>
    <row r="183" spans="1:16" s="108" customFormat="1">
      <c r="A183" s="109">
        <v>123</v>
      </c>
      <c r="B183" s="147" t="s">
        <v>102</v>
      </c>
      <c r="C183" s="148" t="s">
        <v>815</v>
      </c>
      <c r="D183" s="109" t="s">
        <v>727</v>
      </c>
      <c r="E183" s="178">
        <v>3534.18</v>
      </c>
      <c r="F183" s="113"/>
      <c r="G183" s="113"/>
      <c r="H183" s="113"/>
      <c r="I183" s="113"/>
      <c r="J183" s="113"/>
      <c r="K183" s="113"/>
      <c r="L183" s="113"/>
      <c r="M183" s="113"/>
      <c r="N183" s="113"/>
      <c r="O183" s="113"/>
      <c r="P183" s="113"/>
    </row>
    <row r="184" spans="1:16" s="144" customFormat="1" ht="25.5">
      <c r="A184" s="105"/>
      <c r="B184" s="105"/>
      <c r="C184" s="135" t="s">
        <v>885</v>
      </c>
      <c r="D184" s="104"/>
      <c r="E184" s="105"/>
      <c r="F184" s="137"/>
      <c r="G184" s="137"/>
      <c r="H184" s="137"/>
      <c r="I184" s="137"/>
      <c r="J184" s="137"/>
      <c r="K184" s="137"/>
      <c r="L184" s="137"/>
      <c r="M184" s="137"/>
      <c r="N184" s="137"/>
      <c r="O184" s="137"/>
      <c r="P184" s="137"/>
    </row>
    <row r="185" spans="1:16" s="108" customFormat="1">
      <c r="A185" s="109">
        <v>124</v>
      </c>
      <c r="B185" s="147" t="s">
        <v>102</v>
      </c>
      <c r="C185" s="148" t="s">
        <v>815</v>
      </c>
      <c r="D185" s="109" t="s">
        <v>727</v>
      </c>
      <c r="E185" s="178">
        <v>497.92</v>
      </c>
      <c r="F185" s="113"/>
      <c r="G185" s="113"/>
      <c r="H185" s="113"/>
      <c r="I185" s="113"/>
      <c r="J185" s="113"/>
      <c r="K185" s="113"/>
      <c r="L185" s="113"/>
      <c r="M185" s="113"/>
      <c r="N185" s="113"/>
      <c r="O185" s="113"/>
      <c r="P185" s="113"/>
    </row>
    <row r="186" spans="1:16" s="144" customFormat="1">
      <c r="A186" s="105"/>
      <c r="B186" s="105"/>
      <c r="C186" s="103" t="s">
        <v>839</v>
      </c>
      <c r="D186" s="104"/>
      <c r="E186" s="105"/>
      <c r="F186" s="137"/>
      <c r="G186" s="137"/>
      <c r="H186" s="137"/>
      <c r="I186" s="137"/>
      <c r="J186" s="137"/>
      <c r="K186" s="137"/>
      <c r="L186" s="137"/>
      <c r="M186" s="137"/>
      <c r="N186" s="137"/>
      <c r="O186" s="137"/>
      <c r="P186" s="137"/>
    </row>
    <row r="187" spans="1:16" s="108" customFormat="1">
      <c r="A187" s="102"/>
      <c r="B187" s="102"/>
      <c r="C187" s="135" t="s">
        <v>886</v>
      </c>
      <c r="D187" s="104"/>
      <c r="E187" s="105"/>
      <c r="F187" s="137"/>
      <c r="G187" s="137"/>
      <c r="H187" s="137"/>
      <c r="I187" s="137"/>
      <c r="J187" s="137"/>
      <c r="K187" s="137"/>
      <c r="L187" s="137"/>
      <c r="M187" s="137"/>
      <c r="N187" s="137"/>
      <c r="O187" s="137"/>
      <c r="P187" s="137"/>
    </row>
    <row r="188" spans="1:16" s="108" customFormat="1" ht="38.25">
      <c r="A188" s="1146">
        <v>125</v>
      </c>
      <c r="B188" s="1058" t="s">
        <v>102</v>
      </c>
      <c r="C188" s="1191" t="s">
        <v>840</v>
      </c>
      <c r="D188" s="1146" t="s">
        <v>1626</v>
      </c>
      <c r="E188" s="1192">
        <v>14.72</v>
      </c>
      <c r="F188" s="113"/>
      <c r="G188" s="113"/>
      <c r="H188" s="113"/>
      <c r="I188" s="113"/>
      <c r="J188" s="113"/>
      <c r="K188" s="113"/>
      <c r="L188" s="113"/>
      <c r="M188" s="113"/>
      <c r="N188" s="113"/>
      <c r="O188" s="113"/>
      <c r="P188" s="113"/>
    </row>
    <row r="189" spans="1:16" s="108" customFormat="1">
      <c r="A189" s="1146">
        <v>126</v>
      </c>
      <c r="B189" s="1058" t="s">
        <v>102</v>
      </c>
      <c r="C189" s="1191" t="s">
        <v>819</v>
      </c>
      <c r="D189" s="1146" t="s">
        <v>727</v>
      </c>
      <c r="E189" s="1193">
        <v>2545.62</v>
      </c>
      <c r="F189" s="113"/>
      <c r="G189" s="113"/>
      <c r="H189" s="113"/>
      <c r="I189" s="113"/>
      <c r="J189" s="113"/>
      <c r="K189" s="113"/>
      <c r="L189" s="113"/>
      <c r="M189" s="113"/>
      <c r="N189" s="113"/>
      <c r="O189" s="113"/>
      <c r="P189" s="113"/>
    </row>
    <row r="190" spans="1:16" s="108" customFormat="1">
      <c r="A190" s="109">
        <v>127</v>
      </c>
      <c r="B190" s="147" t="s">
        <v>102</v>
      </c>
      <c r="C190" s="148" t="s">
        <v>815</v>
      </c>
      <c r="D190" s="109" t="s">
        <v>727</v>
      </c>
      <c r="E190" s="178">
        <v>543.95000000000005</v>
      </c>
      <c r="F190" s="113"/>
      <c r="G190" s="113"/>
      <c r="H190" s="113"/>
      <c r="I190" s="113"/>
      <c r="J190" s="113"/>
      <c r="K190" s="113"/>
      <c r="L190" s="113"/>
      <c r="M190" s="113"/>
      <c r="N190" s="113"/>
      <c r="O190" s="113"/>
      <c r="P190" s="113"/>
    </row>
    <row r="191" spans="1:16" s="108" customFormat="1">
      <c r="A191" s="102"/>
      <c r="B191" s="102"/>
      <c r="C191" s="135" t="s">
        <v>887</v>
      </c>
      <c r="D191" s="104"/>
      <c r="E191" s="105"/>
      <c r="F191" s="137"/>
      <c r="G191" s="137"/>
      <c r="H191" s="137"/>
      <c r="I191" s="137"/>
      <c r="J191" s="137"/>
      <c r="K191" s="137"/>
      <c r="L191" s="137"/>
      <c r="M191" s="137"/>
      <c r="N191" s="137"/>
      <c r="O191" s="137"/>
      <c r="P191" s="137"/>
    </row>
    <row r="192" spans="1:16" s="108" customFormat="1" ht="38.25">
      <c r="A192" s="1146">
        <v>128</v>
      </c>
      <c r="B192" s="1058" t="s">
        <v>102</v>
      </c>
      <c r="C192" s="1191" t="s">
        <v>840</v>
      </c>
      <c r="D192" s="1146" t="s">
        <v>1626</v>
      </c>
      <c r="E192" s="1192">
        <v>3.78</v>
      </c>
      <c r="F192" s="113"/>
      <c r="G192" s="113"/>
      <c r="H192" s="113"/>
      <c r="I192" s="113"/>
      <c r="J192" s="113"/>
      <c r="K192" s="113"/>
      <c r="L192" s="113"/>
      <c r="M192" s="113"/>
      <c r="N192" s="113"/>
      <c r="O192" s="113"/>
      <c r="P192" s="113"/>
    </row>
    <row r="193" spans="1:16" s="108" customFormat="1">
      <c r="A193" s="109">
        <v>129</v>
      </c>
      <c r="B193" s="147" t="s">
        <v>102</v>
      </c>
      <c r="C193" s="148" t="s">
        <v>819</v>
      </c>
      <c r="D193" s="109" t="s">
        <v>727</v>
      </c>
      <c r="E193" s="178">
        <v>693</v>
      </c>
      <c r="F193" s="113"/>
      <c r="G193" s="113"/>
      <c r="H193" s="113"/>
      <c r="I193" s="113"/>
      <c r="J193" s="113"/>
      <c r="K193" s="113"/>
      <c r="L193" s="113"/>
      <c r="M193" s="113"/>
      <c r="N193" s="113"/>
      <c r="O193" s="113"/>
      <c r="P193" s="113"/>
    </row>
    <row r="194" spans="1:16" s="108" customFormat="1">
      <c r="A194" s="1146">
        <v>130</v>
      </c>
      <c r="B194" s="1058" t="s">
        <v>102</v>
      </c>
      <c r="C194" s="1191" t="s">
        <v>815</v>
      </c>
      <c r="D194" s="1146" t="s">
        <v>727</v>
      </c>
      <c r="E194" s="1193">
        <v>136.22999999999999</v>
      </c>
      <c r="F194" s="113"/>
      <c r="G194" s="113"/>
      <c r="H194" s="113"/>
      <c r="I194" s="113"/>
      <c r="J194" s="113"/>
      <c r="K194" s="113"/>
      <c r="L194" s="113"/>
      <c r="M194" s="113"/>
      <c r="N194" s="113"/>
      <c r="O194" s="113"/>
      <c r="P194" s="113"/>
    </row>
    <row r="195" spans="1:16" s="108" customFormat="1">
      <c r="A195" s="102"/>
      <c r="B195" s="102"/>
      <c r="C195" s="135" t="s">
        <v>888</v>
      </c>
      <c r="D195" s="104"/>
      <c r="E195" s="105"/>
      <c r="F195" s="137"/>
      <c r="G195" s="137"/>
      <c r="H195" s="137"/>
      <c r="I195" s="137"/>
      <c r="J195" s="137"/>
      <c r="K195" s="137"/>
      <c r="L195" s="137"/>
      <c r="M195" s="137"/>
      <c r="N195" s="137"/>
      <c r="O195" s="137"/>
      <c r="P195" s="137"/>
    </row>
    <row r="196" spans="1:16" s="108" customFormat="1" ht="38.25">
      <c r="A196" s="1146">
        <v>131</v>
      </c>
      <c r="B196" s="1058" t="s">
        <v>102</v>
      </c>
      <c r="C196" s="1191" t="s">
        <v>840</v>
      </c>
      <c r="D196" s="1146" t="s">
        <v>1626</v>
      </c>
      <c r="E196" s="1192">
        <v>1.52</v>
      </c>
      <c r="F196" s="113"/>
      <c r="G196" s="113"/>
      <c r="H196" s="113"/>
      <c r="I196" s="113"/>
      <c r="J196" s="113"/>
      <c r="K196" s="113"/>
      <c r="L196" s="113"/>
      <c r="M196" s="113"/>
      <c r="N196" s="113"/>
      <c r="O196" s="113"/>
      <c r="P196" s="113"/>
    </row>
    <row r="197" spans="1:16" s="108" customFormat="1">
      <c r="A197" s="109">
        <v>132</v>
      </c>
      <c r="B197" s="147" t="s">
        <v>102</v>
      </c>
      <c r="C197" s="148" t="s">
        <v>819</v>
      </c>
      <c r="D197" s="109" t="s">
        <v>727</v>
      </c>
      <c r="E197" s="178">
        <v>226.38</v>
      </c>
      <c r="F197" s="113"/>
      <c r="G197" s="113"/>
      <c r="H197" s="113"/>
      <c r="I197" s="113"/>
      <c r="J197" s="113"/>
      <c r="K197" s="113"/>
      <c r="L197" s="113"/>
      <c r="M197" s="113"/>
      <c r="N197" s="113"/>
      <c r="O197" s="113"/>
      <c r="P197" s="113"/>
    </row>
    <row r="198" spans="1:16" s="108" customFormat="1">
      <c r="A198" s="1146">
        <v>133</v>
      </c>
      <c r="B198" s="1058" t="s">
        <v>102</v>
      </c>
      <c r="C198" s="1191" t="s">
        <v>815</v>
      </c>
      <c r="D198" s="1146" t="s">
        <v>727</v>
      </c>
      <c r="E198" s="1193">
        <v>59.23</v>
      </c>
      <c r="F198" s="113"/>
      <c r="G198" s="113"/>
      <c r="H198" s="113"/>
      <c r="I198" s="113"/>
      <c r="J198" s="113"/>
      <c r="K198" s="113"/>
      <c r="L198" s="113"/>
      <c r="M198" s="113"/>
      <c r="N198" s="113"/>
      <c r="O198" s="113"/>
      <c r="P198" s="113"/>
    </row>
    <row r="199" spans="1:16" s="108" customFormat="1">
      <c r="A199" s="102"/>
      <c r="B199" s="153"/>
      <c r="C199" s="135" t="s">
        <v>889</v>
      </c>
      <c r="D199" s="104"/>
      <c r="E199" s="105"/>
      <c r="F199" s="137"/>
      <c r="G199" s="137"/>
      <c r="H199" s="137"/>
      <c r="I199" s="137"/>
      <c r="J199" s="137"/>
      <c r="K199" s="137"/>
      <c r="L199" s="137"/>
      <c r="M199" s="137"/>
      <c r="N199" s="137"/>
      <c r="O199" s="137"/>
      <c r="P199" s="137"/>
    </row>
    <row r="200" spans="1:16" s="108" customFormat="1" ht="38.25">
      <c r="A200" s="1146">
        <v>134</v>
      </c>
      <c r="B200" s="1058" t="s">
        <v>102</v>
      </c>
      <c r="C200" s="1191" t="s">
        <v>840</v>
      </c>
      <c r="D200" s="1146" t="s">
        <v>1626</v>
      </c>
      <c r="E200" s="1192">
        <v>33.04</v>
      </c>
      <c r="F200" s="113"/>
      <c r="G200" s="113"/>
      <c r="H200" s="113"/>
      <c r="I200" s="113"/>
      <c r="J200" s="113"/>
      <c r="K200" s="113"/>
      <c r="L200" s="113"/>
      <c r="M200" s="113"/>
      <c r="N200" s="113"/>
      <c r="O200" s="113"/>
      <c r="P200" s="113"/>
    </row>
    <row r="201" spans="1:16" s="108" customFormat="1">
      <c r="A201" s="1146">
        <v>135</v>
      </c>
      <c r="B201" s="1058" t="s">
        <v>102</v>
      </c>
      <c r="C201" s="1191" t="s">
        <v>819</v>
      </c>
      <c r="D201" s="1146" t="s">
        <v>727</v>
      </c>
      <c r="E201" s="1193">
        <v>2725.8</v>
      </c>
      <c r="F201" s="113"/>
      <c r="G201" s="113"/>
      <c r="H201" s="113"/>
      <c r="I201" s="113"/>
      <c r="J201" s="113"/>
      <c r="K201" s="113"/>
      <c r="L201" s="113"/>
      <c r="M201" s="113"/>
      <c r="N201" s="113"/>
      <c r="O201" s="113"/>
      <c r="P201" s="113"/>
    </row>
    <row r="202" spans="1:16" s="108" customFormat="1">
      <c r="A202" s="1146">
        <v>136</v>
      </c>
      <c r="B202" s="1058" t="s">
        <v>102</v>
      </c>
      <c r="C202" s="1191" t="s">
        <v>816</v>
      </c>
      <c r="D202" s="1146" t="s">
        <v>727</v>
      </c>
      <c r="E202" s="1193">
        <v>372.88</v>
      </c>
      <c r="F202" s="113"/>
      <c r="G202" s="113"/>
      <c r="H202" s="113"/>
      <c r="I202" s="113"/>
      <c r="J202" s="113"/>
      <c r="K202" s="113"/>
      <c r="L202" s="113"/>
      <c r="M202" s="113"/>
      <c r="N202" s="113"/>
      <c r="O202" s="113"/>
      <c r="P202" s="113"/>
    </row>
    <row r="203" spans="1:16" s="108" customFormat="1">
      <c r="A203" s="1146">
        <v>137</v>
      </c>
      <c r="B203" s="1058" t="s">
        <v>102</v>
      </c>
      <c r="C203" s="1191" t="s">
        <v>815</v>
      </c>
      <c r="D203" s="1146" t="s">
        <v>727</v>
      </c>
      <c r="E203" s="1193">
        <v>852.7</v>
      </c>
      <c r="F203" s="113"/>
      <c r="G203" s="113"/>
      <c r="H203" s="113"/>
      <c r="I203" s="113"/>
      <c r="J203" s="113"/>
      <c r="K203" s="113"/>
      <c r="L203" s="113"/>
      <c r="M203" s="113"/>
      <c r="N203" s="113"/>
      <c r="O203" s="113"/>
      <c r="P203" s="113"/>
    </row>
    <row r="204" spans="1:16" s="108" customFormat="1">
      <c r="A204" s="102"/>
      <c r="B204" s="153"/>
      <c r="C204" s="135" t="s">
        <v>890</v>
      </c>
      <c r="D204" s="104"/>
      <c r="E204" s="105"/>
      <c r="F204" s="137"/>
      <c r="G204" s="137"/>
      <c r="H204" s="137"/>
      <c r="I204" s="137"/>
      <c r="J204" s="137"/>
      <c r="K204" s="137"/>
      <c r="L204" s="137"/>
      <c r="M204" s="137"/>
      <c r="N204" s="137"/>
      <c r="O204" s="137"/>
      <c r="P204" s="137"/>
    </row>
    <row r="205" spans="1:16" s="108" customFormat="1" ht="38.25">
      <c r="A205" s="109">
        <v>138</v>
      </c>
      <c r="B205" s="147" t="s">
        <v>102</v>
      </c>
      <c r="C205" s="148" t="s">
        <v>840</v>
      </c>
      <c r="D205" s="109" t="s">
        <v>1626</v>
      </c>
      <c r="E205" s="177">
        <v>3.82</v>
      </c>
      <c r="F205" s="113"/>
      <c r="G205" s="113"/>
      <c r="H205" s="113"/>
      <c r="I205" s="113"/>
      <c r="J205" s="113"/>
      <c r="K205" s="113"/>
      <c r="L205" s="113"/>
      <c r="M205" s="113"/>
      <c r="N205" s="113"/>
      <c r="O205" s="113"/>
      <c r="P205" s="113"/>
    </row>
    <row r="206" spans="1:16" s="108" customFormat="1">
      <c r="A206" s="109">
        <v>139</v>
      </c>
      <c r="B206" s="147" t="s">
        <v>102</v>
      </c>
      <c r="C206" s="148" t="s">
        <v>819</v>
      </c>
      <c r="D206" s="109" t="s">
        <v>727</v>
      </c>
      <c r="E206" s="178">
        <v>310.31</v>
      </c>
      <c r="F206" s="113"/>
      <c r="G206" s="113"/>
      <c r="H206" s="113"/>
      <c r="I206" s="113"/>
      <c r="J206" s="113"/>
      <c r="K206" s="113"/>
      <c r="L206" s="113"/>
      <c r="M206" s="113"/>
      <c r="N206" s="113"/>
      <c r="O206" s="113"/>
      <c r="P206" s="113"/>
    </row>
    <row r="207" spans="1:16" s="108" customFormat="1">
      <c r="A207" s="109">
        <v>140</v>
      </c>
      <c r="B207" s="147" t="s">
        <v>102</v>
      </c>
      <c r="C207" s="148" t="s">
        <v>816</v>
      </c>
      <c r="D207" s="109" t="s">
        <v>727</v>
      </c>
      <c r="E207" s="178">
        <v>50.8</v>
      </c>
      <c r="F207" s="113"/>
      <c r="G207" s="113"/>
      <c r="H207" s="113"/>
      <c r="I207" s="113"/>
      <c r="J207" s="113"/>
      <c r="K207" s="113"/>
      <c r="L207" s="113"/>
      <c r="M207" s="113"/>
      <c r="N207" s="113"/>
      <c r="O207" s="113"/>
      <c r="P207" s="113"/>
    </row>
    <row r="208" spans="1:16" s="108" customFormat="1">
      <c r="A208" s="109">
        <v>141</v>
      </c>
      <c r="B208" s="147" t="s">
        <v>102</v>
      </c>
      <c r="C208" s="148" t="s">
        <v>815</v>
      </c>
      <c r="D208" s="109" t="s">
        <v>727</v>
      </c>
      <c r="E208" s="178">
        <v>102.42</v>
      </c>
      <c r="F208" s="113"/>
      <c r="G208" s="113"/>
      <c r="H208" s="113"/>
      <c r="I208" s="113"/>
      <c r="J208" s="113"/>
      <c r="K208" s="113"/>
      <c r="L208" s="113"/>
      <c r="M208" s="113"/>
      <c r="N208" s="113"/>
      <c r="O208" s="113"/>
      <c r="P208" s="113"/>
    </row>
    <row r="209" spans="1:16" s="108" customFormat="1">
      <c r="A209" s="102"/>
      <c r="B209" s="153"/>
      <c r="C209" s="135" t="s">
        <v>891</v>
      </c>
      <c r="D209" s="104"/>
      <c r="E209" s="105"/>
      <c r="F209" s="137"/>
      <c r="G209" s="137"/>
      <c r="H209" s="137"/>
      <c r="I209" s="137"/>
      <c r="J209" s="137"/>
      <c r="K209" s="137"/>
      <c r="L209" s="137"/>
      <c r="M209" s="137"/>
      <c r="N209" s="137"/>
      <c r="O209" s="137"/>
      <c r="P209" s="137"/>
    </row>
    <row r="210" spans="1:16" s="108" customFormat="1" ht="38.25">
      <c r="A210" s="1146">
        <v>142</v>
      </c>
      <c r="B210" s="1058" t="s">
        <v>102</v>
      </c>
      <c r="C210" s="1191" t="s">
        <v>840</v>
      </c>
      <c r="D210" s="1146" t="s">
        <v>1626</v>
      </c>
      <c r="E210" s="1192">
        <v>0.85</v>
      </c>
      <c r="F210" s="113"/>
      <c r="G210" s="113"/>
      <c r="H210" s="113"/>
      <c r="I210" s="113"/>
      <c r="J210" s="113"/>
      <c r="K210" s="113"/>
      <c r="L210" s="113"/>
      <c r="M210" s="113"/>
      <c r="N210" s="113"/>
      <c r="O210" s="113"/>
      <c r="P210" s="113"/>
    </row>
    <row r="211" spans="1:16" s="108" customFormat="1">
      <c r="A211" s="1146">
        <v>143</v>
      </c>
      <c r="B211" s="1058" t="s">
        <v>102</v>
      </c>
      <c r="C211" s="1191" t="s">
        <v>819</v>
      </c>
      <c r="D211" s="1146" t="s">
        <v>727</v>
      </c>
      <c r="E211" s="1193">
        <v>82.24</v>
      </c>
      <c r="F211" s="113"/>
      <c r="G211" s="113"/>
      <c r="H211" s="113"/>
      <c r="I211" s="113"/>
      <c r="J211" s="113"/>
      <c r="K211" s="113"/>
      <c r="L211" s="113"/>
      <c r="M211" s="113"/>
      <c r="N211" s="113"/>
      <c r="O211" s="113"/>
      <c r="P211" s="113"/>
    </row>
    <row r="212" spans="1:16" s="108" customFormat="1">
      <c r="A212" s="1146">
        <v>144</v>
      </c>
      <c r="B212" s="1058" t="s">
        <v>102</v>
      </c>
      <c r="C212" s="1191" t="s">
        <v>816</v>
      </c>
      <c r="D212" s="1146" t="s">
        <v>727</v>
      </c>
      <c r="E212" s="1193">
        <v>11.25</v>
      </c>
      <c r="F212" s="113"/>
      <c r="G212" s="113"/>
      <c r="H212" s="113"/>
      <c r="I212" s="113"/>
      <c r="J212" s="113"/>
      <c r="K212" s="113"/>
      <c r="L212" s="113"/>
      <c r="M212" s="113"/>
      <c r="N212" s="113"/>
      <c r="O212" s="113"/>
      <c r="P212" s="113"/>
    </row>
    <row r="213" spans="1:16" s="108" customFormat="1">
      <c r="A213" s="1146">
        <v>145</v>
      </c>
      <c r="B213" s="1058" t="s">
        <v>102</v>
      </c>
      <c r="C213" s="1191" t="s">
        <v>815</v>
      </c>
      <c r="D213" s="1146" t="s">
        <v>727</v>
      </c>
      <c r="E213" s="1193">
        <v>32.090000000000003</v>
      </c>
      <c r="F213" s="113"/>
      <c r="G213" s="113"/>
      <c r="H213" s="113"/>
      <c r="I213" s="113"/>
      <c r="J213" s="113"/>
      <c r="K213" s="113"/>
      <c r="L213" s="113"/>
      <c r="M213" s="113"/>
      <c r="N213" s="113"/>
      <c r="O213" s="113"/>
      <c r="P213" s="113"/>
    </row>
    <row r="214" spans="1:16" s="144" customFormat="1">
      <c r="A214" s="105"/>
      <c r="B214" s="105"/>
      <c r="C214" s="103" t="s">
        <v>854</v>
      </c>
      <c r="D214" s="104"/>
      <c r="E214" s="105"/>
      <c r="F214" s="137"/>
      <c r="G214" s="137"/>
      <c r="H214" s="137"/>
      <c r="I214" s="137"/>
      <c r="J214" s="137"/>
      <c r="K214" s="137"/>
      <c r="L214" s="137"/>
      <c r="M214" s="137"/>
      <c r="N214" s="137"/>
      <c r="O214" s="137"/>
      <c r="P214" s="137"/>
    </row>
    <row r="215" spans="1:16" s="108" customFormat="1" ht="25.5">
      <c r="A215" s="102"/>
      <c r="B215" s="153"/>
      <c r="C215" s="135" t="s">
        <v>892</v>
      </c>
      <c r="D215" s="104"/>
      <c r="E215" s="105"/>
      <c r="F215" s="137"/>
      <c r="G215" s="137"/>
      <c r="H215" s="137"/>
      <c r="I215" s="137"/>
      <c r="J215" s="137"/>
      <c r="K215" s="137"/>
      <c r="L215" s="137"/>
      <c r="M215" s="137"/>
      <c r="N215" s="137"/>
      <c r="O215" s="137"/>
      <c r="P215" s="137"/>
    </row>
    <row r="216" spans="1:16" s="108" customFormat="1" ht="38.25">
      <c r="A216" s="1146">
        <v>146</v>
      </c>
      <c r="B216" s="1058" t="s">
        <v>102</v>
      </c>
      <c r="C216" s="1191" t="s">
        <v>840</v>
      </c>
      <c r="D216" s="1146" t="s">
        <v>1626</v>
      </c>
      <c r="E216" s="1192">
        <v>146.80000000000001</v>
      </c>
      <c r="F216" s="113"/>
      <c r="G216" s="113"/>
      <c r="H216" s="113"/>
      <c r="I216" s="113"/>
      <c r="J216" s="113"/>
      <c r="K216" s="113"/>
      <c r="L216" s="113"/>
      <c r="M216" s="113"/>
      <c r="N216" s="113"/>
      <c r="O216" s="113"/>
      <c r="P216" s="113"/>
    </row>
    <row r="217" spans="1:16" s="108" customFormat="1">
      <c r="A217" s="1146">
        <v>147</v>
      </c>
      <c r="B217" s="1058" t="s">
        <v>102</v>
      </c>
      <c r="C217" s="1191" t="s">
        <v>816</v>
      </c>
      <c r="D217" s="1146" t="s">
        <v>727</v>
      </c>
      <c r="E217" s="1193">
        <v>1135.6300000000001</v>
      </c>
      <c r="F217" s="113"/>
      <c r="G217" s="113"/>
      <c r="H217" s="113"/>
      <c r="I217" s="113"/>
      <c r="J217" s="113"/>
      <c r="K217" s="113"/>
      <c r="L217" s="113"/>
      <c r="M217" s="113"/>
      <c r="N217" s="113"/>
      <c r="O217" s="113"/>
      <c r="P217" s="113"/>
    </row>
    <row r="218" spans="1:16" s="108" customFormat="1">
      <c r="A218" s="1146">
        <v>148</v>
      </c>
      <c r="B218" s="1058" t="s">
        <v>102</v>
      </c>
      <c r="C218" s="1191" t="s">
        <v>818</v>
      </c>
      <c r="D218" s="1146" t="s">
        <v>727</v>
      </c>
      <c r="E218" s="1193">
        <v>7032.96</v>
      </c>
      <c r="F218" s="113"/>
      <c r="G218" s="113"/>
      <c r="H218" s="113"/>
      <c r="I218" s="113"/>
      <c r="J218" s="113"/>
      <c r="K218" s="113"/>
      <c r="L218" s="113"/>
      <c r="M218" s="113"/>
      <c r="N218" s="113"/>
      <c r="O218" s="113"/>
      <c r="P218" s="113"/>
    </row>
    <row r="219" spans="1:16" s="108" customFormat="1">
      <c r="A219" s="1146">
        <v>149</v>
      </c>
      <c r="B219" s="1058" t="s">
        <v>102</v>
      </c>
      <c r="C219" s="1191" t="s">
        <v>815</v>
      </c>
      <c r="D219" s="1146" t="s">
        <v>727</v>
      </c>
      <c r="E219" s="1193">
        <v>5374.26</v>
      </c>
      <c r="F219" s="113"/>
      <c r="G219" s="113"/>
      <c r="H219" s="113"/>
      <c r="I219" s="113"/>
      <c r="J219" s="113"/>
      <c r="K219" s="113"/>
      <c r="L219" s="113"/>
      <c r="M219" s="113"/>
      <c r="N219" s="113"/>
      <c r="O219" s="113"/>
      <c r="P219" s="113"/>
    </row>
    <row r="220" spans="1:16" s="144" customFormat="1">
      <c r="A220" s="105"/>
      <c r="B220" s="105"/>
      <c r="C220" s="103" t="s">
        <v>856</v>
      </c>
      <c r="D220" s="104"/>
      <c r="E220" s="105"/>
      <c r="F220" s="137"/>
      <c r="G220" s="137"/>
      <c r="H220" s="137"/>
      <c r="I220" s="137"/>
      <c r="J220" s="137"/>
      <c r="K220" s="137"/>
      <c r="L220" s="137"/>
      <c r="M220" s="137"/>
      <c r="N220" s="137"/>
      <c r="O220" s="137"/>
      <c r="P220" s="137"/>
    </row>
    <row r="221" spans="1:16" s="381" customFormat="1">
      <c r="A221" s="115"/>
      <c r="B221" s="115"/>
      <c r="C221" s="377" t="s">
        <v>1808</v>
      </c>
      <c r="D221" s="378"/>
      <c r="E221" s="351"/>
      <c r="F221" s="118"/>
      <c r="G221" s="118"/>
      <c r="H221" s="118"/>
      <c r="I221" s="118"/>
      <c r="J221" s="118"/>
      <c r="K221" s="118"/>
      <c r="L221" s="118"/>
      <c r="M221" s="118"/>
      <c r="N221" s="118"/>
      <c r="O221" s="118"/>
      <c r="P221" s="118"/>
    </row>
    <row r="222" spans="1:16" s="381" customFormat="1" ht="38.25">
      <c r="A222" s="1146">
        <v>150</v>
      </c>
      <c r="B222" s="1058" t="s">
        <v>102</v>
      </c>
      <c r="C222" s="1191" t="s">
        <v>840</v>
      </c>
      <c r="D222" s="1146" t="s">
        <v>1626</v>
      </c>
      <c r="E222" s="1192">
        <v>13.62</v>
      </c>
      <c r="F222" s="118"/>
      <c r="G222" s="118"/>
      <c r="H222" s="118"/>
      <c r="I222" s="118"/>
      <c r="J222" s="118"/>
      <c r="K222" s="118"/>
      <c r="L222" s="118"/>
      <c r="M222" s="118"/>
      <c r="N222" s="118"/>
      <c r="O222" s="118"/>
      <c r="P222" s="118"/>
    </row>
    <row r="223" spans="1:16" s="381" customFormat="1">
      <c r="A223" s="1146">
        <v>151</v>
      </c>
      <c r="B223" s="1058" t="s">
        <v>102</v>
      </c>
      <c r="C223" s="1191" t="s">
        <v>819</v>
      </c>
      <c r="D223" s="1146" t="s">
        <v>727</v>
      </c>
      <c r="E223" s="1193">
        <v>2080.9299999999998</v>
      </c>
      <c r="F223" s="118"/>
      <c r="G223" s="118"/>
      <c r="H223" s="118"/>
      <c r="I223" s="118"/>
      <c r="J223" s="118"/>
      <c r="K223" s="118"/>
      <c r="L223" s="118"/>
      <c r="M223" s="118"/>
      <c r="N223" s="118"/>
      <c r="O223" s="118"/>
      <c r="P223" s="118"/>
    </row>
    <row r="224" spans="1:16" s="381" customFormat="1">
      <c r="A224" s="1146">
        <v>152</v>
      </c>
      <c r="B224" s="1058" t="s">
        <v>102</v>
      </c>
      <c r="C224" s="1191" t="s">
        <v>815</v>
      </c>
      <c r="D224" s="1146" t="s">
        <v>727</v>
      </c>
      <c r="E224" s="1193">
        <v>572.96</v>
      </c>
      <c r="F224" s="118"/>
      <c r="G224" s="118"/>
      <c r="H224" s="118"/>
      <c r="I224" s="118"/>
      <c r="J224" s="118"/>
      <c r="K224" s="118"/>
      <c r="L224" s="118"/>
      <c r="M224" s="118"/>
      <c r="N224" s="118"/>
      <c r="O224" s="118"/>
      <c r="P224" s="118"/>
    </row>
    <row r="225" spans="1:16" s="108" customFormat="1">
      <c r="A225" s="102"/>
      <c r="B225" s="153"/>
      <c r="C225" s="135" t="s">
        <v>893</v>
      </c>
      <c r="D225" s="104"/>
      <c r="E225" s="105"/>
      <c r="F225" s="137"/>
      <c r="G225" s="137"/>
      <c r="H225" s="137"/>
      <c r="I225" s="137"/>
      <c r="J225" s="137"/>
      <c r="K225" s="137"/>
      <c r="L225" s="137"/>
      <c r="M225" s="137"/>
      <c r="N225" s="137"/>
      <c r="O225" s="137"/>
      <c r="P225" s="137"/>
    </row>
    <row r="226" spans="1:16" s="108" customFormat="1" ht="38.25">
      <c r="A226" s="109">
        <v>153</v>
      </c>
      <c r="B226" s="147" t="s">
        <v>102</v>
      </c>
      <c r="C226" s="148" t="s">
        <v>840</v>
      </c>
      <c r="D226" s="109" t="s">
        <v>1626</v>
      </c>
      <c r="E226" s="177">
        <v>25</v>
      </c>
      <c r="F226" s="113"/>
      <c r="G226" s="113"/>
      <c r="H226" s="113"/>
      <c r="I226" s="113"/>
      <c r="J226" s="113"/>
      <c r="K226" s="113"/>
      <c r="L226" s="113"/>
      <c r="M226" s="113"/>
      <c r="N226" s="113"/>
      <c r="O226" s="113"/>
      <c r="P226" s="113"/>
    </row>
    <row r="227" spans="1:16" s="108" customFormat="1">
      <c r="A227" s="109">
        <v>154</v>
      </c>
      <c r="B227" s="147" t="s">
        <v>102</v>
      </c>
      <c r="C227" s="148" t="s">
        <v>819</v>
      </c>
      <c r="D227" s="109" t="s">
        <v>727</v>
      </c>
      <c r="E227" s="178">
        <v>2549.37</v>
      </c>
      <c r="F227" s="113"/>
      <c r="G227" s="113"/>
      <c r="H227" s="113"/>
      <c r="I227" s="113"/>
      <c r="J227" s="113"/>
      <c r="K227" s="113"/>
      <c r="L227" s="113"/>
      <c r="M227" s="113"/>
      <c r="N227" s="113"/>
      <c r="O227" s="113"/>
      <c r="P227" s="113"/>
    </row>
    <row r="228" spans="1:16" s="108" customFormat="1">
      <c r="A228" s="109">
        <v>155</v>
      </c>
      <c r="B228" s="147" t="s">
        <v>102</v>
      </c>
      <c r="C228" s="148" t="s">
        <v>816</v>
      </c>
      <c r="D228" s="109" t="s">
        <v>727</v>
      </c>
      <c r="E228" s="178">
        <v>348.75</v>
      </c>
      <c r="F228" s="113"/>
      <c r="G228" s="113"/>
      <c r="H228" s="113"/>
      <c r="I228" s="113"/>
      <c r="J228" s="113"/>
      <c r="K228" s="113"/>
      <c r="L228" s="113"/>
      <c r="M228" s="113"/>
      <c r="N228" s="113"/>
      <c r="O228" s="113"/>
      <c r="P228" s="113"/>
    </row>
    <row r="229" spans="1:16" s="108" customFormat="1">
      <c r="A229" s="109">
        <v>156</v>
      </c>
      <c r="B229" s="147" t="s">
        <v>102</v>
      </c>
      <c r="C229" s="148" t="s">
        <v>815</v>
      </c>
      <c r="D229" s="109" t="s">
        <v>727</v>
      </c>
      <c r="E229" s="178">
        <v>801.79</v>
      </c>
      <c r="F229" s="113"/>
      <c r="G229" s="113"/>
      <c r="H229" s="113"/>
      <c r="I229" s="113"/>
      <c r="J229" s="113"/>
      <c r="K229" s="113"/>
      <c r="L229" s="113"/>
      <c r="M229" s="113"/>
      <c r="N229" s="113"/>
      <c r="O229" s="113"/>
      <c r="P229" s="113"/>
    </row>
    <row r="230" spans="1:16" s="108" customFormat="1">
      <c r="A230" s="102"/>
      <c r="B230" s="153"/>
      <c r="C230" s="135" t="s">
        <v>894</v>
      </c>
      <c r="D230" s="104"/>
      <c r="E230" s="105"/>
      <c r="F230" s="137"/>
      <c r="G230" s="137"/>
      <c r="H230" s="137"/>
      <c r="I230" s="137"/>
      <c r="J230" s="137"/>
      <c r="K230" s="137"/>
      <c r="L230" s="137"/>
      <c r="M230" s="137"/>
      <c r="N230" s="137"/>
      <c r="O230" s="137"/>
      <c r="P230" s="137"/>
    </row>
    <row r="231" spans="1:16" s="108" customFormat="1" ht="38.25">
      <c r="A231" s="109">
        <v>157</v>
      </c>
      <c r="B231" s="147" t="s">
        <v>102</v>
      </c>
      <c r="C231" s="148" t="s">
        <v>840</v>
      </c>
      <c r="D231" s="109" t="s">
        <v>1626</v>
      </c>
      <c r="E231" s="177">
        <v>6</v>
      </c>
      <c r="F231" s="113"/>
      <c r="G231" s="113"/>
      <c r="H231" s="113"/>
      <c r="I231" s="113"/>
      <c r="J231" s="113"/>
      <c r="K231" s="113"/>
      <c r="L231" s="113"/>
      <c r="M231" s="113"/>
      <c r="N231" s="113"/>
      <c r="O231" s="113"/>
      <c r="P231" s="113"/>
    </row>
    <row r="232" spans="1:16" s="108" customFormat="1">
      <c r="A232" s="109">
        <v>158</v>
      </c>
      <c r="B232" s="147" t="s">
        <v>102</v>
      </c>
      <c r="C232" s="148" t="s">
        <v>819</v>
      </c>
      <c r="D232" s="109" t="s">
        <v>727</v>
      </c>
      <c r="E232" s="178">
        <v>506.52</v>
      </c>
      <c r="F232" s="113"/>
      <c r="G232" s="113"/>
      <c r="H232" s="113"/>
      <c r="I232" s="113"/>
      <c r="J232" s="113"/>
      <c r="K232" s="113"/>
      <c r="L232" s="113"/>
      <c r="M232" s="113"/>
      <c r="N232" s="113"/>
      <c r="O232" s="113"/>
      <c r="P232" s="113"/>
    </row>
    <row r="233" spans="1:16" s="108" customFormat="1">
      <c r="A233" s="109">
        <v>159</v>
      </c>
      <c r="B233" s="147" t="s">
        <v>102</v>
      </c>
      <c r="C233" s="148" t="s">
        <v>816</v>
      </c>
      <c r="D233" s="109" t="s">
        <v>727</v>
      </c>
      <c r="E233" s="178">
        <v>83.15</v>
      </c>
      <c r="F233" s="113"/>
      <c r="G233" s="113"/>
      <c r="H233" s="113"/>
      <c r="I233" s="113"/>
      <c r="J233" s="113"/>
      <c r="K233" s="113"/>
      <c r="L233" s="113"/>
      <c r="M233" s="113"/>
      <c r="N233" s="113"/>
      <c r="O233" s="113"/>
      <c r="P233" s="113"/>
    </row>
    <row r="234" spans="1:16" s="108" customFormat="1">
      <c r="A234" s="109">
        <v>160</v>
      </c>
      <c r="B234" s="147" t="s">
        <v>102</v>
      </c>
      <c r="C234" s="148" t="s">
        <v>815</v>
      </c>
      <c r="D234" s="109" t="s">
        <v>727</v>
      </c>
      <c r="E234" s="178">
        <v>218.73</v>
      </c>
      <c r="F234" s="113"/>
      <c r="G234" s="113"/>
      <c r="H234" s="113"/>
      <c r="I234" s="113"/>
      <c r="J234" s="113"/>
      <c r="K234" s="113"/>
      <c r="L234" s="113"/>
      <c r="M234" s="113"/>
      <c r="N234" s="113"/>
      <c r="O234" s="113"/>
      <c r="P234" s="113"/>
    </row>
    <row r="235" spans="1:16" s="144" customFormat="1">
      <c r="A235" s="105"/>
      <c r="B235" s="105"/>
      <c r="C235" s="103" t="s">
        <v>863</v>
      </c>
      <c r="D235" s="104"/>
      <c r="E235" s="105"/>
      <c r="F235" s="137"/>
      <c r="G235" s="137"/>
      <c r="H235" s="137"/>
      <c r="I235" s="137"/>
      <c r="J235" s="137"/>
      <c r="K235" s="137"/>
      <c r="L235" s="137"/>
      <c r="M235" s="137"/>
      <c r="N235" s="137"/>
      <c r="O235" s="137"/>
      <c r="P235" s="137"/>
    </row>
    <row r="236" spans="1:16" s="108" customFormat="1" ht="25.5">
      <c r="A236" s="102"/>
      <c r="B236" s="153"/>
      <c r="C236" s="135" t="s">
        <v>2029</v>
      </c>
      <c r="D236" s="104"/>
      <c r="E236" s="105"/>
      <c r="F236" s="137"/>
      <c r="G236" s="137"/>
      <c r="H236" s="137"/>
      <c r="I236" s="137"/>
      <c r="J236" s="137"/>
      <c r="K236" s="137"/>
      <c r="L236" s="137"/>
      <c r="M236" s="137"/>
      <c r="N236" s="137"/>
      <c r="O236" s="137"/>
      <c r="P236" s="137"/>
    </row>
    <row r="237" spans="1:16" s="108" customFormat="1" ht="38.25">
      <c r="A237" s="1146">
        <v>161</v>
      </c>
      <c r="B237" s="1058" t="s">
        <v>102</v>
      </c>
      <c r="C237" s="1191" t="s">
        <v>840</v>
      </c>
      <c r="D237" s="1146" t="s">
        <v>1626</v>
      </c>
      <c r="E237" s="1192">
        <v>133.5</v>
      </c>
      <c r="F237" s="113"/>
      <c r="G237" s="113"/>
      <c r="H237" s="113"/>
      <c r="I237" s="113"/>
      <c r="J237" s="113"/>
      <c r="K237" s="113"/>
      <c r="L237" s="113"/>
      <c r="M237" s="113"/>
      <c r="N237" s="113"/>
      <c r="O237" s="113"/>
      <c r="P237" s="113"/>
    </row>
    <row r="238" spans="1:16" s="108" customFormat="1">
      <c r="A238" s="1146">
        <v>162</v>
      </c>
      <c r="B238" s="1058" t="s">
        <v>102</v>
      </c>
      <c r="C238" s="1191" t="s">
        <v>816</v>
      </c>
      <c r="D238" s="1146" t="s">
        <v>727</v>
      </c>
      <c r="E238" s="1193">
        <v>2325</v>
      </c>
      <c r="F238" s="113"/>
      <c r="G238" s="113"/>
      <c r="H238" s="113"/>
      <c r="I238" s="113"/>
      <c r="J238" s="113"/>
      <c r="K238" s="113"/>
      <c r="L238" s="113"/>
      <c r="M238" s="113"/>
      <c r="N238" s="113"/>
      <c r="O238" s="113"/>
      <c r="P238" s="113"/>
    </row>
    <row r="239" spans="1:16" s="108" customFormat="1">
      <c r="A239" s="1146">
        <v>163</v>
      </c>
      <c r="B239" s="1058" t="s">
        <v>102</v>
      </c>
      <c r="C239" s="1191" t="s">
        <v>818</v>
      </c>
      <c r="D239" s="1146" t="s">
        <v>727</v>
      </c>
      <c r="E239" s="1193">
        <v>12796.1</v>
      </c>
      <c r="F239" s="113"/>
      <c r="G239" s="113"/>
      <c r="H239" s="113"/>
      <c r="I239" s="113"/>
      <c r="J239" s="113"/>
      <c r="K239" s="113"/>
      <c r="L239" s="113"/>
      <c r="M239" s="113"/>
      <c r="N239" s="113"/>
      <c r="O239" s="113"/>
      <c r="P239" s="113"/>
    </row>
    <row r="240" spans="1:16" s="108" customFormat="1">
      <c r="A240" s="1146">
        <v>164</v>
      </c>
      <c r="B240" s="1058" t="s">
        <v>102</v>
      </c>
      <c r="C240" s="1191" t="s">
        <v>815</v>
      </c>
      <c r="D240" s="1146" t="s">
        <v>727</v>
      </c>
      <c r="E240" s="1193">
        <v>8377.35</v>
      </c>
      <c r="F240" s="113"/>
      <c r="G240" s="113"/>
      <c r="H240" s="113"/>
      <c r="I240" s="113"/>
      <c r="J240" s="113"/>
      <c r="K240" s="113"/>
      <c r="L240" s="113"/>
      <c r="M240" s="113"/>
      <c r="N240" s="113"/>
      <c r="O240" s="113"/>
      <c r="P240" s="113"/>
    </row>
    <row r="241" spans="1:16" s="144" customFormat="1">
      <c r="A241" s="105"/>
      <c r="B241" s="105"/>
      <c r="C241" s="103" t="s">
        <v>865</v>
      </c>
      <c r="D241" s="104"/>
      <c r="E241" s="105"/>
      <c r="F241" s="137"/>
      <c r="G241" s="137"/>
      <c r="H241" s="137"/>
      <c r="I241" s="137"/>
      <c r="J241" s="137"/>
      <c r="K241" s="137"/>
      <c r="L241" s="137"/>
      <c r="M241" s="137"/>
      <c r="N241" s="137"/>
      <c r="O241" s="137"/>
      <c r="P241" s="137"/>
    </row>
    <row r="242" spans="1:16" s="108" customFormat="1">
      <c r="A242" s="102"/>
      <c r="B242" s="102"/>
      <c r="C242" s="135" t="s">
        <v>895</v>
      </c>
      <c r="D242" s="104"/>
      <c r="E242" s="105"/>
      <c r="F242" s="137"/>
      <c r="G242" s="137"/>
      <c r="H242" s="137"/>
      <c r="I242" s="137"/>
      <c r="J242" s="137"/>
      <c r="K242" s="137"/>
      <c r="L242" s="137"/>
      <c r="M242" s="137"/>
      <c r="N242" s="137"/>
      <c r="O242" s="137"/>
      <c r="P242" s="137"/>
    </row>
    <row r="243" spans="1:16" s="108" customFormat="1" ht="38.25">
      <c r="A243" s="109">
        <v>165</v>
      </c>
      <c r="B243" s="147" t="s">
        <v>102</v>
      </c>
      <c r="C243" s="148" t="s">
        <v>840</v>
      </c>
      <c r="D243" s="109" t="s">
        <v>1626</v>
      </c>
      <c r="E243" s="177">
        <v>15.85</v>
      </c>
      <c r="F243" s="113"/>
      <c r="G243" s="113"/>
      <c r="H243" s="113"/>
      <c r="I243" s="113"/>
      <c r="J243" s="113"/>
      <c r="K243" s="113"/>
      <c r="L243" s="113"/>
      <c r="M243" s="113"/>
      <c r="N243" s="113"/>
      <c r="O243" s="113"/>
      <c r="P243" s="113"/>
    </row>
    <row r="244" spans="1:16" s="108" customFormat="1">
      <c r="A244" s="109">
        <v>166</v>
      </c>
      <c r="B244" s="147" t="s">
        <v>102</v>
      </c>
      <c r="C244" s="148" t="s">
        <v>819</v>
      </c>
      <c r="D244" s="109" t="s">
        <v>727</v>
      </c>
      <c r="E244" s="178">
        <v>1520.75</v>
      </c>
      <c r="F244" s="113"/>
      <c r="G244" s="113"/>
      <c r="H244" s="113"/>
      <c r="I244" s="113"/>
      <c r="J244" s="113"/>
      <c r="K244" s="113"/>
      <c r="L244" s="113"/>
      <c r="M244" s="113"/>
      <c r="N244" s="113"/>
      <c r="O244" s="113"/>
      <c r="P244" s="113"/>
    </row>
    <row r="245" spans="1:16" s="108" customFormat="1">
      <c r="A245" s="1146">
        <v>167</v>
      </c>
      <c r="B245" s="1058" t="s">
        <v>102</v>
      </c>
      <c r="C245" s="1191" t="s">
        <v>817</v>
      </c>
      <c r="D245" s="1146" t="s">
        <v>727</v>
      </c>
      <c r="E245" s="1193">
        <v>284.39999999999998</v>
      </c>
      <c r="F245" s="113"/>
      <c r="G245" s="113"/>
      <c r="H245" s="113"/>
      <c r="I245" s="113"/>
      <c r="J245" s="113"/>
      <c r="K245" s="113"/>
      <c r="L245" s="113"/>
      <c r="M245" s="113"/>
      <c r="N245" s="113"/>
      <c r="O245" s="113"/>
      <c r="P245" s="113"/>
    </row>
    <row r="246" spans="1:16" s="108" customFormat="1">
      <c r="A246" s="102"/>
      <c r="B246" s="153"/>
      <c r="C246" s="135" t="s">
        <v>896</v>
      </c>
      <c r="D246" s="104"/>
      <c r="E246" s="105"/>
      <c r="F246" s="137"/>
      <c r="G246" s="137"/>
      <c r="H246" s="137"/>
      <c r="I246" s="137"/>
      <c r="J246" s="137"/>
      <c r="K246" s="137"/>
      <c r="L246" s="137"/>
      <c r="M246" s="137"/>
      <c r="N246" s="137"/>
      <c r="O246" s="137"/>
      <c r="P246" s="137"/>
    </row>
    <row r="247" spans="1:16" s="108" customFormat="1" ht="38.25">
      <c r="A247" s="1146">
        <v>168</v>
      </c>
      <c r="B247" s="1058" t="s">
        <v>102</v>
      </c>
      <c r="C247" s="1191" t="s">
        <v>840</v>
      </c>
      <c r="D247" s="1146" t="s">
        <v>1626</v>
      </c>
      <c r="E247" s="1192">
        <v>24.72</v>
      </c>
      <c r="F247" s="113"/>
      <c r="G247" s="113"/>
      <c r="H247" s="113"/>
      <c r="I247" s="113"/>
      <c r="J247" s="113"/>
      <c r="K247" s="113"/>
      <c r="L247" s="113"/>
      <c r="M247" s="113"/>
      <c r="N247" s="113"/>
      <c r="O247" s="113"/>
      <c r="P247" s="113"/>
    </row>
    <row r="248" spans="1:16" s="108" customFormat="1">
      <c r="A248" s="1146">
        <v>169</v>
      </c>
      <c r="B248" s="1058" t="s">
        <v>102</v>
      </c>
      <c r="C248" s="1191" t="s">
        <v>819</v>
      </c>
      <c r="D248" s="1146" t="s">
        <v>727</v>
      </c>
      <c r="E248" s="1193">
        <v>2039.73</v>
      </c>
      <c r="F248" s="113"/>
      <c r="G248" s="113"/>
      <c r="H248" s="113"/>
      <c r="I248" s="113"/>
      <c r="J248" s="113"/>
      <c r="K248" s="113"/>
      <c r="L248" s="113"/>
      <c r="M248" s="113"/>
      <c r="N248" s="113"/>
      <c r="O248" s="113"/>
      <c r="P248" s="113"/>
    </row>
    <row r="249" spans="1:16" s="108" customFormat="1">
      <c r="A249" s="1146">
        <v>170</v>
      </c>
      <c r="B249" s="1058" t="s">
        <v>102</v>
      </c>
      <c r="C249" s="1191" t="s">
        <v>816</v>
      </c>
      <c r="D249" s="1146" t="s">
        <v>727</v>
      </c>
      <c r="E249" s="1193">
        <v>279.02999999999997</v>
      </c>
      <c r="F249" s="113"/>
      <c r="G249" s="113"/>
      <c r="H249" s="113"/>
      <c r="I249" s="113"/>
      <c r="J249" s="113"/>
      <c r="K249" s="113"/>
      <c r="L249" s="113"/>
      <c r="M249" s="113"/>
      <c r="N249" s="113"/>
      <c r="O249" s="113"/>
      <c r="P249" s="113"/>
    </row>
    <row r="250" spans="1:16" s="108" customFormat="1">
      <c r="A250" s="109">
        <v>171</v>
      </c>
      <c r="B250" s="147" t="s">
        <v>102</v>
      </c>
      <c r="C250" s="148" t="s">
        <v>815</v>
      </c>
      <c r="D250" s="109" t="s">
        <v>727</v>
      </c>
      <c r="E250" s="178">
        <v>686.23</v>
      </c>
      <c r="F250" s="113"/>
      <c r="G250" s="113"/>
      <c r="H250" s="113"/>
      <c r="I250" s="113"/>
      <c r="J250" s="113"/>
      <c r="K250" s="113"/>
      <c r="L250" s="113"/>
      <c r="M250" s="113"/>
      <c r="N250" s="113"/>
      <c r="O250" s="113"/>
      <c r="P250" s="113"/>
    </row>
    <row r="251" spans="1:16" s="108" customFormat="1">
      <c r="A251" s="102"/>
      <c r="B251" s="153"/>
      <c r="C251" s="135" t="s">
        <v>897</v>
      </c>
      <c r="D251" s="104"/>
      <c r="E251" s="105"/>
      <c r="F251" s="137"/>
      <c r="G251" s="137"/>
      <c r="H251" s="137"/>
      <c r="I251" s="137"/>
      <c r="J251" s="137"/>
      <c r="K251" s="137"/>
      <c r="L251" s="137"/>
      <c r="M251" s="137"/>
      <c r="N251" s="137"/>
      <c r="O251" s="137"/>
      <c r="P251" s="137"/>
    </row>
    <row r="252" spans="1:16" s="108" customFormat="1" ht="38.25">
      <c r="A252" s="1146">
        <v>172</v>
      </c>
      <c r="B252" s="1058" t="s">
        <v>102</v>
      </c>
      <c r="C252" s="1191" t="s">
        <v>840</v>
      </c>
      <c r="D252" s="1146" t="s">
        <v>1626</v>
      </c>
      <c r="E252" s="1192">
        <v>5.89</v>
      </c>
      <c r="F252" s="113"/>
      <c r="G252" s="113"/>
      <c r="H252" s="113"/>
      <c r="I252" s="113"/>
      <c r="J252" s="113"/>
      <c r="K252" s="113"/>
      <c r="L252" s="113"/>
      <c r="M252" s="113"/>
      <c r="N252" s="113"/>
      <c r="O252" s="113"/>
      <c r="P252" s="113"/>
    </row>
    <row r="253" spans="1:16" s="108" customFormat="1">
      <c r="A253" s="1146">
        <v>173</v>
      </c>
      <c r="B253" s="1058" t="s">
        <v>102</v>
      </c>
      <c r="C253" s="1191" t="s">
        <v>819</v>
      </c>
      <c r="D253" s="1146" t="s">
        <v>727</v>
      </c>
      <c r="E253" s="1193">
        <v>405.22</v>
      </c>
      <c r="F253" s="113"/>
      <c r="G253" s="113"/>
      <c r="H253" s="113"/>
      <c r="I253" s="113"/>
      <c r="J253" s="113"/>
      <c r="K253" s="113"/>
      <c r="L253" s="113"/>
      <c r="M253" s="113"/>
      <c r="N253" s="113"/>
      <c r="O253" s="113"/>
      <c r="P253" s="113"/>
    </row>
    <row r="254" spans="1:16" s="108" customFormat="1">
      <c r="A254" s="1146">
        <v>174</v>
      </c>
      <c r="B254" s="1058" t="s">
        <v>102</v>
      </c>
      <c r="C254" s="1191" t="s">
        <v>816</v>
      </c>
      <c r="D254" s="1146" t="s">
        <v>727</v>
      </c>
      <c r="E254" s="1193">
        <v>66.52</v>
      </c>
      <c r="F254" s="113"/>
      <c r="G254" s="113"/>
      <c r="H254" s="113"/>
      <c r="I254" s="113"/>
      <c r="J254" s="113"/>
      <c r="K254" s="113"/>
      <c r="L254" s="113"/>
      <c r="M254" s="113"/>
      <c r="N254" s="113"/>
      <c r="O254" s="113"/>
      <c r="P254" s="113"/>
    </row>
    <row r="255" spans="1:16" s="108" customFormat="1">
      <c r="A255" s="109">
        <v>175</v>
      </c>
      <c r="B255" s="147" t="s">
        <v>102</v>
      </c>
      <c r="C255" s="148" t="s">
        <v>815</v>
      </c>
      <c r="D255" s="109" t="s">
        <v>727</v>
      </c>
      <c r="E255" s="178">
        <v>174.98</v>
      </c>
      <c r="F255" s="113"/>
      <c r="G255" s="113"/>
      <c r="H255" s="113"/>
      <c r="I255" s="113"/>
      <c r="J255" s="113"/>
      <c r="K255" s="113"/>
      <c r="L255" s="113"/>
      <c r="M255" s="113"/>
      <c r="N255" s="113"/>
      <c r="O255" s="113"/>
      <c r="P255" s="113"/>
    </row>
    <row r="256" spans="1:16" s="144" customFormat="1">
      <c r="A256" s="105"/>
      <c r="B256" s="105"/>
      <c r="C256" s="103" t="s">
        <v>871</v>
      </c>
      <c r="D256" s="104"/>
      <c r="E256" s="105"/>
      <c r="F256" s="137"/>
      <c r="G256" s="137"/>
      <c r="H256" s="137"/>
      <c r="I256" s="137"/>
      <c r="J256" s="137"/>
      <c r="K256" s="137"/>
      <c r="L256" s="137"/>
      <c r="M256" s="137"/>
      <c r="N256" s="137"/>
      <c r="O256" s="137"/>
      <c r="P256" s="137"/>
    </row>
    <row r="257" spans="1:16" s="108" customFormat="1" ht="25.5">
      <c r="A257" s="102"/>
      <c r="B257" s="153"/>
      <c r="C257" s="135" t="s">
        <v>898</v>
      </c>
      <c r="D257" s="104"/>
      <c r="E257" s="105"/>
      <c r="F257" s="137"/>
      <c r="G257" s="137"/>
      <c r="H257" s="137"/>
      <c r="I257" s="137"/>
      <c r="J257" s="137"/>
      <c r="K257" s="137"/>
      <c r="L257" s="137"/>
      <c r="M257" s="137"/>
      <c r="N257" s="137"/>
      <c r="O257" s="137"/>
      <c r="P257" s="137"/>
    </row>
    <row r="258" spans="1:16" s="108" customFormat="1" ht="38.25">
      <c r="A258" s="1146">
        <v>176</v>
      </c>
      <c r="B258" s="1058" t="s">
        <v>102</v>
      </c>
      <c r="C258" s="1191" t="s">
        <v>840</v>
      </c>
      <c r="D258" s="1146" t="s">
        <v>1626</v>
      </c>
      <c r="E258" s="1192">
        <v>136.34</v>
      </c>
      <c r="F258" s="113"/>
      <c r="G258" s="113"/>
      <c r="H258" s="113"/>
      <c r="I258" s="113"/>
      <c r="J258" s="113"/>
      <c r="K258" s="113"/>
      <c r="L258" s="113"/>
      <c r="M258" s="113"/>
      <c r="N258" s="113"/>
      <c r="O258" s="113"/>
      <c r="P258" s="113"/>
    </row>
    <row r="259" spans="1:16" s="108" customFormat="1">
      <c r="A259" s="1146">
        <v>177</v>
      </c>
      <c r="B259" s="1058" t="s">
        <v>102</v>
      </c>
      <c r="C259" s="1191" t="s">
        <v>816</v>
      </c>
      <c r="D259" s="1146" t="s">
        <v>727</v>
      </c>
      <c r="E259" s="1192">
        <v>985.21</v>
      </c>
      <c r="F259" s="113"/>
      <c r="G259" s="859"/>
      <c r="H259" s="113"/>
      <c r="I259" s="113"/>
      <c r="J259" s="113"/>
      <c r="K259" s="113"/>
      <c r="L259" s="113"/>
      <c r="M259" s="113"/>
      <c r="N259" s="113"/>
      <c r="O259" s="113"/>
      <c r="P259" s="113"/>
    </row>
    <row r="260" spans="1:16" s="108" customFormat="1">
      <c r="A260" s="1146">
        <v>178</v>
      </c>
      <c r="B260" s="1058" t="s">
        <v>102</v>
      </c>
      <c r="C260" s="1191" t="s">
        <v>818</v>
      </c>
      <c r="D260" s="1146" t="s">
        <v>727</v>
      </c>
      <c r="E260" s="1192">
        <v>6246.19</v>
      </c>
      <c r="F260" s="113"/>
      <c r="G260" s="859"/>
      <c r="H260" s="113"/>
      <c r="I260" s="113"/>
      <c r="J260" s="113"/>
      <c r="K260" s="113"/>
      <c r="L260" s="113"/>
      <c r="M260" s="113"/>
      <c r="N260" s="113"/>
      <c r="O260" s="113"/>
      <c r="P260" s="113"/>
    </row>
    <row r="261" spans="1:16" s="108" customFormat="1">
      <c r="A261" s="1146">
        <v>179</v>
      </c>
      <c r="B261" s="1058" t="s">
        <v>102</v>
      </c>
      <c r="C261" s="1191" t="s">
        <v>815</v>
      </c>
      <c r="D261" s="1146" t="s">
        <v>727</v>
      </c>
      <c r="E261" s="1192">
        <v>4741.8900000000003</v>
      </c>
      <c r="F261" s="113"/>
      <c r="G261" s="859"/>
      <c r="H261" s="113"/>
      <c r="I261" s="113"/>
      <c r="J261" s="113"/>
      <c r="K261" s="113"/>
      <c r="L261" s="113"/>
      <c r="M261" s="113"/>
      <c r="N261" s="113"/>
      <c r="O261" s="113"/>
      <c r="P261" s="113"/>
    </row>
    <row r="262" spans="1:16" s="144" customFormat="1">
      <c r="A262" s="105"/>
      <c r="B262" s="105"/>
      <c r="C262" s="103" t="s">
        <v>899</v>
      </c>
      <c r="D262" s="104"/>
      <c r="E262" s="105"/>
      <c r="F262" s="137"/>
      <c r="G262" s="137"/>
      <c r="H262" s="137"/>
      <c r="I262" s="137"/>
      <c r="J262" s="137"/>
      <c r="K262" s="137"/>
      <c r="L262" s="137"/>
      <c r="M262" s="137"/>
      <c r="N262" s="137"/>
      <c r="O262" s="137"/>
      <c r="P262" s="137"/>
    </row>
    <row r="263" spans="1:16" s="108" customFormat="1" ht="38.25">
      <c r="A263" s="1146">
        <v>180</v>
      </c>
      <c r="B263" s="1058" t="s">
        <v>102</v>
      </c>
      <c r="C263" s="1191" t="s">
        <v>840</v>
      </c>
      <c r="D263" s="1146" t="s">
        <v>1626</v>
      </c>
      <c r="E263" s="1192">
        <v>66.48</v>
      </c>
      <c r="F263" s="113"/>
      <c r="G263" s="113"/>
      <c r="H263" s="113"/>
      <c r="I263" s="113"/>
      <c r="J263" s="113"/>
      <c r="K263" s="113"/>
      <c r="L263" s="113"/>
      <c r="M263" s="113"/>
      <c r="N263" s="113"/>
      <c r="O263" s="113"/>
      <c r="P263" s="113"/>
    </row>
    <row r="264" spans="1:16" s="108" customFormat="1">
      <c r="A264" s="1146">
        <v>181</v>
      </c>
      <c r="B264" s="1058" t="s">
        <v>102</v>
      </c>
      <c r="C264" s="1191" t="s">
        <v>815</v>
      </c>
      <c r="D264" s="1146" t="s">
        <v>727</v>
      </c>
      <c r="E264" s="1193">
        <v>6765.86</v>
      </c>
      <c r="F264" s="113"/>
      <c r="G264" s="113"/>
      <c r="H264" s="113"/>
      <c r="I264" s="113"/>
      <c r="J264" s="113"/>
      <c r="K264" s="113"/>
      <c r="L264" s="113"/>
      <c r="M264" s="113"/>
      <c r="N264" s="113"/>
      <c r="O264" s="113"/>
      <c r="P264" s="113"/>
    </row>
    <row r="265" spans="1:16" s="144" customFormat="1" ht="25.5">
      <c r="A265" s="105"/>
      <c r="B265" s="105"/>
      <c r="C265" s="103" t="s">
        <v>900</v>
      </c>
      <c r="D265" s="104"/>
      <c r="E265" s="105"/>
      <c r="F265" s="137"/>
      <c r="G265" s="137"/>
      <c r="H265" s="137"/>
      <c r="I265" s="137"/>
      <c r="J265" s="137"/>
      <c r="K265" s="137"/>
      <c r="L265" s="137"/>
      <c r="M265" s="137"/>
      <c r="N265" s="137"/>
      <c r="O265" s="137"/>
      <c r="P265" s="137"/>
    </row>
    <row r="266" spans="1:16" s="1190" customFormat="1" ht="15.75">
      <c r="A266" s="1146">
        <v>182</v>
      </c>
      <c r="B266" s="1146" t="s">
        <v>102</v>
      </c>
      <c r="C266" s="1191" t="s">
        <v>800</v>
      </c>
      <c r="D266" s="1146" t="s">
        <v>1626</v>
      </c>
      <c r="E266" s="1192">
        <v>36.590000000000003</v>
      </c>
      <c r="F266" s="1149"/>
      <c r="G266" s="1149"/>
      <c r="H266" s="1149"/>
      <c r="I266" s="1149"/>
      <c r="J266" s="1149"/>
      <c r="K266" s="1149"/>
      <c r="L266" s="1149"/>
      <c r="M266" s="1149"/>
      <c r="N266" s="1149"/>
      <c r="O266" s="1149"/>
      <c r="P266" s="1149"/>
    </row>
    <row r="267" spans="1:16" s="1190" customFormat="1" ht="38.25">
      <c r="A267" s="1146">
        <v>183</v>
      </c>
      <c r="B267" s="1058" t="s">
        <v>102</v>
      </c>
      <c r="C267" s="1191" t="s">
        <v>840</v>
      </c>
      <c r="D267" s="1146" t="s">
        <v>1626</v>
      </c>
      <c r="E267" s="1192">
        <v>231.53</v>
      </c>
      <c r="F267" s="1149"/>
      <c r="G267" s="1149"/>
      <c r="H267" s="1149"/>
      <c r="I267" s="1149"/>
      <c r="J267" s="1149"/>
      <c r="K267" s="1149"/>
      <c r="L267" s="1149"/>
      <c r="M267" s="1149"/>
      <c r="N267" s="1149"/>
      <c r="O267" s="1149"/>
      <c r="P267" s="1149"/>
    </row>
    <row r="268" spans="1:16" s="1190" customFormat="1" ht="15.75">
      <c r="A268" s="1146"/>
      <c r="B268" s="1058" t="s">
        <v>102</v>
      </c>
      <c r="C268" s="1191" t="s">
        <v>2030</v>
      </c>
      <c r="D268" s="1146" t="s">
        <v>1626</v>
      </c>
      <c r="E268" s="1193">
        <v>39</v>
      </c>
      <c r="F268" s="1149"/>
      <c r="G268" s="1149"/>
      <c r="H268" s="1149"/>
      <c r="I268" s="1149"/>
      <c r="J268" s="1149"/>
      <c r="K268" s="1149"/>
      <c r="L268" s="1149"/>
      <c r="M268" s="1149"/>
      <c r="N268" s="1149"/>
      <c r="O268" s="1149"/>
      <c r="P268" s="1149"/>
    </row>
    <row r="269" spans="1:16" s="1190" customFormat="1">
      <c r="A269" s="1146"/>
      <c r="B269" s="1058" t="s">
        <v>102</v>
      </c>
      <c r="C269" s="1191" t="s">
        <v>2016</v>
      </c>
      <c r="D269" s="1146" t="s">
        <v>360</v>
      </c>
      <c r="E269" s="1193">
        <v>180</v>
      </c>
      <c r="F269" s="1149"/>
      <c r="G269" s="1149"/>
      <c r="H269" s="1149"/>
      <c r="I269" s="1149"/>
      <c r="J269" s="1149"/>
      <c r="K269" s="1149"/>
      <c r="L269" s="1149"/>
      <c r="M269" s="1149"/>
      <c r="N269" s="1149"/>
      <c r="O269" s="1149"/>
      <c r="P269" s="1149"/>
    </row>
    <row r="270" spans="1:16" s="1190" customFormat="1">
      <c r="A270" s="1146">
        <v>184</v>
      </c>
      <c r="B270" s="1058" t="s">
        <v>102</v>
      </c>
      <c r="C270" s="1191" t="s">
        <v>818</v>
      </c>
      <c r="D270" s="1146" t="s">
        <v>727</v>
      </c>
      <c r="E270" s="1193">
        <v>8603.39</v>
      </c>
      <c r="F270" s="1149"/>
      <c r="G270" s="1149"/>
      <c r="H270" s="1149"/>
      <c r="I270" s="1149"/>
      <c r="J270" s="1149"/>
      <c r="K270" s="1149"/>
      <c r="L270" s="1149"/>
      <c r="M270" s="1149"/>
      <c r="N270" s="1149"/>
      <c r="O270" s="1149"/>
      <c r="P270" s="1149"/>
    </row>
    <row r="271" spans="1:16" s="144" customFormat="1">
      <c r="A271" s="105"/>
      <c r="B271" s="105"/>
      <c r="C271" s="103" t="s">
        <v>901</v>
      </c>
      <c r="D271" s="104"/>
      <c r="E271" s="105"/>
      <c r="F271" s="137"/>
      <c r="G271" s="137"/>
      <c r="H271" s="137"/>
      <c r="I271" s="137"/>
      <c r="J271" s="137"/>
      <c r="K271" s="137"/>
      <c r="L271" s="137"/>
      <c r="M271" s="137"/>
      <c r="N271" s="137"/>
      <c r="O271" s="137"/>
      <c r="P271" s="137"/>
    </row>
    <row r="272" spans="1:16" s="108" customFormat="1" ht="25.5">
      <c r="A272" s="102"/>
      <c r="B272" s="153"/>
      <c r="C272" s="135" t="s">
        <v>902</v>
      </c>
      <c r="D272" s="104"/>
      <c r="E272" s="105"/>
      <c r="F272" s="137"/>
      <c r="G272" s="137"/>
      <c r="H272" s="137"/>
      <c r="I272" s="137"/>
      <c r="J272" s="137"/>
      <c r="K272" s="137"/>
      <c r="L272" s="137"/>
      <c r="M272" s="137"/>
      <c r="N272" s="137"/>
      <c r="O272" s="137"/>
      <c r="P272" s="137"/>
    </row>
    <row r="273" spans="1:16" s="108" customFormat="1" ht="15.75">
      <c r="A273" s="109">
        <v>185</v>
      </c>
      <c r="B273" s="109" t="s">
        <v>102</v>
      </c>
      <c r="C273" s="148" t="s">
        <v>800</v>
      </c>
      <c r="D273" s="109" t="s">
        <v>1626</v>
      </c>
      <c r="E273" s="177">
        <v>0.73</v>
      </c>
      <c r="F273" s="113"/>
      <c r="G273" s="113"/>
      <c r="H273" s="113"/>
      <c r="I273" s="113"/>
      <c r="J273" s="113"/>
      <c r="K273" s="113"/>
      <c r="L273" s="113"/>
      <c r="M273" s="113"/>
      <c r="N273" s="113"/>
      <c r="O273" s="113"/>
      <c r="P273" s="113"/>
    </row>
    <row r="274" spans="1:16" s="108" customFormat="1" ht="38.25">
      <c r="A274" s="109">
        <v>186</v>
      </c>
      <c r="B274" s="147" t="s">
        <v>102</v>
      </c>
      <c r="C274" s="148" t="s">
        <v>840</v>
      </c>
      <c r="D274" s="109" t="s">
        <v>1626</v>
      </c>
      <c r="E274" s="177">
        <v>4.6100000000000003</v>
      </c>
      <c r="F274" s="113"/>
      <c r="G274" s="113"/>
      <c r="H274" s="113"/>
      <c r="I274" s="113"/>
      <c r="J274" s="113"/>
      <c r="K274" s="113"/>
      <c r="L274" s="113"/>
      <c r="M274" s="113"/>
      <c r="N274" s="113"/>
      <c r="O274" s="113"/>
      <c r="P274" s="113"/>
    </row>
    <row r="275" spans="1:16" s="1167" customFormat="1" ht="15.75">
      <c r="A275" s="1169"/>
      <c r="B275" s="1058" t="s">
        <v>102</v>
      </c>
      <c r="C275" s="1191" t="s">
        <v>2030</v>
      </c>
      <c r="D275" s="1146" t="s">
        <v>1626</v>
      </c>
      <c r="E275" s="1193">
        <v>1.01</v>
      </c>
      <c r="F275" s="859"/>
      <c r="G275" s="859"/>
      <c r="H275" s="859"/>
      <c r="I275" s="859"/>
      <c r="J275" s="859"/>
      <c r="K275" s="859"/>
      <c r="L275" s="859"/>
      <c r="M275" s="859"/>
      <c r="N275" s="859"/>
      <c r="O275" s="859"/>
      <c r="P275" s="859"/>
    </row>
    <row r="276" spans="1:16" s="1190" customFormat="1">
      <c r="A276" s="1146"/>
      <c r="B276" s="1058"/>
      <c r="C276" s="1191" t="s">
        <v>2017</v>
      </c>
      <c r="D276" s="1146" t="s">
        <v>360</v>
      </c>
      <c r="E276" s="1192">
        <v>24</v>
      </c>
      <c r="F276" s="1149"/>
      <c r="G276" s="1149"/>
      <c r="H276" s="1149"/>
      <c r="I276" s="1149"/>
      <c r="J276" s="1149"/>
      <c r="K276" s="1149"/>
      <c r="L276" s="1149"/>
      <c r="M276" s="1149"/>
      <c r="N276" s="1149"/>
      <c r="O276" s="1149"/>
      <c r="P276" s="1149"/>
    </row>
    <row r="277" spans="1:16" s="1190" customFormat="1">
      <c r="A277" s="1146"/>
      <c r="B277" s="1058"/>
      <c r="C277" s="1191" t="s">
        <v>2018</v>
      </c>
      <c r="D277" s="1146" t="s">
        <v>360</v>
      </c>
      <c r="E277" s="1192">
        <v>24</v>
      </c>
      <c r="F277" s="1149"/>
      <c r="G277" s="1149"/>
      <c r="H277" s="1149"/>
      <c r="I277" s="1149"/>
      <c r="J277" s="1149"/>
      <c r="K277" s="1149"/>
      <c r="L277" s="1149"/>
      <c r="M277" s="1149"/>
      <c r="N277" s="1149"/>
      <c r="O277" s="1149"/>
      <c r="P277" s="1149"/>
    </row>
    <row r="278" spans="1:16" s="108" customFormat="1">
      <c r="A278" s="109">
        <v>187</v>
      </c>
      <c r="B278" s="147" t="s">
        <v>102</v>
      </c>
      <c r="C278" s="148" t="s">
        <v>815</v>
      </c>
      <c r="D278" s="109" t="s">
        <v>727</v>
      </c>
      <c r="E278" s="178">
        <v>107.73</v>
      </c>
      <c r="F278" s="113"/>
      <c r="G278" s="113"/>
      <c r="H278" s="113"/>
      <c r="I278" s="113"/>
      <c r="J278" s="113"/>
      <c r="K278" s="113"/>
      <c r="L278" s="113"/>
      <c r="M278" s="113"/>
      <c r="N278" s="113"/>
      <c r="O278" s="113"/>
      <c r="P278" s="113"/>
    </row>
    <row r="279" spans="1:16" s="108" customFormat="1">
      <c r="A279" s="102"/>
      <c r="B279" s="153"/>
      <c r="C279" s="135" t="s">
        <v>903</v>
      </c>
      <c r="D279" s="104"/>
      <c r="E279" s="105"/>
      <c r="F279" s="137"/>
      <c r="G279" s="137"/>
      <c r="H279" s="137"/>
      <c r="I279" s="137"/>
      <c r="J279" s="137"/>
      <c r="K279" s="137"/>
      <c r="L279" s="137"/>
      <c r="M279" s="137"/>
      <c r="N279" s="137"/>
      <c r="O279" s="137"/>
      <c r="P279" s="137"/>
    </row>
    <row r="280" spans="1:16" s="108" customFormat="1">
      <c r="A280" s="109">
        <v>188</v>
      </c>
      <c r="B280" s="147" t="s">
        <v>88</v>
      </c>
      <c r="C280" s="148" t="s">
        <v>904</v>
      </c>
      <c r="D280" s="109" t="s">
        <v>727</v>
      </c>
      <c r="E280" s="178">
        <v>743.85</v>
      </c>
      <c r="F280" s="113"/>
      <c r="G280" s="113"/>
      <c r="H280" s="113"/>
      <c r="I280" s="113"/>
      <c r="J280" s="113"/>
      <c r="K280" s="113"/>
      <c r="L280" s="113"/>
      <c r="M280" s="113"/>
      <c r="N280" s="113"/>
      <c r="O280" s="113"/>
      <c r="P280" s="113"/>
    </row>
    <row r="281" spans="1:16" s="108" customFormat="1">
      <c r="A281" s="109">
        <v>189</v>
      </c>
      <c r="B281" s="147" t="s">
        <v>88</v>
      </c>
      <c r="C281" s="148" t="s">
        <v>905</v>
      </c>
      <c r="D281" s="109" t="s">
        <v>727</v>
      </c>
      <c r="E281" s="178">
        <v>60.3</v>
      </c>
      <c r="F281" s="113"/>
      <c r="G281" s="113"/>
      <c r="H281" s="113"/>
      <c r="I281" s="113"/>
      <c r="J281" s="113"/>
      <c r="K281" s="113"/>
      <c r="L281" s="113"/>
      <c r="M281" s="113"/>
      <c r="N281" s="113"/>
      <c r="O281" s="113"/>
      <c r="P281" s="113"/>
    </row>
    <row r="282" spans="1:16" s="108" customFormat="1">
      <c r="A282" s="109">
        <v>190</v>
      </c>
      <c r="B282" s="147" t="s">
        <v>88</v>
      </c>
      <c r="C282" s="148" t="s">
        <v>906</v>
      </c>
      <c r="D282" s="109" t="s">
        <v>727</v>
      </c>
      <c r="E282" s="178">
        <v>36.9</v>
      </c>
      <c r="F282" s="113"/>
      <c r="G282" s="113"/>
      <c r="H282" s="113"/>
      <c r="I282" s="113"/>
      <c r="J282" s="113"/>
      <c r="K282" s="113"/>
      <c r="L282" s="113"/>
      <c r="M282" s="113"/>
      <c r="N282" s="113"/>
      <c r="O282" s="113"/>
      <c r="P282" s="113"/>
    </row>
    <row r="283" spans="1:16" s="144" customFormat="1">
      <c r="A283" s="105"/>
      <c r="B283" s="105"/>
      <c r="C283" s="103" t="s">
        <v>907</v>
      </c>
      <c r="D283" s="104"/>
      <c r="E283" s="105"/>
      <c r="F283" s="137"/>
      <c r="G283" s="137"/>
      <c r="H283" s="137"/>
      <c r="I283" s="137"/>
      <c r="J283" s="137"/>
      <c r="K283" s="137"/>
      <c r="L283" s="137"/>
      <c r="M283" s="137"/>
      <c r="N283" s="137"/>
      <c r="O283" s="137"/>
      <c r="P283" s="137"/>
    </row>
    <row r="284" spans="1:16" s="108" customFormat="1">
      <c r="A284" s="102"/>
      <c r="B284" s="153"/>
      <c r="C284" s="135" t="s">
        <v>908</v>
      </c>
      <c r="D284" s="104"/>
      <c r="E284" s="105"/>
      <c r="F284" s="137"/>
      <c r="G284" s="137"/>
      <c r="H284" s="137"/>
      <c r="I284" s="137"/>
      <c r="J284" s="137"/>
      <c r="K284" s="137"/>
      <c r="L284" s="137"/>
      <c r="M284" s="137"/>
      <c r="N284" s="137"/>
      <c r="O284" s="137"/>
      <c r="P284" s="137"/>
    </row>
    <row r="285" spans="1:16" s="108" customFormat="1" ht="15.75">
      <c r="A285" s="109">
        <v>191</v>
      </c>
      <c r="B285" s="109" t="s">
        <v>791</v>
      </c>
      <c r="C285" s="110" t="s">
        <v>834</v>
      </c>
      <c r="D285" s="111" t="s">
        <v>1625</v>
      </c>
      <c r="E285" s="109">
        <v>2.73</v>
      </c>
      <c r="F285" s="113"/>
      <c r="G285" s="113"/>
      <c r="H285" s="113"/>
      <c r="I285" s="113"/>
      <c r="J285" s="113"/>
      <c r="K285" s="113"/>
      <c r="L285" s="113"/>
      <c r="M285" s="113"/>
      <c r="N285" s="113"/>
      <c r="O285" s="113"/>
      <c r="P285" s="113"/>
    </row>
    <row r="286" spans="1:16" s="108" customFormat="1" ht="38.25">
      <c r="A286" s="109">
        <v>192</v>
      </c>
      <c r="B286" s="147" t="s">
        <v>102</v>
      </c>
      <c r="C286" s="148" t="s">
        <v>840</v>
      </c>
      <c r="D286" s="109" t="s">
        <v>1626</v>
      </c>
      <c r="E286" s="177">
        <v>2.63</v>
      </c>
      <c r="F286" s="113"/>
      <c r="G286" s="113"/>
      <c r="H286" s="113"/>
      <c r="I286" s="113"/>
      <c r="J286" s="113"/>
      <c r="K286" s="113"/>
      <c r="L286" s="113"/>
      <c r="M286" s="113"/>
      <c r="N286" s="113"/>
      <c r="O286" s="113"/>
      <c r="P286" s="113"/>
    </row>
    <row r="287" spans="1:16" s="108" customFormat="1">
      <c r="A287" s="109">
        <v>193</v>
      </c>
      <c r="B287" s="147" t="s">
        <v>102</v>
      </c>
      <c r="C287" s="148" t="s">
        <v>815</v>
      </c>
      <c r="D287" s="109" t="s">
        <v>727</v>
      </c>
      <c r="E287" s="178">
        <v>306.19</v>
      </c>
      <c r="F287" s="113"/>
      <c r="G287" s="113"/>
      <c r="H287" s="113"/>
      <c r="I287" s="113"/>
      <c r="J287" s="113"/>
      <c r="K287" s="113"/>
      <c r="L287" s="113"/>
      <c r="M287" s="113"/>
      <c r="N287" s="113"/>
      <c r="O287" s="113"/>
      <c r="P287" s="113"/>
    </row>
    <row r="288" spans="1:16" s="108" customFormat="1">
      <c r="A288" s="102"/>
      <c r="B288" s="153"/>
      <c r="C288" s="135" t="s">
        <v>1584</v>
      </c>
      <c r="D288" s="104"/>
      <c r="E288" s="105"/>
      <c r="F288" s="137"/>
      <c r="G288" s="137"/>
      <c r="H288" s="137"/>
      <c r="I288" s="137"/>
      <c r="J288" s="137"/>
      <c r="K288" s="137"/>
      <c r="L288" s="137"/>
      <c r="M288" s="137"/>
      <c r="N288" s="137"/>
      <c r="O288" s="137"/>
      <c r="P288" s="137"/>
    </row>
    <row r="289" spans="1:16" s="108" customFormat="1" ht="15.75">
      <c r="A289" s="109">
        <v>194</v>
      </c>
      <c r="B289" s="109" t="s">
        <v>791</v>
      </c>
      <c r="C289" s="110" t="s">
        <v>834</v>
      </c>
      <c r="D289" s="111" t="s">
        <v>1625</v>
      </c>
      <c r="E289" s="109">
        <v>4.18</v>
      </c>
      <c r="F289" s="113"/>
      <c r="G289" s="113"/>
      <c r="H289" s="113"/>
      <c r="I289" s="113"/>
      <c r="J289" s="113"/>
      <c r="K289" s="113"/>
      <c r="L289" s="113"/>
      <c r="M289" s="113"/>
      <c r="N289" s="113"/>
      <c r="O289" s="113"/>
      <c r="P289" s="113"/>
    </row>
    <row r="290" spans="1:16" s="108" customFormat="1" ht="38.25">
      <c r="A290" s="109">
        <v>195</v>
      </c>
      <c r="B290" s="147" t="s">
        <v>102</v>
      </c>
      <c r="C290" s="148" t="s">
        <v>840</v>
      </c>
      <c r="D290" s="109" t="s">
        <v>1626</v>
      </c>
      <c r="E290" s="177">
        <v>4.01</v>
      </c>
      <c r="F290" s="113"/>
      <c r="G290" s="113"/>
      <c r="H290" s="113"/>
      <c r="I290" s="113"/>
      <c r="J290" s="113"/>
      <c r="K290" s="113"/>
      <c r="L290" s="113"/>
      <c r="M290" s="113"/>
      <c r="N290" s="113"/>
      <c r="O290" s="113"/>
      <c r="P290" s="113"/>
    </row>
    <row r="291" spans="1:16" s="108" customFormat="1">
      <c r="A291" s="109">
        <v>196</v>
      </c>
      <c r="B291" s="147" t="s">
        <v>102</v>
      </c>
      <c r="C291" s="148" t="s">
        <v>815</v>
      </c>
      <c r="D291" s="109" t="s">
        <v>727</v>
      </c>
      <c r="E291" s="178">
        <v>482.96</v>
      </c>
      <c r="F291" s="113"/>
      <c r="G291" s="113"/>
      <c r="H291" s="113"/>
      <c r="I291" s="113"/>
      <c r="J291" s="113"/>
      <c r="K291" s="113"/>
      <c r="L291" s="113"/>
      <c r="M291" s="113"/>
      <c r="N291" s="113"/>
      <c r="O291" s="113"/>
      <c r="P291" s="113"/>
    </row>
    <row r="292" spans="1:16" s="108" customFormat="1">
      <c r="A292" s="102"/>
      <c r="B292" s="153"/>
      <c r="C292" s="135" t="s">
        <v>1583</v>
      </c>
      <c r="D292" s="104"/>
      <c r="E292" s="105"/>
      <c r="F292" s="137"/>
      <c r="G292" s="137"/>
      <c r="H292" s="137"/>
      <c r="I292" s="137"/>
      <c r="J292" s="137"/>
      <c r="K292" s="137"/>
      <c r="L292" s="137"/>
      <c r="M292" s="137"/>
      <c r="N292" s="137"/>
      <c r="O292" s="137"/>
      <c r="P292" s="137"/>
    </row>
    <row r="293" spans="1:16" s="108" customFormat="1" ht="15.75">
      <c r="A293" s="109">
        <v>197</v>
      </c>
      <c r="B293" s="109" t="s">
        <v>791</v>
      </c>
      <c r="C293" s="110" t="s">
        <v>834</v>
      </c>
      <c r="D293" s="111" t="s">
        <v>1625</v>
      </c>
      <c r="E293" s="109">
        <v>2.84</v>
      </c>
      <c r="F293" s="113"/>
      <c r="G293" s="113"/>
      <c r="H293" s="113"/>
      <c r="I293" s="113"/>
      <c r="J293" s="113"/>
      <c r="K293" s="113"/>
      <c r="L293" s="113"/>
      <c r="M293" s="113"/>
      <c r="N293" s="113"/>
      <c r="O293" s="113"/>
      <c r="P293" s="113"/>
    </row>
    <row r="294" spans="1:16" s="108" customFormat="1" ht="38.25">
      <c r="A294" s="109">
        <v>198</v>
      </c>
      <c r="B294" s="147" t="s">
        <v>102</v>
      </c>
      <c r="C294" s="148" t="s">
        <v>840</v>
      </c>
      <c r="D294" s="109" t="s">
        <v>1626</v>
      </c>
      <c r="E294" s="177">
        <v>2.73</v>
      </c>
      <c r="F294" s="113"/>
      <c r="G294" s="113"/>
      <c r="H294" s="113"/>
      <c r="I294" s="113"/>
      <c r="J294" s="113"/>
      <c r="K294" s="113"/>
      <c r="L294" s="113"/>
      <c r="M294" s="113"/>
      <c r="N294" s="113"/>
      <c r="O294" s="113"/>
      <c r="P294" s="113"/>
    </row>
    <row r="295" spans="1:16" s="108" customFormat="1">
      <c r="A295" s="109">
        <v>199</v>
      </c>
      <c r="B295" s="147" t="s">
        <v>102</v>
      </c>
      <c r="C295" s="148" t="s">
        <v>815</v>
      </c>
      <c r="D295" s="109" t="s">
        <v>727</v>
      </c>
      <c r="E295" s="178">
        <v>330.4</v>
      </c>
      <c r="F295" s="113"/>
      <c r="G295" s="113"/>
      <c r="H295" s="113"/>
      <c r="I295" s="113"/>
      <c r="J295" s="113"/>
      <c r="K295" s="113"/>
      <c r="L295" s="113"/>
      <c r="M295" s="113"/>
      <c r="N295" s="113"/>
      <c r="O295" s="113"/>
      <c r="P295" s="113"/>
    </row>
    <row r="296" spans="1:16" s="108" customFormat="1">
      <c r="A296" s="102"/>
      <c r="B296" s="153"/>
      <c r="C296" s="135" t="s">
        <v>909</v>
      </c>
      <c r="D296" s="104"/>
      <c r="E296" s="105"/>
      <c r="F296" s="137"/>
      <c r="G296" s="137"/>
      <c r="H296" s="137"/>
      <c r="I296" s="137"/>
      <c r="J296" s="137"/>
      <c r="K296" s="137"/>
      <c r="L296" s="137"/>
      <c r="M296" s="137"/>
      <c r="N296" s="137"/>
      <c r="O296" s="137"/>
      <c r="P296" s="137"/>
    </row>
    <row r="297" spans="1:16" s="108" customFormat="1" ht="15.75">
      <c r="A297" s="109">
        <v>200</v>
      </c>
      <c r="B297" s="109" t="s">
        <v>791</v>
      </c>
      <c r="C297" s="110" t="s">
        <v>834</v>
      </c>
      <c r="D297" s="111" t="s">
        <v>1625</v>
      </c>
      <c r="E297" s="109">
        <v>5.0599999999999996</v>
      </c>
      <c r="F297" s="113"/>
      <c r="G297" s="113"/>
      <c r="H297" s="113"/>
      <c r="I297" s="113"/>
      <c r="J297" s="113"/>
      <c r="K297" s="113"/>
      <c r="L297" s="113"/>
      <c r="M297" s="113"/>
      <c r="N297" s="113"/>
      <c r="O297" s="113"/>
      <c r="P297" s="113"/>
    </row>
    <row r="298" spans="1:16" s="108" customFormat="1" ht="38.25">
      <c r="A298" s="109">
        <v>201</v>
      </c>
      <c r="B298" s="147" t="s">
        <v>102</v>
      </c>
      <c r="C298" s="148" t="s">
        <v>840</v>
      </c>
      <c r="D298" s="109" t="s">
        <v>1626</v>
      </c>
      <c r="E298" s="177">
        <v>5.25</v>
      </c>
      <c r="F298" s="113"/>
      <c r="G298" s="113"/>
      <c r="H298" s="113"/>
      <c r="I298" s="113"/>
      <c r="J298" s="113"/>
      <c r="K298" s="113"/>
      <c r="L298" s="113"/>
      <c r="M298" s="113"/>
      <c r="N298" s="113"/>
      <c r="O298" s="113"/>
      <c r="P298" s="113"/>
    </row>
    <row r="299" spans="1:16" s="108" customFormat="1">
      <c r="A299" s="109">
        <v>202</v>
      </c>
      <c r="B299" s="147" t="s">
        <v>102</v>
      </c>
      <c r="C299" s="148" t="s">
        <v>815</v>
      </c>
      <c r="D299" s="109" t="s">
        <v>727</v>
      </c>
      <c r="E299" s="178">
        <v>775.92</v>
      </c>
      <c r="F299" s="113"/>
      <c r="G299" s="113"/>
      <c r="H299" s="113"/>
      <c r="I299" s="113"/>
      <c r="J299" s="113"/>
      <c r="K299" s="113"/>
      <c r="L299" s="113"/>
      <c r="M299" s="113"/>
      <c r="N299" s="113"/>
      <c r="O299" s="113"/>
      <c r="P299" s="113"/>
    </row>
    <row r="300" spans="1:16" s="108" customFormat="1">
      <c r="A300" s="102"/>
      <c r="B300" s="153"/>
      <c r="C300" s="135" t="s">
        <v>910</v>
      </c>
      <c r="D300" s="104"/>
      <c r="E300" s="105"/>
      <c r="F300" s="137"/>
      <c r="G300" s="137"/>
      <c r="H300" s="137"/>
      <c r="I300" s="137"/>
      <c r="J300" s="137"/>
      <c r="K300" s="137"/>
      <c r="L300" s="137"/>
      <c r="M300" s="137"/>
      <c r="N300" s="137"/>
      <c r="O300" s="137"/>
      <c r="P300" s="137"/>
    </row>
    <row r="301" spans="1:16" s="108" customFormat="1" ht="15.75">
      <c r="A301" s="109">
        <v>203</v>
      </c>
      <c r="B301" s="109" t="s">
        <v>791</v>
      </c>
      <c r="C301" s="110" t="s">
        <v>834</v>
      </c>
      <c r="D301" s="111" t="s">
        <v>1625</v>
      </c>
      <c r="E301" s="109">
        <v>7.99</v>
      </c>
      <c r="F301" s="113"/>
      <c r="G301" s="113"/>
      <c r="H301" s="113"/>
      <c r="I301" s="113"/>
      <c r="J301" s="113"/>
      <c r="K301" s="113"/>
      <c r="L301" s="113"/>
      <c r="M301" s="113"/>
      <c r="N301" s="113"/>
      <c r="O301" s="113"/>
      <c r="P301" s="113"/>
    </row>
    <row r="302" spans="1:16" s="108" customFormat="1" ht="38.25">
      <c r="A302" s="109">
        <v>204</v>
      </c>
      <c r="B302" s="147" t="s">
        <v>102</v>
      </c>
      <c r="C302" s="148" t="s">
        <v>840</v>
      </c>
      <c r="D302" s="109" t="s">
        <v>1626</v>
      </c>
      <c r="E302" s="177">
        <v>19.98</v>
      </c>
      <c r="F302" s="113"/>
      <c r="G302" s="113"/>
      <c r="H302" s="113"/>
      <c r="I302" s="113"/>
      <c r="J302" s="113"/>
      <c r="K302" s="113"/>
      <c r="L302" s="113"/>
      <c r="M302" s="113"/>
      <c r="N302" s="113"/>
      <c r="O302" s="113"/>
      <c r="P302" s="113"/>
    </row>
    <row r="303" spans="1:16" s="108" customFormat="1">
      <c r="A303" s="109">
        <v>205</v>
      </c>
      <c r="B303" s="147" t="s">
        <v>102</v>
      </c>
      <c r="C303" s="148" t="s">
        <v>817</v>
      </c>
      <c r="D303" s="109" t="s">
        <v>727</v>
      </c>
      <c r="E303" s="178">
        <v>607.73</v>
      </c>
      <c r="F303" s="113"/>
      <c r="G303" s="113"/>
      <c r="H303" s="113"/>
      <c r="I303" s="113"/>
      <c r="J303" s="113"/>
      <c r="K303" s="113"/>
      <c r="L303" s="113"/>
      <c r="M303" s="113"/>
      <c r="N303" s="113"/>
      <c r="O303" s="113"/>
      <c r="P303" s="113"/>
    </row>
    <row r="304" spans="1:16" s="108" customFormat="1">
      <c r="A304" s="109">
        <v>206</v>
      </c>
      <c r="B304" s="147" t="s">
        <v>102</v>
      </c>
      <c r="C304" s="148" t="s">
        <v>815</v>
      </c>
      <c r="D304" s="109" t="s">
        <v>727</v>
      </c>
      <c r="E304" s="178">
        <v>539.88</v>
      </c>
      <c r="F304" s="113"/>
      <c r="G304" s="113"/>
      <c r="H304" s="113"/>
      <c r="I304" s="113"/>
      <c r="J304" s="113"/>
      <c r="K304" s="113"/>
      <c r="L304" s="113"/>
      <c r="M304" s="113"/>
      <c r="N304" s="113"/>
      <c r="O304" s="113"/>
      <c r="P304" s="113"/>
    </row>
    <row r="305" spans="1:16" s="144" customFormat="1">
      <c r="A305" s="105"/>
      <c r="B305" s="105"/>
      <c r="C305" s="103" t="s">
        <v>911</v>
      </c>
      <c r="D305" s="104"/>
      <c r="E305" s="105"/>
      <c r="F305" s="137"/>
      <c r="G305" s="137"/>
      <c r="H305" s="137"/>
      <c r="I305" s="137"/>
      <c r="J305" s="137"/>
      <c r="K305" s="137"/>
      <c r="L305" s="137"/>
      <c r="M305" s="137"/>
      <c r="N305" s="137"/>
      <c r="O305" s="137"/>
      <c r="P305" s="137"/>
    </row>
    <row r="306" spans="1:16" s="144" customFormat="1">
      <c r="A306" s="105"/>
      <c r="B306" s="105"/>
      <c r="C306" s="135" t="s">
        <v>2031</v>
      </c>
      <c r="D306" s="104"/>
      <c r="E306" s="105"/>
      <c r="F306" s="137"/>
      <c r="G306" s="137"/>
      <c r="H306" s="137"/>
      <c r="I306" s="137"/>
      <c r="J306" s="137"/>
      <c r="K306" s="137"/>
      <c r="L306" s="137"/>
      <c r="M306" s="137"/>
      <c r="N306" s="137"/>
      <c r="O306" s="137"/>
      <c r="P306" s="137"/>
    </row>
    <row r="307" spans="1:16" s="108" customFormat="1">
      <c r="A307" s="109">
        <v>207</v>
      </c>
      <c r="B307" s="147" t="s">
        <v>70</v>
      </c>
      <c r="C307" s="148" t="s">
        <v>912</v>
      </c>
      <c r="D307" s="109" t="s">
        <v>94</v>
      </c>
      <c r="E307" s="177">
        <v>20</v>
      </c>
      <c r="F307" s="113"/>
      <c r="G307" s="113"/>
      <c r="H307" s="113"/>
      <c r="I307" s="113"/>
      <c r="J307" s="113"/>
      <c r="K307" s="113"/>
      <c r="L307" s="113"/>
      <c r="M307" s="113"/>
      <c r="N307" s="113"/>
      <c r="O307" s="113"/>
      <c r="P307" s="113"/>
    </row>
    <row r="308" spans="1:16" s="108" customFormat="1">
      <c r="A308" s="109">
        <v>208</v>
      </c>
      <c r="B308" s="147" t="s">
        <v>70</v>
      </c>
      <c r="C308" s="148" t="s">
        <v>913</v>
      </c>
      <c r="D308" s="109" t="s">
        <v>94</v>
      </c>
      <c r="E308" s="177">
        <v>1</v>
      </c>
      <c r="F308" s="113"/>
      <c r="G308" s="113"/>
      <c r="H308" s="113"/>
      <c r="I308" s="113"/>
      <c r="J308" s="113"/>
      <c r="K308" s="113"/>
      <c r="L308" s="113"/>
      <c r="M308" s="113"/>
      <c r="N308" s="113"/>
      <c r="O308" s="113"/>
      <c r="P308" s="113"/>
    </row>
    <row r="309" spans="1:16" s="108" customFormat="1">
      <c r="A309" s="109">
        <v>209</v>
      </c>
      <c r="B309" s="147" t="s">
        <v>70</v>
      </c>
      <c r="C309" s="148" t="s">
        <v>915</v>
      </c>
      <c r="D309" s="109" t="s">
        <v>94</v>
      </c>
      <c r="E309" s="177">
        <v>3</v>
      </c>
      <c r="F309" s="113"/>
      <c r="G309" s="113"/>
      <c r="H309" s="113"/>
      <c r="I309" s="113"/>
      <c r="J309" s="113"/>
      <c r="K309" s="113"/>
      <c r="L309" s="113"/>
      <c r="M309" s="113"/>
      <c r="N309" s="113"/>
      <c r="O309" s="113"/>
      <c r="P309" s="113"/>
    </row>
    <row r="310" spans="1:16" s="108" customFormat="1">
      <c r="A310" s="109">
        <v>210</v>
      </c>
      <c r="B310" s="147" t="s">
        <v>70</v>
      </c>
      <c r="C310" s="148" t="s">
        <v>916</v>
      </c>
      <c r="D310" s="109" t="s">
        <v>94</v>
      </c>
      <c r="E310" s="177">
        <v>2</v>
      </c>
      <c r="F310" s="113"/>
      <c r="G310" s="113"/>
      <c r="H310" s="113"/>
      <c r="I310" s="113"/>
      <c r="J310" s="113"/>
      <c r="K310" s="113"/>
      <c r="L310" s="113"/>
      <c r="M310" s="113"/>
      <c r="N310" s="113"/>
      <c r="O310" s="113"/>
      <c r="P310" s="113"/>
    </row>
    <row r="311" spans="1:16" s="108" customFormat="1">
      <c r="A311" s="109">
        <v>211</v>
      </c>
      <c r="B311" s="147" t="s">
        <v>70</v>
      </c>
      <c r="C311" s="148" t="s">
        <v>917</v>
      </c>
      <c r="D311" s="109" t="s">
        <v>94</v>
      </c>
      <c r="E311" s="177">
        <v>16</v>
      </c>
      <c r="F311" s="113"/>
      <c r="G311" s="113"/>
      <c r="H311" s="113"/>
      <c r="I311" s="113"/>
      <c r="J311" s="113"/>
      <c r="K311" s="113"/>
      <c r="L311" s="113"/>
      <c r="M311" s="113"/>
      <c r="N311" s="113"/>
      <c r="O311" s="113"/>
      <c r="P311" s="113"/>
    </row>
    <row r="312" spans="1:16" s="144" customFormat="1">
      <c r="A312" s="105"/>
      <c r="B312" s="105"/>
      <c r="C312" s="135" t="s">
        <v>918</v>
      </c>
      <c r="D312" s="104"/>
      <c r="E312" s="105"/>
      <c r="F312" s="137"/>
      <c r="G312" s="137"/>
      <c r="H312" s="137"/>
      <c r="I312" s="137"/>
      <c r="J312" s="137"/>
      <c r="K312" s="137"/>
      <c r="L312" s="137"/>
      <c r="M312" s="137"/>
      <c r="N312" s="137"/>
      <c r="O312" s="137"/>
      <c r="P312" s="137"/>
    </row>
    <row r="313" spans="1:16" s="108" customFormat="1">
      <c r="A313" s="109">
        <v>212</v>
      </c>
      <c r="B313" s="147" t="s">
        <v>70</v>
      </c>
      <c r="C313" s="148" t="s">
        <v>912</v>
      </c>
      <c r="D313" s="109" t="s">
        <v>94</v>
      </c>
      <c r="E313" s="177">
        <v>51</v>
      </c>
      <c r="F313" s="113"/>
      <c r="G313" s="113"/>
      <c r="H313" s="113"/>
      <c r="I313" s="113"/>
      <c r="J313" s="113"/>
      <c r="K313" s="113"/>
      <c r="L313" s="113"/>
      <c r="M313" s="113"/>
      <c r="N313" s="113"/>
      <c r="O313" s="113"/>
      <c r="P313" s="113"/>
    </row>
    <row r="314" spans="1:16" s="108" customFormat="1">
      <c r="A314" s="109">
        <v>213</v>
      </c>
      <c r="B314" s="147" t="s">
        <v>70</v>
      </c>
      <c r="C314" s="148" t="s">
        <v>914</v>
      </c>
      <c r="D314" s="109" t="s">
        <v>94</v>
      </c>
      <c r="E314" s="177">
        <v>4</v>
      </c>
      <c r="F314" s="113"/>
      <c r="G314" s="113"/>
      <c r="H314" s="113"/>
      <c r="I314" s="113"/>
      <c r="J314" s="113"/>
      <c r="K314" s="113"/>
      <c r="L314" s="113"/>
      <c r="M314" s="113"/>
      <c r="N314" s="113"/>
      <c r="O314" s="113"/>
      <c r="P314" s="113"/>
    </row>
    <row r="315" spans="1:16" s="108" customFormat="1">
      <c r="A315" s="109">
        <v>214</v>
      </c>
      <c r="B315" s="147" t="s">
        <v>70</v>
      </c>
      <c r="C315" s="148" t="s">
        <v>919</v>
      </c>
      <c r="D315" s="109" t="s">
        <v>94</v>
      </c>
      <c r="E315" s="177">
        <v>16</v>
      </c>
      <c r="F315" s="113"/>
      <c r="G315" s="113"/>
      <c r="H315" s="113"/>
      <c r="I315" s="113"/>
      <c r="J315" s="113"/>
      <c r="K315" s="113"/>
      <c r="L315" s="113"/>
      <c r="M315" s="113"/>
      <c r="N315" s="113"/>
      <c r="O315" s="113"/>
      <c r="P315" s="113"/>
    </row>
    <row r="316" spans="1:16" s="381" customFormat="1">
      <c r="A316" s="115">
        <v>215</v>
      </c>
      <c r="B316" s="117" t="s">
        <v>70</v>
      </c>
      <c r="C316" s="119" t="s">
        <v>1782</v>
      </c>
      <c r="D316" s="115" t="s">
        <v>94</v>
      </c>
      <c r="E316" s="382">
        <v>2</v>
      </c>
      <c r="F316" s="118"/>
      <c r="G316" s="118"/>
      <c r="H316" s="118"/>
      <c r="I316" s="118"/>
      <c r="J316" s="118"/>
      <c r="K316" s="118"/>
      <c r="L316" s="118"/>
      <c r="M316" s="118"/>
      <c r="N316" s="118"/>
      <c r="O316" s="118"/>
      <c r="P316" s="118"/>
    </row>
    <row r="317" spans="1:16" s="144" customFormat="1">
      <c r="A317" s="105"/>
      <c r="B317" s="105"/>
      <c r="C317" s="135" t="s">
        <v>920</v>
      </c>
      <c r="D317" s="104"/>
      <c r="E317" s="105"/>
      <c r="F317" s="137"/>
      <c r="G317" s="137"/>
      <c r="H317" s="137"/>
      <c r="I317" s="137"/>
      <c r="J317" s="137"/>
      <c r="K317" s="137"/>
      <c r="L317" s="137"/>
      <c r="M317" s="137"/>
      <c r="N317" s="137"/>
      <c r="O317" s="137"/>
      <c r="P317" s="137"/>
    </row>
    <row r="318" spans="1:16" s="108" customFormat="1" ht="38.25">
      <c r="A318" s="109">
        <v>216</v>
      </c>
      <c r="B318" s="1058" t="s">
        <v>102</v>
      </c>
      <c r="C318" s="1191" t="s">
        <v>840</v>
      </c>
      <c r="D318" s="1146" t="s">
        <v>1626</v>
      </c>
      <c r="E318" s="1192">
        <v>1.02</v>
      </c>
      <c r="F318" s="113"/>
      <c r="G318" s="113"/>
      <c r="H318" s="113"/>
      <c r="I318" s="113"/>
      <c r="J318" s="113"/>
      <c r="K318" s="113"/>
      <c r="L318" s="113"/>
      <c r="M318" s="113"/>
      <c r="N318" s="113"/>
      <c r="O318" s="113"/>
      <c r="P318" s="113"/>
    </row>
    <row r="319" spans="1:16" s="108" customFormat="1">
      <c r="A319" s="109">
        <v>217</v>
      </c>
      <c r="B319" s="147" t="s">
        <v>102</v>
      </c>
      <c r="C319" s="148" t="s">
        <v>816</v>
      </c>
      <c r="D319" s="109" t="s">
        <v>727</v>
      </c>
      <c r="E319" s="178">
        <v>95.53</v>
      </c>
      <c r="F319" s="113"/>
      <c r="G319" s="113"/>
      <c r="H319" s="113"/>
      <c r="I319" s="113"/>
      <c r="J319" s="113"/>
      <c r="K319" s="113"/>
      <c r="L319" s="113"/>
      <c r="M319" s="113"/>
      <c r="N319" s="113"/>
      <c r="O319" s="113"/>
      <c r="P319" s="113"/>
    </row>
    <row r="320" spans="1:16" s="108" customFormat="1">
      <c r="A320" s="109">
        <v>218</v>
      </c>
      <c r="B320" s="147" t="s">
        <v>102</v>
      </c>
      <c r="C320" s="148" t="s">
        <v>815</v>
      </c>
      <c r="D320" s="109" t="s">
        <v>727</v>
      </c>
      <c r="E320" s="178">
        <v>37.31</v>
      </c>
      <c r="F320" s="114"/>
      <c r="G320" s="113"/>
      <c r="H320" s="113"/>
      <c r="I320" s="113"/>
      <c r="J320" s="113"/>
      <c r="K320" s="113"/>
      <c r="L320" s="113"/>
      <c r="M320" s="113"/>
      <c r="N320" s="113"/>
      <c r="O320" s="113"/>
      <c r="P320" s="113"/>
    </row>
    <row r="321" spans="1:20" s="108" customFormat="1">
      <c r="A321" s="109">
        <v>219</v>
      </c>
      <c r="B321" s="147" t="s">
        <v>102</v>
      </c>
      <c r="C321" s="148" t="s">
        <v>817</v>
      </c>
      <c r="D321" s="109" t="s">
        <v>727</v>
      </c>
      <c r="E321" s="178">
        <v>48.44</v>
      </c>
      <c r="F321" s="113"/>
      <c r="G321" s="113"/>
      <c r="H321" s="113"/>
      <c r="I321" s="113"/>
      <c r="J321" s="113"/>
      <c r="K321" s="113"/>
      <c r="L321" s="113"/>
      <c r="M321" s="113"/>
      <c r="N321" s="113"/>
      <c r="O321" s="113"/>
      <c r="P321" s="113"/>
    </row>
    <row r="322" spans="1:20" s="144" customFormat="1">
      <c r="A322" s="105"/>
      <c r="B322" s="105"/>
      <c r="C322" s="135" t="s">
        <v>921</v>
      </c>
      <c r="D322" s="104"/>
      <c r="E322" s="105"/>
      <c r="F322" s="137"/>
      <c r="G322" s="137"/>
      <c r="H322" s="137"/>
      <c r="I322" s="137"/>
      <c r="J322" s="137"/>
      <c r="K322" s="137"/>
      <c r="L322" s="137"/>
      <c r="M322" s="137"/>
      <c r="N322" s="137"/>
      <c r="O322" s="137"/>
      <c r="P322" s="137"/>
    </row>
    <row r="323" spans="1:20" s="108" customFormat="1">
      <c r="A323" s="109">
        <v>220</v>
      </c>
      <c r="B323" s="147" t="s">
        <v>88</v>
      </c>
      <c r="C323" s="148" t="s">
        <v>922</v>
      </c>
      <c r="D323" s="109" t="s">
        <v>727</v>
      </c>
      <c r="E323" s="178">
        <v>82</v>
      </c>
      <c r="F323" s="113"/>
      <c r="G323" s="113"/>
      <c r="H323" s="113"/>
      <c r="I323" s="113"/>
      <c r="J323" s="113"/>
      <c r="K323" s="113"/>
      <c r="L323" s="113"/>
      <c r="M323" s="113"/>
      <c r="N323" s="113"/>
      <c r="O323" s="113"/>
      <c r="P323" s="113"/>
    </row>
    <row r="324" spans="1:20" s="144" customFormat="1">
      <c r="A324" s="105"/>
      <c r="B324" s="105"/>
      <c r="C324" s="135" t="s">
        <v>925</v>
      </c>
      <c r="D324" s="104"/>
      <c r="E324" s="105"/>
      <c r="F324" s="137"/>
      <c r="G324" s="137"/>
      <c r="H324" s="137"/>
      <c r="I324" s="137"/>
      <c r="J324" s="137"/>
      <c r="K324" s="137"/>
      <c r="L324" s="137"/>
      <c r="M324" s="137"/>
      <c r="N324" s="137"/>
      <c r="O324" s="137"/>
      <c r="P324" s="137"/>
    </row>
    <row r="325" spans="1:20" s="108" customFormat="1">
      <c r="A325" s="109">
        <v>221</v>
      </c>
      <c r="B325" s="147" t="s">
        <v>70</v>
      </c>
      <c r="C325" s="148" t="s">
        <v>912</v>
      </c>
      <c r="D325" s="109" t="s">
        <v>94</v>
      </c>
      <c r="E325" s="177">
        <v>25</v>
      </c>
      <c r="F325" s="113"/>
      <c r="G325" s="113"/>
      <c r="H325" s="113"/>
      <c r="I325" s="113"/>
      <c r="J325" s="113"/>
      <c r="K325" s="113"/>
      <c r="L325" s="113"/>
      <c r="M325" s="113"/>
      <c r="N325" s="113"/>
      <c r="O325" s="113"/>
      <c r="P325" s="113"/>
    </row>
    <row r="326" spans="1:20" s="108" customFormat="1">
      <c r="A326" s="109">
        <v>223</v>
      </c>
      <c r="B326" s="147" t="s">
        <v>70</v>
      </c>
      <c r="C326" s="148" t="s">
        <v>923</v>
      </c>
      <c r="D326" s="109" t="s">
        <v>94</v>
      </c>
      <c r="E326" s="177">
        <v>21</v>
      </c>
      <c r="F326" s="113"/>
      <c r="G326" s="113"/>
      <c r="H326" s="113"/>
      <c r="I326" s="113"/>
      <c r="J326" s="113"/>
      <c r="K326" s="113"/>
      <c r="L326" s="113"/>
      <c r="M326" s="113"/>
      <c r="N326" s="113"/>
      <c r="O326" s="113"/>
      <c r="P326" s="113"/>
    </row>
    <row r="327" spans="1:20" s="108" customFormat="1">
      <c r="A327" s="109">
        <v>224</v>
      </c>
      <c r="B327" s="147" t="s">
        <v>70</v>
      </c>
      <c r="C327" s="148" t="s">
        <v>924</v>
      </c>
      <c r="D327" s="109" t="s">
        <v>94</v>
      </c>
      <c r="E327" s="177">
        <v>1</v>
      </c>
      <c r="F327" s="113"/>
      <c r="G327" s="113"/>
      <c r="H327" s="113"/>
      <c r="I327" s="113"/>
      <c r="J327" s="113"/>
      <c r="K327" s="113"/>
      <c r="L327" s="113"/>
      <c r="M327" s="113"/>
      <c r="N327" s="113"/>
      <c r="O327" s="113"/>
      <c r="P327" s="113"/>
    </row>
    <row r="328" spans="1:20" s="144" customFormat="1">
      <c r="A328" s="105"/>
      <c r="B328" s="105"/>
      <c r="C328" s="103" t="s">
        <v>928</v>
      </c>
      <c r="D328" s="104"/>
      <c r="E328" s="105"/>
      <c r="F328" s="137"/>
      <c r="G328" s="137"/>
      <c r="H328" s="137"/>
      <c r="I328" s="137"/>
      <c r="J328" s="137"/>
      <c r="K328" s="137"/>
      <c r="L328" s="137"/>
      <c r="M328" s="137"/>
      <c r="N328" s="137"/>
      <c r="O328" s="137"/>
      <c r="P328" s="137"/>
    </row>
    <row r="329" spans="1:20" s="108" customFormat="1">
      <c r="A329" s="109">
        <v>225</v>
      </c>
      <c r="B329" s="109" t="s">
        <v>162</v>
      </c>
      <c r="C329" s="149" t="s">
        <v>929</v>
      </c>
      <c r="D329" s="150" t="s">
        <v>94</v>
      </c>
      <c r="E329" s="180">
        <v>10</v>
      </c>
      <c r="F329" s="113"/>
      <c r="G329" s="113"/>
      <c r="H329" s="113"/>
      <c r="I329" s="113"/>
      <c r="J329" s="113"/>
      <c r="K329" s="113"/>
      <c r="L329" s="113"/>
      <c r="M329" s="113"/>
      <c r="N329" s="113"/>
      <c r="O329" s="113"/>
      <c r="P329" s="113"/>
    </row>
    <row r="330" spans="1:20" s="108" customFormat="1">
      <c r="A330" s="109">
        <v>226</v>
      </c>
      <c r="B330" s="109" t="s">
        <v>162</v>
      </c>
      <c r="C330" s="149" t="s">
        <v>930</v>
      </c>
      <c r="D330" s="150" t="s">
        <v>94</v>
      </c>
      <c r="E330" s="180">
        <v>4</v>
      </c>
      <c r="F330" s="113"/>
      <c r="G330" s="113"/>
      <c r="H330" s="113"/>
      <c r="I330" s="113"/>
      <c r="J330" s="113"/>
      <c r="K330" s="113"/>
      <c r="L330" s="113"/>
      <c r="M330" s="113"/>
      <c r="N330" s="113"/>
      <c r="O330" s="113"/>
      <c r="P330" s="113"/>
    </row>
    <row r="331" spans="1:20" s="108" customFormat="1">
      <c r="A331" s="109">
        <v>227</v>
      </c>
      <c r="B331" s="109" t="s">
        <v>162</v>
      </c>
      <c r="C331" s="149" t="s">
        <v>931</v>
      </c>
      <c r="D331" s="150" t="s">
        <v>94</v>
      </c>
      <c r="E331" s="180">
        <v>27</v>
      </c>
      <c r="F331" s="113"/>
      <c r="G331" s="113"/>
      <c r="H331" s="113"/>
      <c r="I331" s="113"/>
      <c r="J331" s="113"/>
      <c r="K331" s="113"/>
      <c r="L331" s="113"/>
      <c r="M331" s="113"/>
      <c r="N331" s="113"/>
      <c r="O331" s="113"/>
      <c r="P331" s="113"/>
    </row>
    <row r="332" spans="1:20" s="108" customFormat="1">
      <c r="A332" s="109">
        <v>228</v>
      </c>
      <c r="B332" s="109" t="s">
        <v>162</v>
      </c>
      <c r="C332" s="149" t="s">
        <v>932</v>
      </c>
      <c r="D332" s="150" t="s">
        <v>94</v>
      </c>
      <c r="E332" s="180">
        <v>2</v>
      </c>
      <c r="F332" s="113"/>
      <c r="G332" s="113"/>
      <c r="H332" s="113"/>
      <c r="I332" s="113"/>
      <c r="J332" s="113"/>
      <c r="K332" s="113"/>
      <c r="L332" s="113"/>
      <c r="M332" s="113"/>
      <c r="N332" s="113"/>
      <c r="O332" s="113"/>
      <c r="P332" s="113"/>
    </row>
    <row r="333" spans="1:20" s="108" customFormat="1">
      <c r="A333" s="109">
        <v>229</v>
      </c>
      <c r="B333" s="109" t="s">
        <v>162</v>
      </c>
      <c r="C333" s="149" t="s">
        <v>933</v>
      </c>
      <c r="D333" s="150" t="s">
        <v>94</v>
      </c>
      <c r="E333" s="180">
        <v>2</v>
      </c>
      <c r="F333" s="113"/>
      <c r="G333" s="113"/>
      <c r="H333" s="113"/>
      <c r="I333" s="113"/>
      <c r="J333" s="113"/>
      <c r="K333" s="113"/>
      <c r="L333" s="113"/>
      <c r="M333" s="113"/>
      <c r="N333" s="113"/>
      <c r="O333" s="113"/>
      <c r="P333" s="113"/>
    </row>
    <row r="334" spans="1:20" s="108" customFormat="1">
      <c r="A334" s="109">
        <v>230</v>
      </c>
      <c r="B334" s="109" t="s">
        <v>162</v>
      </c>
      <c r="C334" s="149" t="s">
        <v>934</v>
      </c>
      <c r="D334" s="150" t="s">
        <v>94</v>
      </c>
      <c r="E334" s="180">
        <v>6</v>
      </c>
      <c r="F334" s="113"/>
      <c r="G334" s="113"/>
      <c r="H334" s="113"/>
      <c r="I334" s="113"/>
      <c r="J334" s="113"/>
      <c r="K334" s="113"/>
      <c r="L334" s="113"/>
      <c r="M334" s="113"/>
      <c r="N334" s="113"/>
      <c r="O334" s="113"/>
      <c r="P334" s="113"/>
    </row>
    <row r="335" spans="1:20" s="108" customFormat="1">
      <c r="A335" s="109">
        <v>231</v>
      </c>
      <c r="B335" s="109" t="s">
        <v>162</v>
      </c>
      <c r="C335" s="149" t="s">
        <v>935</v>
      </c>
      <c r="D335" s="150" t="s">
        <v>94</v>
      </c>
      <c r="E335" s="180">
        <v>6</v>
      </c>
      <c r="F335" s="113"/>
      <c r="G335" s="113"/>
      <c r="H335" s="113"/>
      <c r="I335" s="113"/>
      <c r="J335" s="113"/>
      <c r="K335" s="113"/>
      <c r="L335" s="113"/>
      <c r="M335" s="113"/>
      <c r="N335" s="113"/>
      <c r="O335" s="113"/>
      <c r="P335" s="113"/>
      <c r="R335" s="145"/>
      <c r="S335" s="145"/>
      <c r="T335" s="145"/>
    </row>
    <row r="336" spans="1:20" s="108" customFormat="1">
      <c r="A336" s="109">
        <v>232</v>
      </c>
      <c r="B336" s="109" t="s">
        <v>162</v>
      </c>
      <c r="C336" s="151" t="s">
        <v>936</v>
      </c>
      <c r="D336" s="150" t="s">
        <v>937</v>
      </c>
      <c r="E336" s="181">
        <v>2.02</v>
      </c>
      <c r="F336" s="113"/>
      <c r="G336" s="113"/>
      <c r="H336" s="113"/>
      <c r="I336" s="113"/>
      <c r="J336" s="113"/>
      <c r="K336" s="113"/>
      <c r="L336" s="113"/>
      <c r="M336" s="113"/>
      <c r="N336" s="113"/>
      <c r="O336" s="113"/>
      <c r="P336" s="113"/>
    </row>
    <row r="337" spans="1:18" s="108" customFormat="1">
      <c r="A337" s="109">
        <v>233</v>
      </c>
      <c r="B337" s="109" t="s">
        <v>162</v>
      </c>
      <c r="C337" s="151" t="s">
        <v>938</v>
      </c>
      <c r="D337" s="150" t="s">
        <v>90</v>
      </c>
      <c r="E337" s="181">
        <v>1</v>
      </c>
      <c r="F337" s="113"/>
      <c r="G337" s="113"/>
      <c r="H337" s="113"/>
      <c r="I337" s="113"/>
      <c r="J337" s="113"/>
      <c r="K337" s="113"/>
      <c r="L337" s="113"/>
      <c r="M337" s="113"/>
      <c r="N337" s="113"/>
      <c r="O337" s="113"/>
      <c r="P337" s="113"/>
    </row>
    <row r="338" spans="1:18" s="108" customFormat="1" ht="51">
      <c r="A338" s="109">
        <v>234</v>
      </c>
      <c r="B338" s="109" t="s">
        <v>162</v>
      </c>
      <c r="C338" s="152" t="s">
        <v>939</v>
      </c>
      <c r="D338" s="150" t="s">
        <v>90</v>
      </c>
      <c r="E338" s="181">
        <v>1</v>
      </c>
      <c r="F338" s="113"/>
      <c r="G338" s="113"/>
      <c r="H338" s="113"/>
      <c r="I338" s="113"/>
      <c r="J338" s="113"/>
      <c r="K338" s="113"/>
      <c r="L338" s="113"/>
      <c r="M338" s="113"/>
      <c r="N338" s="113"/>
      <c r="O338" s="113"/>
      <c r="P338" s="113"/>
      <c r="R338" s="145"/>
    </row>
    <row r="339" spans="1:18" s="108" customFormat="1" ht="25.5">
      <c r="A339" s="109">
        <v>235</v>
      </c>
      <c r="B339" s="109"/>
      <c r="C339" s="110" t="s">
        <v>89</v>
      </c>
      <c r="D339" s="111" t="s">
        <v>90</v>
      </c>
      <c r="E339" s="173">
        <v>1</v>
      </c>
      <c r="F339" s="113"/>
      <c r="G339" s="113"/>
      <c r="H339" s="113"/>
      <c r="I339" s="113"/>
      <c r="J339" s="113"/>
      <c r="K339" s="113"/>
      <c r="L339" s="113"/>
      <c r="M339" s="113"/>
      <c r="N339" s="113"/>
      <c r="O339" s="113"/>
      <c r="P339" s="113"/>
    </row>
    <row r="340" spans="1:18" s="108" customFormat="1">
      <c r="A340" s="109">
        <v>236</v>
      </c>
      <c r="B340" s="109"/>
      <c r="C340" s="110" t="s">
        <v>1564</v>
      </c>
      <c r="D340" s="111" t="s">
        <v>90</v>
      </c>
      <c r="E340" s="173">
        <v>1</v>
      </c>
      <c r="F340" s="113"/>
      <c r="G340" s="113"/>
      <c r="H340" s="113"/>
      <c r="I340" s="113"/>
      <c r="J340" s="113"/>
      <c r="K340" s="113"/>
      <c r="L340" s="113"/>
      <c r="M340" s="113"/>
      <c r="N340" s="113"/>
      <c r="O340" s="113"/>
      <c r="P340" s="113"/>
    </row>
    <row r="341" spans="1:18" s="108" customFormat="1" ht="13.5" customHeight="1">
      <c r="A341" s="109">
        <v>237</v>
      </c>
      <c r="B341" s="109"/>
      <c r="C341" s="110" t="s">
        <v>1629</v>
      </c>
      <c r="D341" s="111" t="s">
        <v>90</v>
      </c>
      <c r="E341" s="173">
        <v>1</v>
      </c>
      <c r="F341" s="113"/>
      <c r="G341" s="113"/>
      <c r="H341" s="113"/>
      <c r="I341" s="113"/>
      <c r="J341" s="113"/>
      <c r="K341" s="113"/>
      <c r="L341" s="113"/>
      <c r="M341" s="113"/>
      <c r="N341" s="113"/>
      <c r="O341" s="113"/>
      <c r="P341" s="113"/>
    </row>
    <row r="342" spans="1:18" s="108" customFormat="1">
      <c r="A342" s="105"/>
      <c r="B342" s="105"/>
      <c r="C342" s="103" t="s">
        <v>1628</v>
      </c>
      <c r="D342" s="153"/>
      <c r="E342" s="102"/>
      <c r="F342" s="102"/>
      <c r="G342" s="102"/>
      <c r="H342" s="102"/>
      <c r="I342" s="102"/>
      <c r="J342" s="102"/>
      <c r="K342" s="102"/>
      <c r="L342" s="102"/>
      <c r="M342" s="102"/>
      <c r="N342" s="102"/>
      <c r="O342" s="102"/>
      <c r="P342" s="102"/>
    </row>
    <row r="343" spans="1:18" s="108" customFormat="1" ht="25.5">
      <c r="A343" s="115">
        <v>238</v>
      </c>
      <c r="B343" s="115"/>
      <c r="C343" s="116" t="s">
        <v>1575</v>
      </c>
      <c r="D343" s="117" t="s">
        <v>90</v>
      </c>
      <c r="E343" s="115">
        <v>1</v>
      </c>
      <c r="F343" s="115"/>
      <c r="G343" s="115"/>
      <c r="H343" s="115"/>
      <c r="I343" s="115"/>
      <c r="J343" s="115"/>
      <c r="K343" s="115"/>
      <c r="L343" s="115"/>
      <c r="M343" s="115"/>
      <c r="N343" s="115"/>
      <c r="O343" s="115"/>
      <c r="P343" s="115"/>
    </row>
    <row r="344" spans="1:18" s="108" customFormat="1">
      <c r="A344" s="1146">
        <v>239</v>
      </c>
      <c r="B344" s="1146"/>
      <c r="C344" s="1168" t="s">
        <v>1576</v>
      </c>
      <c r="D344" s="1058" t="s">
        <v>86</v>
      </c>
      <c r="E344" s="1146">
        <v>90</v>
      </c>
      <c r="F344" s="115"/>
      <c r="G344" s="115"/>
      <c r="H344" s="115"/>
      <c r="I344" s="115"/>
      <c r="J344" s="115"/>
      <c r="K344" s="115"/>
      <c r="L344" s="115"/>
      <c r="M344" s="115"/>
      <c r="N344" s="115"/>
      <c r="O344" s="115"/>
      <c r="P344" s="115"/>
    </row>
    <row r="345" spans="1:18" s="108" customFormat="1" ht="38.25">
      <c r="A345" s="115">
        <v>240</v>
      </c>
      <c r="B345" s="115"/>
      <c r="C345" s="116" t="s">
        <v>1580</v>
      </c>
      <c r="D345" s="117" t="s">
        <v>762</v>
      </c>
      <c r="E345" s="115">
        <v>30</v>
      </c>
      <c r="F345" s="115"/>
      <c r="G345" s="115"/>
      <c r="H345" s="115"/>
      <c r="I345" s="115"/>
      <c r="J345" s="115"/>
      <c r="K345" s="115"/>
      <c r="L345" s="115"/>
      <c r="M345" s="115"/>
      <c r="N345" s="115"/>
      <c r="O345" s="115"/>
      <c r="P345" s="115"/>
    </row>
    <row r="346" spans="1:18" s="108" customFormat="1" ht="25.5">
      <c r="A346" s="115">
        <v>241</v>
      </c>
      <c r="B346" s="115"/>
      <c r="C346" s="116" t="s">
        <v>1578</v>
      </c>
      <c r="D346" s="117" t="s">
        <v>90</v>
      </c>
      <c r="E346" s="115">
        <v>1</v>
      </c>
      <c r="F346" s="115"/>
      <c r="G346" s="115"/>
      <c r="H346" s="115"/>
      <c r="I346" s="115"/>
      <c r="J346" s="115"/>
      <c r="K346" s="115"/>
      <c r="L346" s="115"/>
      <c r="M346" s="115"/>
      <c r="N346" s="115"/>
      <c r="O346" s="115"/>
      <c r="P346" s="115"/>
    </row>
    <row r="347" spans="1:18" s="108" customFormat="1">
      <c r="A347" s="115">
        <v>242</v>
      </c>
      <c r="B347" s="115"/>
      <c r="C347" s="116" t="s">
        <v>1579</v>
      </c>
      <c r="D347" s="117" t="s">
        <v>762</v>
      </c>
      <c r="E347" s="115">
        <v>28</v>
      </c>
      <c r="F347" s="115"/>
      <c r="G347" s="115"/>
      <c r="H347" s="115"/>
      <c r="I347" s="115"/>
      <c r="J347" s="115"/>
      <c r="K347" s="115"/>
      <c r="L347" s="115"/>
      <c r="M347" s="115"/>
      <c r="N347" s="115"/>
      <c r="O347" s="115"/>
      <c r="P347" s="115"/>
    </row>
    <row r="348" spans="1:18" s="108" customFormat="1">
      <c r="A348" s="115">
        <v>243</v>
      </c>
      <c r="B348" s="115"/>
      <c r="C348" s="116" t="s">
        <v>1581</v>
      </c>
      <c r="D348" s="117" t="s">
        <v>90</v>
      </c>
      <c r="E348" s="115">
        <v>1</v>
      </c>
      <c r="F348" s="115"/>
      <c r="G348" s="115"/>
      <c r="H348" s="115"/>
      <c r="I348" s="115"/>
      <c r="J348" s="115"/>
      <c r="K348" s="115"/>
      <c r="L348" s="115"/>
      <c r="M348" s="115"/>
      <c r="N348" s="115"/>
      <c r="O348" s="115"/>
      <c r="P348" s="115"/>
    </row>
    <row r="349" spans="1:18" s="108" customFormat="1">
      <c r="A349" s="115">
        <v>244</v>
      </c>
      <c r="B349" s="115"/>
      <c r="C349" s="116" t="s">
        <v>1582</v>
      </c>
      <c r="D349" s="117" t="s">
        <v>90</v>
      </c>
      <c r="E349" s="115">
        <v>1</v>
      </c>
      <c r="F349" s="115"/>
      <c r="G349" s="115"/>
      <c r="H349" s="115"/>
      <c r="I349" s="115"/>
      <c r="J349" s="115"/>
      <c r="K349" s="115"/>
      <c r="L349" s="115"/>
      <c r="M349" s="115"/>
      <c r="N349" s="115"/>
      <c r="O349" s="115"/>
      <c r="P349" s="115"/>
    </row>
    <row r="350" spans="1:18" s="1167" customFormat="1" ht="25.5">
      <c r="A350" s="1152">
        <v>245</v>
      </c>
      <c r="B350" s="1152"/>
      <c r="C350" s="660" t="s">
        <v>2026</v>
      </c>
      <c r="D350" s="959" t="s">
        <v>86</v>
      </c>
      <c r="E350" s="1152">
        <v>16.72</v>
      </c>
      <c r="F350" s="1197"/>
      <c r="G350" s="1196"/>
      <c r="H350" s="1196"/>
      <c r="I350" s="1196"/>
      <c r="J350" s="1197"/>
      <c r="K350" s="1196"/>
      <c r="L350" s="1197"/>
      <c r="M350" s="1196"/>
      <c r="N350" s="1197"/>
      <c r="O350" s="1196"/>
      <c r="P350" s="1196"/>
    </row>
    <row r="351" spans="1:18" s="120" customFormat="1">
      <c r="A351" s="154"/>
      <c r="B351" s="154"/>
      <c r="C351" s="155"/>
      <c r="D351" s="156"/>
      <c r="E351" s="154"/>
      <c r="F351" s="157"/>
      <c r="G351" s="158"/>
      <c r="H351" s="159"/>
      <c r="I351" s="159"/>
      <c r="J351" s="160"/>
      <c r="K351" s="159"/>
      <c r="L351" s="160"/>
      <c r="M351" s="159"/>
      <c r="N351" s="160"/>
      <c r="O351" s="159"/>
      <c r="P351" s="161"/>
    </row>
    <row r="352" spans="1:18">
      <c r="K352" s="130" t="s">
        <v>1623</v>
      </c>
      <c r="L352" s="131">
        <f>SUM(L12:L351)</f>
        <v>0</v>
      </c>
      <c r="M352" s="131">
        <f>SUM(M12:M351)</f>
        <v>0</v>
      </c>
      <c r="N352" s="131">
        <f>SUM(N12:N351)</f>
        <v>0</v>
      </c>
      <c r="O352" s="131">
        <f>SUM(O12:O351)</f>
        <v>0</v>
      </c>
      <c r="P352" s="132">
        <f>SUM(P12:P351)</f>
        <v>0</v>
      </c>
    </row>
    <row r="353" spans="1:16">
      <c r="K353" s="130"/>
      <c r="L353" s="133"/>
      <c r="M353" s="133"/>
      <c r="N353" s="133"/>
      <c r="O353" s="133"/>
      <c r="P353" s="134"/>
    </row>
    <row r="354" spans="1:16">
      <c r="A354" s="162"/>
      <c r="B354" s="162" t="s">
        <v>1588</v>
      </c>
      <c r="C354" s="163" t="s">
        <v>1589</v>
      </c>
      <c r="D354" s="164"/>
      <c r="E354" s="162"/>
      <c r="F354" s="162"/>
      <c r="G354" s="165"/>
      <c r="H354" s="166"/>
      <c r="I354" s="166"/>
      <c r="J354" s="166"/>
      <c r="K354" s="167"/>
      <c r="L354" s="168"/>
      <c r="M354" s="168"/>
      <c r="N354" s="168"/>
      <c r="O354" s="168"/>
      <c r="P354" s="169"/>
    </row>
    <row r="355" spans="1:16">
      <c r="K355" s="130"/>
      <c r="L355" s="133"/>
      <c r="M355" s="133"/>
      <c r="N355" s="133"/>
      <c r="O355" s="133"/>
      <c r="P355" s="134"/>
    </row>
    <row r="356" spans="1:16">
      <c r="K356" s="130"/>
      <c r="L356" s="133"/>
      <c r="M356" s="133"/>
      <c r="N356" s="133"/>
      <c r="O356" s="133"/>
      <c r="P356" s="134"/>
    </row>
    <row r="357" spans="1:16">
      <c r="C357" s="71" t="s">
        <v>20</v>
      </c>
      <c r="F357" s="58"/>
    </row>
    <row r="358" spans="1:16">
      <c r="F358" s="58"/>
    </row>
    <row r="362" spans="1:16">
      <c r="C362" s="71" t="s">
        <v>1611</v>
      </c>
    </row>
  </sheetData>
  <mergeCells count="7">
    <mergeCell ref="L9:P9"/>
    <mergeCell ref="B9:B10"/>
    <mergeCell ref="A9:A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1-2
&amp;"Arial,Bold"&amp;UBŪVKONSTRUKCIJAS.</oddHeader>
    <oddFooter>&amp;C&amp;8&amp;P</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W79"/>
  <sheetViews>
    <sheetView topLeftCell="A3" workbookViewId="0">
      <selection activeCell="A7" sqref="A7:A8"/>
    </sheetView>
  </sheetViews>
  <sheetFormatPr defaultColWidth="9.140625" defaultRowHeight="12.75"/>
  <cols>
    <col min="1" max="1" width="5.42578125" style="3" customWidth="1"/>
    <col min="2" max="2" width="7.28515625" style="3" customWidth="1"/>
    <col min="3" max="3" width="34" style="1" customWidth="1"/>
    <col min="4" max="4" width="6" style="2" customWidth="1"/>
    <col min="5" max="5" width="10" style="3" customWidth="1"/>
    <col min="6" max="6" width="6.28515625" style="3" customWidth="1"/>
    <col min="7" max="7" width="6.42578125" style="4" customWidth="1"/>
    <col min="8" max="8" width="6.42578125" style="5" customWidth="1"/>
    <col min="9" max="9" width="8.85546875" style="5" customWidth="1"/>
    <col min="10" max="10" width="8.140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01" width="9.140625" style="372"/>
    <col min="102" max="16384" width="9.140625" style="6"/>
  </cols>
  <sheetData>
    <row r="1" spans="1:101" ht="15">
      <c r="A1" s="1088" t="s">
        <v>1</v>
      </c>
      <c r="B1" s="1088"/>
      <c r="C1" s="1089"/>
      <c r="D1" s="1081" t="s">
        <v>1535</v>
      </c>
      <c r="E1" s="1090"/>
      <c r="F1" s="1090"/>
      <c r="G1" s="1091"/>
      <c r="H1" s="1092"/>
      <c r="I1" s="1092"/>
      <c r="J1" s="1092"/>
      <c r="K1" s="1092"/>
      <c r="L1" s="1092"/>
      <c r="M1" s="1092"/>
      <c r="N1" s="1092"/>
      <c r="O1" s="1092"/>
      <c r="P1" s="1093"/>
      <c r="Q1" s="1068"/>
      <c r="R1" s="816"/>
      <c r="S1" s="816"/>
      <c r="T1" s="816"/>
      <c r="U1" s="816"/>
      <c r="V1" s="816"/>
      <c r="W1" s="816"/>
      <c r="X1" s="816"/>
      <c r="Y1" s="816"/>
      <c r="Z1" s="816"/>
      <c r="AA1" s="816"/>
      <c r="AB1" s="816"/>
      <c r="AC1" s="816"/>
      <c r="AD1" s="816"/>
      <c r="AE1" s="816"/>
      <c r="AF1" s="816"/>
      <c r="AG1" s="816"/>
      <c r="AH1" s="816"/>
      <c r="AI1" s="816"/>
      <c r="AJ1" s="816"/>
      <c r="AK1" s="816"/>
      <c r="AL1" s="816"/>
      <c r="AM1" s="816"/>
      <c r="AN1" s="816"/>
      <c r="AO1" s="816"/>
      <c r="AP1" s="816"/>
      <c r="AQ1" s="816"/>
      <c r="AR1" s="816"/>
      <c r="AS1" s="816"/>
      <c r="AT1" s="816"/>
      <c r="AU1" s="816"/>
      <c r="AV1" s="816"/>
      <c r="AW1" s="816"/>
      <c r="AX1" s="816"/>
      <c r="AY1" s="816"/>
      <c r="AZ1" s="816"/>
      <c r="BA1" s="816"/>
      <c r="BB1" s="816"/>
      <c r="BC1" s="816"/>
      <c r="BD1" s="816"/>
      <c r="BE1" s="816"/>
      <c r="BF1" s="816"/>
      <c r="BG1" s="816"/>
      <c r="BH1" s="816"/>
      <c r="BI1" s="816"/>
      <c r="BJ1" s="816"/>
      <c r="BK1" s="816"/>
      <c r="BL1" s="816"/>
      <c r="BM1" s="816"/>
      <c r="BN1" s="816"/>
      <c r="BO1" s="816"/>
      <c r="BP1" s="816"/>
      <c r="BQ1" s="816"/>
      <c r="BR1" s="816"/>
      <c r="BS1" s="816"/>
      <c r="BT1" s="816"/>
      <c r="BU1" s="816"/>
      <c r="BV1" s="816"/>
      <c r="BW1" s="816"/>
      <c r="BX1" s="816"/>
      <c r="BY1" s="816"/>
      <c r="BZ1" s="816"/>
      <c r="CA1" s="816"/>
      <c r="CB1" s="816"/>
      <c r="CC1" s="816"/>
      <c r="CD1" s="816"/>
      <c r="CE1" s="816"/>
      <c r="CF1" s="816"/>
      <c r="CG1" s="816"/>
      <c r="CH1" s="816"/>
      <c r="CI1" s="816"/>
      <c r="CJ1" s="816"/>
      <c r="CK1" s="816"/>
      <c r="CL1" s="816"/>
      <c r="CM1" s="816"/>
      <c r="CN1" s="816"/>
      <c r="CO1" s="816"/>
      <c r="CP1" s="816"/>
      <c r="CQ1" s="816"/>
      <c r="CR1" s="816"/>
      <c r="CS1" s="816"/>
      <c r="CT1" s="816"/>
      <c r="CU1" s="816"/>
      <c r="CV1" s="816"/>
      <c r="CW1" s="816"/>
    </row>
    <row r="2" spans="1:101" ht="15">
      <c r="A2" s="1088" t="s">
        <v>2</v>
      </c>
      <c r="B2" s="1088"/>
      <c r="C2" s="1089"/>
      <c r="D2" s="1075" t="s">
        <v>48</v>
      </c>
      <c r="E2" s="1090"/>
      <c r="F2" s="1090"/>
      <c r="G2" s="1091"/>
      <c r="H2" s="1092"/>
      <c r="I2" s="1092"/>
      <c r="J2" s="1092"/>
      <c r="K2" s="1092"/>
      <c r="L2" s="1092"/>
      <c r="M2" s="1092"/>
      <c r="N2" s="1092"/>
      <c r="O2" s="1092"/>
      <c r="P2" s="1093"/>
      <c r="Q2" s="1068"/>
      <c r="R2" s="816"/>
      <c r="S2" s="816"/>
      <c r="T2" s="816"/>
      <c r="U2" s="816"/>
      <c r="V2" s="816"/>
      <c r="W2" s="816"/>
      <c r="X2" s="816"/>
      <c r="Y2" s="816"/>
      <c r="Z2" s="816"/>
      <c r="AA2" s="816"/>
      <c r="AB2" s="816"/>
      <c r="AC2" s="816"/>
      <c r="AD2" s="816"/>
      <c r="AE2" s="816"/>
      <c r="AF2" s="816"/>
      <c r="AG2" s="816"/>
      <c r="AH2" s="816"/>
      <c r="AI2" s="816"/>
      <c r="AJ2" s="816"/>
      <c r="AK2" s="816"/>
      <c r="AL2" s="816"/>
      <c r="AM2" s="816"/>
      <c r="AN2" s="816"/>
      <c r="AO2" s="816"/>
      <c r="AP2" s="816"/>
      <c r="AQ2" s="816"/>
      <c r="AR2" s="816"/>
      <c r="AS2" s="816"/>
      <c r="AT2" s="816"/>
      <c r="AU2" s="816"/>
      <c r="AV2" s="816"/>
      <c r="AW2" s="816"/>
      <c r="AX2" s="816"/>
      <c r="AY2" s="816"/>
      <c r="AZ2" s="816"/>
      <c r="BA2" s="816"/>
      <c r="BB2" s="816"/>
      <c r="BC2" s="816"/>
      <c r="BD2" s="816"/>
      <c r="BE2" s="816"/>
      <c r="BF2" s="816"/>
      <c r="BG2" s="816"/>
      <c r="BH2" s="816"/>
      <c r="BI2" s="816"/>
      <c r="BJ2" s="816"/>
      <c r="BK2" s="816"/>
      <c r="BL2" s="816"/>
      <c r="BM2" s="816"/>
      <c r="BN2" s="816"/>
      <c r="BO2" s="816"/>
      <c r="BP2" s="816"/>
      <c r="BQ2" s="816"/>
      <c r="BR2" s="816"/>
      <c r="BS2" s="816"/>
      <c r="BT2" s="816"/>
      <c r="BU2" s="816"/>
      <c r="BV2" s="816"/>
      <c r="BW2" s="816"/>
      <c r="BX2" s="816"/>
      <c r="BY2" s="816"/>
      <c r="BZ2" s="816"/>
      <c r="CA2" s="816"/>
      <c r="CB2" s="816"/>
      <c r="CC2" s="816"/>
      <c r="CD2" s="816"/>
      <c r="CE2" s="816"/>
      <c r="CF2" s="816"/>
      <c r="CG2" s="816"/>
      <c r="CH2" s="816"/>
      <c r="CI2" s="816"/>
      <c r="CJ2" s="816"/>
      <c r="CK2" s="816"/>
      <c r="CL2" s="816"/>
      <c r="CM2" s="816"/>
      <c r="CN2" s="816"/>
      <c r="CO2" s="816"/>
      <c r="CP2" s="816"/>
      <c r="CQ2" s="816"/>
      <c r="CR2" s="816"/>
      <c r="CS2" s="816"/>
      <c r="CT2" s="816"/>
      <c r="CU2" s="816"/>
      <c r="CV2" s="816"/>
      <c r="CW2" s="816"/>
    </row>
    <row r="3" spans="1:101" ht="15">
      <c r="A3" s="1088"/>
      <c r="B3" s="1088"/>
      <c r="C3" s="1089"/>
      <c r="D3" s="1075" t="s">
        <v>1772</v>
      </c>
      <c r="E3" s="1090"/>
      <c r="F3" s="1090"/>
      <c r="G3" s="1091"/>
      <c r="H3" s="1092"/>
      <c r="I3" s="1092"/>
      <c r="J3" s="1092"/>
      <c r="K3" s="1092"/>
      <c r="L3" s="1092"/>
      <c r="M3" s="1092"/>
      <c r="N3" s="1092"/>
      <c r="O3" s="1092"/>
      <c r="P3" s="1093"/>
      <c r="Q3" s="1068"/>
      <c r="R3" s="816"/>
      <c r="S3" s="816"/>
      <c r="T3" s="816"/>
      <c r="U3" s="816"/>
      <c r="V3" s="816"/>
      <c r="W3" s="816"/>
      <c r="X3" s="816"/>
      <c r="Y3" s="816"/>
      <c r="Z3" s="816"/>
      <c r="AA3" s="816"/>
      <c r="AB3" s="816"/>
      <c r="AC3" s="816"/>
      <c r="AD3" s="816"/>
      <c r="AE3" s="816"/>
      <c r="AF3" s="816"/>
      <c r="AG3" s="816"/>
      <c r="AH3" s="816"/>
      <c r="AI3" s="816"/>
      <c r="AJ3" s="816"/>
      <c r="AK3" s="816"/>
      <c r="AL3" s="816"/>
      <c r="AM3" s="816"/>
      <c r="AN3" s="816"/>
      <c r="AO3" s="816"/>
      <c r="AP3" s="816"/>
      <c r="AQ3" s="816"/>
      <c r="AR3" s="816"/>
      <c r="AS3" s="816"/>
      <c r="AT3" s="816"/>
      <c r="AU3" s="816"/>
      <c r="AV3" s="816"/>
      <c r="AW3" s="816"/>
      <c r="AX3" s="816"/>
      <c r="AY3" s="816"/>
      <c r="AZ3" s="816"/>
      <c r="BA3" s="816"/>
      <c r="BB3" s="816"/>
      <c r="BC3" s="816"/>
      <c r="BD3" s="816"/>
      <c r="BE3" s="816"/>
      <c r="BF3" s="816"/>
      <c r="BG3" s="816"/>
      <c r="BH3" s="816"/>
      <c r="BI3" s="816"/>
      <c r="BJ3" s="816"/>
      <c r="BK3" s="816"/>
      <c r="BL3" s="816"/>
      <c r="BM3" s="816"/>
      <c r="BN3" s="816"/>
      <c r="BO3" s="816"/>
      <c r="BP3" s="816"/>
      <c r="BQ3" s="816"/>
      <c r="BR3" s="816"/>
      <c r="BS3" s="816"/>
      <c r="BT3" s="816"/>
      <c r="BU3" s="816"/>
      <c r="BV3" s="816"/>
      <c r="BW3" s="816"/>
      <c r="BX3" s="816"/>
      <c r="BY3" s="816"/>
      <c r="BZ3" s="816"/>
      <c r="CA3" s="816"/>
      <c r="CB3" s="816"/>
      <c r="CC3" s="816"/>
      <c r="CD3" s="816"/>
      <c r="CE3" s="816"/>
      <c r="CF3" s="816"/>
      <c r="CG3" s="816"/>
      <c r="CH3" s="816"/>
      <c r="CI3" s="816"/>
      <c r="CJ3" s="816"/>
      <c r="CK3" s="816"/>
      <c r="CL3" s="816"/>
      <c r="CM3" s="816"/>
      <c r="CN3" s="816"/>
      <c r="CO3" s="816"/>
      <c r="CP3" s="816"/>
      <c r="CQ3" s="816"/>
      <c r="CR3" s="816"/>
      <c r="CS3" s="816"/>
      <c r="CT3" s="816"/>
      <c r="CU3" s="816"/>
      <c r="CV3" s="816"/>
      <c r="CW3" s="816"/>
    </row>
    <row r="4" spans="1:101" ht="15">
      <c r="A4" s="1088"/>
      <c r="B4" s="1088"/>
      <c r="C4" s="1089"/>
      <c r="D4" s="1075" t="s">
        <v>181</v>
      </c>
      <c r="E4" s="1090"/>
      <c r="F4" s="1090"/>
      <c r="G4" s="1091"/>
      <c r="H4" s="1092"/>
      <c r="I4" s="1092"/>
      <c r="J4" s="1092"/>
      <c r="K4" s="1092"/>
      <c r="L4" s="1092"/>
      <c r="M4" s="1092"/>
      <c r="N4" s="1092"/>
      <c r="O4" s="1092"/>
      <c r="P4" s="1093"/>
      <c r="Q4" s="1068"/>
      <c r="R4" s="816"/>
      <c r="S4" s="816"/>
      <c r="T4" s="816"/>
      <c r="U4" s="816"/>
      <c r="V4" s="816"/>
      <c r="W4" s="816"/>
      <c r="X4" s="816"/>
      <c r="Y4" s="816"/>
      <c r="Z4" s="816"/>
      <c r="AA4" s="816"/>
      <c r="AB4" s="816"/>
      <c r="AC4" s="816"/>
      <c r="AD4" s="816"/>
      <c r="AE4" s="816"/>
      <c r="AF4" s="816"/>
      <c r="AG4" s="816"/>
      <c r="AH4" s="816"/>
      <c r="AI4" s="816"/>
      <c r="AJ4" s="816"/>
      <c r="AK4" s="816"/>
      <c r="AL4" s="816"/>
      <c r="AM4" s="816"/>
      <c r="AN4" s="816"/>
      <c r="AO4" s="816"/>
      <c r="AP4" s="816"/>
      <c r="AQ4" s="816"/>
      <c r="AR4" s="816"/>
      <c r="AS4" s="816"/>
      <c r="AT4" s="816"/>
      <c r="AU4" s="816"/>
      <c r="AV4" s="816"/>
      <c r="AW4" s="816"/>
      <c r="AX4" s="816"/>
      <c r="AY4" s="816"/>
      <c r="AZ4" s="816"/>
      <c r="BA4" s="816"/>
      <c r="BB4" s="816"/>
      <c r="BC4" s="816"/>
      <c r="BD4" s="816"/>
      <c r="BE4" s="816"/>
      <c r="BF4" s="816"/>
      <c r="BG4" s="816"/>
      <c r="BH4" s="816"/>
      <c r="BI4" s="816"/>
      <c r="BJ4" s="816"/>
      <c r="BK4" s="816"/>
      <c r="BL4" s="816"/>
      <c r="BM4" s="816"/>
      <c r="BN4" s="816"/>
      <c r="BO4" s="816"/>
      <c r="BP4" s="816"/>
      <c r="BQ4" s="816"/>
      <c r="BR4" s="816"/>
      <c r="BS4" s="816"/>
      <c r="BT4" s="816"/>
      <c r="BU4" s="816"/>
      <c r="BV4" s="816"/>
      <c r="BW4" s="816"/>
      <c r="BX4" s="816"/>
      <c r="BY4" s="816"/>
      <c r="BZ4" s="816"/>
      <c r="CA4" s="816"/>
      <c r="CB4" s="816"/>
      <c r="CC4" s="816"/>
      <c r="CD4" s="816"/>
      <c r="CE4" s="816"/>
      <c r="CF4" s="816"/>
      <c r="CG4" s="816"/>
      <c r="CH4" s="816"/>
      <c r="CI4" s="816"/>
      <c r="CJ4" s="816"/>
      <c r="CK4" s="816"/>
      <c r="CL4" s="816"/>
      <c r="CM4" s="816"/>
      <c r="CN4" s="816"/>
      <c r="CO4" s="816"/>
      <c r="CP4" s="816"/>
      <c r="CQ4" s="816"/>
      <c r="CR4" s="816"/>
      <c r="CS4" s="816"/>
      <c r="CT4" s="816"/>
      <c r="CU4" s="816"/>
      <c r="CV4" s="816"/>
      <c r="CW4" s="816"/>
    </row>
    <row r="5" spans="1:101" ht="14.25" customHeight="1">
      <c r="A5" s="1088" t="s">
        <v>3</v>
      </c>
      <c r="B5" s="1088"/>
      <c r="C5" s="1089"/>
      <c r="D5" s="1075" t="s">
        <v>49</v>
      </c>
      <c r="E5" s="1090"/>
      <c r="F5" s="1090"/>
      <c r="G5" s="1091"/>
      <c r="H5" s="1092"/>
      <c r="I5" s="1092"/>
      <c r="J5" s="1092"/>
      <c r="K5" s="1092"/>
      <c r="L5" s="1092"/>
      <c r="M5" s="1092"/>
      <c r="N5" s="1092"/>
      <c r="O5" s="1092"/>
      <c r="P5" s="1093"/>
      <c r="Q5" s="1068"/>
      <c r="R5" s="816"/>
      <c r="S5" s="816"/>
      <c r="T5" s="816"/>
      <c r="U5" s="816"/>
      <c r="V5" s="816"/>
      <c r="W5" s="816"/>
      <c r="X5" s="816"/>
      <c r="Y5" s="816"/>
      <c r="Z5" s="816"/>
      <c r="AA5" s="816"/>
      <c r="AB5" s="816"/>
      <c r="AC5" s="816"/>
      <c r="AD5" s="816"/>
      <c r="AE5" s="816"/>
      <c r="AF5" s="816"/>
      <c r="AG5" s="816"/>
      <c r="AH5" s="816"/>
      <c r="AI5" s="816"/>
      <c r="AJ5" s="816"/>
      <c r="AK5" s="816"/>
      <c r="AL5" s="816"/>
      <c r="AM5" s="816"/>
      <c r="AN5" s="816"/>
      <c r="AO5" s="816"/>
      <c r="AP5" s="816"/>
      <c r="AQ5" s="816"/>
      <c r="AR5" s="816"/>
      <c r="AS5" s="816"/>
      <c r="AT5" s="816"/>
      <c r="AU5" s="816"/>
      <c r="AV5" s="816"/>
      <c r="AW5" s="816"/>
      <c r="AX5" s="816"/>
      <c r="AY5" s="816"/>
      <c r="AZ5" s="816"/>
      <c r="BA5" s="816"/>
      <c r="BB5" s="816"/>
      <c r="BC5" s="816"/>
      <c r="BD5" s="816"/>
      <c r="BE5" s="816"/>
      <c r="BF5" s="816"/>
      <c r="BG5" s="816"/>
      <c r="BH5" s="816"/>
      <c r="BI5" s="816"/>
      <c r="BJ5" s="816"/>
      <c r="BK5" s="816"/>
      <c r="BL5" s="816"/>
      <c r="BM5" s="816"/>
      <c r="BN5" s="816"/>
      <c r="BO5" s="816"/>
      <c r="BP5" s="816"/>
      <c r="BQ5" s="816"/>
      <c r="BR5" s="816"/>
      <c r="BS5" s="816"/>
      <c r="BT5" s="816"/>
      <c r="BU5" s="816"/>
      <c r="BV5" s="816"/>
      <c r="BW5" s="816"/>
      <c r="BX5" s="816"/>
      <c r="BY5" s="816"/>
      <c r="BZ5" s="816"/>
      <c r="CA5" s="816"/>
      <c r="CB5" s="816"/>
      <c r="CC5" s="816"/>
      <c r="CD5" s="816"/>
      <c r="CE5" s="816"/>
      <c r="CF5" s="816"/>
      <c r="CG5" s="816"/>
      <c r="CH5" s="816"/>
      <c r="CI5" s="816"/>
      <c r="CJ5" s="816"/>
      <c r="CK5" s="816"/>
      <c r="CL5" s="816"/>
      <c r="CM5" s="816"/>
      <c r="CN5" s="816"/>
      <c r="CO5" s="816"/>
      <c r="CP5" s="816"/>
      <c r="CQ5" s="816"/>
      <c r="CR5" s="816"/>
      <c r="CS5" s="816"/>
      <c r="CT5" s="816"/>
      <c r="CU5" s="816"/>
      <c r="CV5" s="816"/>
      <c r="CW5" s="816"/>
    </row>
    <row r="6" spans="1:101" ht="15">
      <c r="A6" s="1088" t="s">
        <v>4</v>
      </c>
      <c r="B6" s="1088"/>
      <c r="C6" s="1089"/>
      <c r="D6" s="1095"/>
      <c r="E6" s="1090"/>
      <c r="F6" s="1090"/>
      <c r="G6" s="1091"/>
      <c r="H6" s="1092"/>
      <c r="I6" s="1092"/>
      <c r="J6" s="1092"/>
      <c r="K6" s="1092"/>
      <c r="L6" s="1092"/>
      <c r="M6" s="1092"/>
      <c r="N6" s="1092"/>
      <c r="O6" s="1092"/>
      <c r="P6" s="1093"/>
      <c r="Q6" s="1068"/>
      <c r="R6" s="816"/>
      <c r="S6" s="816"/>
      <c r="T6" s="816"/>
      <c r="U6" s="816"/>
      <c r="V6" s="816"/>
      <c r="W6" s="816"/>
      <c r="X6" s="816"/>
      <c r="Y6" s="816"/>
      <c r="Z6" s="816"/>
      <c r="AA6" s="816"/>
      <c r="AB6" s="816"/>
      <c r="AC6" s="816"/>
      <c r="AD6" s="816"/>
      <c r="AE6" s="816"/>
      <c r="AF6" s="816"/>
      <c r="AG6" s="816"/>
      <c r="AH6" s="816"/>
      <c r="AI6" s="816"/>
      <c r="AJ6" s="816"/>
      <c r="AK6" s="816"/>
      <c r="AL6" s="816"/>
      <c r="AM6" s="816"/>
      <c r="AN6" s="816"/>
      <c r="AO6" s="816"/>
      <c r="AP6" s="816"/>
      <c r="AQ6" s="816"/>
      <c r="AR6" s="816"/>
      <c r="AS6" s="816"/>
      <c r="AT6" s="816"/>
      <c r="AU6" s="816"/>
      <c r="AV6" s="816"/>
      <c r="AW6" s="816"/>
      <c r="AX6" s="816"/>
      <c r="AY6" s="816"/>
      <c r="AZ6" s="816"/>
      <c r="BA6" s="816"/>
      <c r="BB6" s="816"/>
      <c r="BC6" s="816"/>
      <c r="BD6" s="816"/>
      <c r="BE6" s="816"/>
      <c r="BF6" s="816"/>
      <c r="BG6" s="816"/>
      <c r="BH6" s="816"/>
      <c r="BI6" s="816"/>
      <c r="BJ6" s="816"/>
      <c r="BK6" s="816"/>
      <c r="BL6" s="816"/>
      <c r="BM6" s="816"/>
      <c r="BN6" s="816"/>
      <c r="BO6" s="816"/>
      <c r="BP6" s="816"/>
      <c r="BQ6" s="816"/>
      <c r="BR6" s="816"/>
      <c r="BS6" s="816"/>
      <c r="BT6" s="816"/>
      <c r="BU6" s="816"/>
      <c r="BV6" s="816"/>
      <c r="BW6" s="816"/>
      <c r="BX6" s="816"/>
      <c r="BY6" s="816"/>
      <c r="BZ6" s="816"/>
      <c r="CA6" s="816"/>
      <c r="CB6" s="816"/>
      <c r="CC6" s="816"/>
      <c r="CD6" s="816"/>
      <c r="CE6" s="816"/>
      <c r="CF6" s="816"/>
      <c r="CG6" s="816"/>
      <c r="CH6" s="816"/>
      <c r="CI6" s="816"/>
      <c r="CJ6" s="816"/>
      <c r="CK6" s="816"/>
      <c r="CL6" s="816"/>
      <c r="CM6" s="816"/>
      <c r="CN6" s="816"/>
      <c r="CO6" s="816"/>
      <c r="CP6" s="816"/>
      <c r="CQ6" s="816"/>
      <c r="CR6" s="816"/>
      <c r="CS6" s="816"/>
      <c r="CT6" s="816"/>
      <c r="CU6" s="816"/>
      <c r="CV6" s="816"/>
      <c r="CW6" s="816"/>
    </row>
    <row r="7" spans="1:101" ht="15">
      <c r="A7" s="1088" t="s">
        <v>1763</v>
      </c>
      <c r="B7" s="1088"/>
      <c r="C7" s="1089"/>
      <c r="D7" s="1096"/>
      <c r="E7" s="1090"/>
      <c r="F7" s="1090"/>
      <c r="G7" s="1091"/>
      <c r="H7" s="1092"/>
      <c r="I7" s="1092"/>
      <c r="J7" s="1092"/>
      <c r="K7" s="1092"/>
      <c r="L7" s="1092"/>
      <c r="M7" s="1092"/>
      <c r="N7" s="1092"/>
      <c r="O7" s="1097" t="s">
        <v>1624</v>
      </c>
      <c r="P7" s="1098">
        <v>0</v>
      </c>
      <c r="Q7" s="1068"/>
      <c r="R7" s="816"/>
      <c r="S7" s="816"/>
      <c r="T7" s="816"/>
      <c r="U7" s="816"/>
      <c r="V7" s="816"/>
      <c r="W7" s="816"/>
      <c r="X7" s="816"/>
      <c r="Y7" s="816"/>
      <c r="Z7" s="816"/>
      <c r="AA7" s="816"/>
      <c r="AB7" s="816"/>
      <c r="AC7" s="816"/>
      <c r="AD7" s="816"/>
      <c r="AE7" s="816"/>
      <c r="AF7" s="816"/>
      <c r="AG7" s="816"/>
      <c r="AH7" s="816"/>
      <c r="AI7" s="816"/>
      <c r="AJ7" s="816"/>
      <c r="AK7" s="816"/>
      <c r="AL7" s="816"/>
      <c r="AM7" s="816"/>
      <c r="AN7" s="816"/>
      <c r="AO7" s="816"/>
      <c r="AP7" s="816"/>
      <c r="AQ7" s="816"/>
      <c r="AR7" s="816"/>
      <c r="AS7" s="816"/>
      <c r="AT7" s="816"/>
      <c r="AU7" s="816"/>
      <c r="AV7" s="816"/>
      <c r="AW7" s="816"/>
      <c r="AX7" s="816"/>
      <c r="AY7" s="816"/>
      <c r="AZ7" s="816"/>
      <c r="BA7" s="816"/>
      <c r="BB7" s="816"/>
      <c r="BC7" s="816"/>
      <c r="BD7" s="816"/>
      <c r="BE7" s="816"/>
      <c r="BF7" s="816"/>
      <c r="BG7" s="816"/>
      <c r="BH7" s="816"/>
      <c r="BI7" s="816"/>
      <c r="BJ7" s="816"/>
      <c r="BK7" s="816"/>
      <c r="BL7" s="816"/>
      <c r="BM7" s="816"/>
      <c r="BN7" s="816"/>
      <c r="BO7" s="816"/>
      <c r="BP7" s="816"/>
      <c r="BQ7" s="816"/>
      <c r="BR7" s="816"/>
      <c r="BS7" s="816"/>
      <c r="BT7" s="816"/>
      <c r="BU7" s="816"/>
      <c r="BV7" s="816"/>
      <c r="BW7" s="816"/>
      <c r="BX7" s="816"/>
      <c r="BY7" s="816"/>
      <c r="BZ7" s="816"/>
      <c r="CA7" s="816"/>
      <c r="CB7" s="816"/>
      <c r="CC7" s="816"/>
      <c r="CD7" s="816"/>
      <c r="CE7" s="816"/>
      <c r="CF7" s="816"/>
      <c r="CG7" s="816"/>
      <c r="CH7" s="816"/>
      <c r="CI7" s="816"/>
      <c r="CJ7" s="816"/>
      <c r="CK7" s="816"/>
      <c r="CL7" s="816"/>
      <c r="CM7" s="816"/>
      <c r="CN7" s="816"/>
      <c r="CO7" s="816"/>
      <c r="CP7" s="816"/>
      <c r="CQ7" s="816"/>
      <c r="CR7" s="816"/>
      <c r="CS7" s="816"/>
      <c r="CT7" s="816"/>
      <c r="CU7" s="816"/>
      <c r="CV7" s="816"/>
      <c r="CW7" s="816"/>
    </row>
    <row r="8" spans="1:101" ht="15">
      <c r="A8" s="1074" t="s">
        <v>1613</v>
      </c>
      <c r="B8" s="1074"/>
      <c r="C8" s="1089"/>
      <c r="D8" s="1096"/>
      <c r="E8" s="1090"/>
      <c r="F8" s="1090"/>
      <c r="G8" s="1091"/>
      <c r="H8" s="1092"/>
      <c r="I8" s="1092"/>
      <c r="J8" s="1092"/>
      <c r="K8" s="1092"/>
      <c r="L8" s="1092"/>
      <c r="M8" s="1092"/>
      <c r="N8" s="1092"/>
      <c r="O8" s="1092"/>
      <c r="P8" s="1093"/>
      <c r="Q8" s="1068"/>
      <c r="R8" s="816"/>
      <c r="S8" s="816"/>
      <c r="T8" s="816"/>
      <c r="U8" s="816"/>
      <c r="V8" s="816"/>
      <c r="W8" s="816"/>
      <c r="X8" s="816"/>
      <c r="Y8" s="816"/>
      <c r="Z8" s="816"/>
      <c r="AA8" s="816"/>
      <c r="AB8" s="816"/>
      <c r="AC8" s="816"/>
      <c r="AD8" s="816"/>
      <c r="AE8" s="816"/>
      <c r="AF8" s="816"/>
      <c r="AG8" s="816"/>
      <c r="AH8" s="816"/>
      <c r="AI8" s="816"/>
      <c r="AJ8" s="816"/>
      <c r="AK8" s="816"/>
      <c r="AL8" s="816"/>
      <c r="AM8" s="816"/>
      <c r="AN8" s="816"/>
      <c r="AO8" s="816"/>
      <c r="AP8" s="816"/>
      <c r="AQ8" s="816"/>
      <c r="AR8" s="816"/>
      <c r="AS8" s="816"/>
      <c r="AT8" s="816"/>
      <c r="AU8" s="816"/>
      <c r="AV8" s="816"/>
      <c r="AW8" s="816"/>
      <c r="AX8" s="816"/>
      <c r="AY8" s="816"/>
      <c r="AZ8" s="816"/>
      <c r="BA8" s="816"/>
      <c r="BB8" s="816"/>
      <c r="BC8" s="816"/>
      <c r="BD8" s="816"/>
      <c r="BE8" s="816"/>
      <c r="BF8" s="816"/>
      <c r="BG8" s="816"/>
      <c r="BH8" s="816"/>
      <c r="BI8" s="816"/>
      <c r="BJ8" s="816"/>
      <c r="BK8" s="816"/>
      <c r="BL8" s="816"/>
      <c r="BM8" s="816"/>
      <c r="BN8" s="816"/>
      <c r="BO8" s="816"/>
      <c r="BP8" s="816"/>
      <c r="BQ8" s="816"/>
      <c r="BR8" s="816"/>
      <c r="BS8" s="816"/>
      <c r="BT8" s="816"/>
      <c r="BU8" s="816"/>
      <c r="BV8" s="816"/>
      <c r="BW8" s="816"/>
      <c r="BX8" s="816"/>
      <c r="BY8" s="816"/>
      <c r="BZ8" s="816"/>
      <c r="CA8" s="816"/>
      <c r="CB8" s="816"/>
      <c r="CC8" s="816"/>
      <c r="CD8" s="816"/>
      <c r="CE8" s="816"/>
      <c r="CF8" s="816"/>
      <c r="CG8" s="816"/>
      <c r="CH8" s="816"/>
      <c r="CI8" s="816"/>
      <c r="CJ8" s="816"/>
      <c r="CK8" s="816"/>
      <c r="CL8" s="816"/>
      <c r="CM8" s="816"/>
      <c r="CN8" s="816"/>
      <c r="CO8" s="816"/>
      <c r="CP8" s="816"/>
      <c r="CQ8" s="816"/>
      <c r="CR8" s="816"/>
      <c r="CS8" s="816"/>
      <c r="CT8" s="816"/>
      <c r="CU8" s="816"/>
      <c r="CV8" s="816"/>
      <c r="CW8" s="816"/>
    </row>
    <row r="9" spans="1:101" ht="20.25" customHeight="1">
      <c r="A9" s="1328" t="s">
        <v>5</v>
      </c>
      <c r="B9" s="1328" t="s">
        <v>68</v>
      </c>
      <c r="C9" s="1343" t="s">
        <v>37</v>
      </c>
      <c r="D9" s="1341" t="s">
        <v>6</v>
      </c>
      <c r="E9" s="1328" t="s">
        <v>7</v>
      </c>
      <c r="F9" s="1338" t="s">
        <v>8</v>
      </c>
      <c r="G9" s="1338"/>
      <c r="H9" s="1338"/>
      <c r="I9" s="1338"/>
      <c r="J9" s="1338"/>
      <c r="K9" s="1340"/>
      <c r="L9" s="1339" t="s">
        <v>11</v>
      </c>
      <c r="M9" s="1338"/>
      <c r="N9" s="1338"/>
      <c r="O9" s="1338"/>
      <c r="P9" s="1340"/>
      <c r="Q9" s="1164"/>
      <c r="R9" s="816"/>
      <c r="S9" s="816"/>
      <c r="T9" s="816"/>
      <c r="U9" s="816"/>
      <c r="V9" s="816"/>
      <c r="W9" s="816"/>
      <c r="X9" s="816"/>
      <c r="Y9" s="816"/>
      <c r="Z9" s="816"/>
      <c r="AA9" s="816"/>
      <c r="AB9" s="816"/>
      <c r="AC9" s="816"/>
      <c r="AD9" s="816"/>
      <c r="AE9" s="816"/>
      <c r="AF9" s="816"/>
      <c r="AG9" s="816"/>
      <c r="AH9" s="816"/>
      <c r="AI9" s="816"/>
      <c r="AJ9" s="816"/>
      <c r="AK9" s="816"/>
      <c r="AL9" s="816"/>
      <c r="AM9" s="816"/>
      <c r="AN9" s="816"/>
      <c r="AO9" s="816"/>
      <c r="AP9" s="816"/>
      <c r="AQ9" s="816"/>
      <c r="AR9" s="816"/>
      <c r="AS9" s="816"/>
      <c r="AT9" s="816"/>
      <c r="AU9" s="816"/>
      <c r="AV9" s="816"/>
      <c r="AW9" s="816"/>
      <c r="AX9" s="816"/>
      <c r="AY9" s="816"/>
      <c r="AZ9" s="816"/>
      <c r="BA9" s="816"/>
      <c r="BB9" s="816"/>
      <c r="BC9" s="816"/>
      <c r="BD9" s="816"/>
      <c r="BE9" s="816"/>
      <c r="BF9" s="816"/>
      <c r="BG9" s="816"/>
      <c r="BH9" s="816"/>
      <c r="BI9" s="816"/>
      <c r="BJ9" s="816"/>
      <c r="BK9" s="816"/>
      <c r="BL9" s="816"/>
      <c r="BM9" s="816"/>
      <c r="BN9" s="816"/>
      <c r="BO9" s="816"/>
      <c r="BP9" s="816"/>
      <c r="BQ9" s="816"/>
      <c r="BR9" s="816"/>
      <c r="BS9" s="816"/>
      <c r="BT9" s="816"/>
      <c r="BU9" s="816"/>
      <c r="BV9" s="816"/>
      <c r="BW9" s="816"/>
      <c r="BX9" s="816"/>
      <c r="BY9" s="816"/>
      <c r="BZ9" s="816"/>
      <c r="CA9" s="816"/>
      <c r="CB9" s="816"/>
      <c r="CC9" s="816"/>
      <c r="CD9" s="816"/>
      <c r="CE9" s="816"/>
      <c r="CF9" s="816"/>
      <c r="CG9" s="816"/>
      <c r="CH9" s="816"/>
      <c r="CI9" s="816"/>
      <c r="CJ9" s="816"/>
      <c r="CK9" s="816"/>
      <c r="CL9" s="816"/>
      <c r="CM9" s="816"/>
      <c r="CN9" s="816"/>
      <c r="CO9" s="816"/>
      <c r="CP9" s="816"/>
      <c r="CQ9" s="816"/>
      <c r="CR9" s="816"/>
      <c r="CS9" s="816"/>
      <c r="CT9" s="816"/>
      <c r="CU9" s="816"/>
      <c r="CV9" s="816"/>
      <c r="CW9" s="816"/>
    </row>
    <row r="10" spans="1:101" ht="90.75" customHeight="1">
      <c r="A10" s="1329"/>
      <c r="B10" s="1329"/>
      <c r="C10" s="1344"/>
      <c r="D10" s="1342"/>
      <c r="E10" s="1329"/>
      <c r="F10" s="1099" t="s">
        <v>9</v>
      </c>
      <c r="G10" s="1099" t="s">
        <v>23</v>
      </c>
      <c r="H10" s="1100" t="s">
        <v>24</v>
      </c>
      <c r="I10" s="1100" t="s">
        <v>36</v>
      </c>
      <c r="J10" s="1100" t="s">
        <v>25</v>
      </c>
      <c r="K10" s="1100" t="s">
        <v>26</v>
      </c>
      <c r="L10" s="1100" t="s">
        <v>10</v>
      </c>
      <c r="M10" s="1100" t="s">
        <v>24</v>
      </c>
      <c r="N10" s="1100" t="s">
        <v>36</v>
      </c>
      <c r="O10" s="1100" t="s">
        <v>25</v>
      </c>
      <c r="P10" s="1100" t="s">
        <v>27</v>
      </c>
      <c r="Q10" s="1068"/>
      <c r="R10" s="816"/>
      <c r="S10" s="816"/>
      <c r="T10" s="816"/>
      <c r="U10" s="816"/>
      <c r="V10" s="816"/>
      <c r="W10" s="816"/>
      <c r="X10" s="816"/>
      <c r="Y10" s="816"/>
      <c r="Z10" s="816"/>
      <c r="AA10" s="816"/>
      <c r="AB10" s="816"/>
      <c r="AC10" s="816"/>
      <c r="AD10" s="816"/>
      <c r="AE10" s="816"/>
      <c r="AF10" s="816"/>
      <c r="AG10" s="816"/>
      <c r="AH10" s="816"/>
      <c r="AI10" s="816"/>
      <c r="AJ10" s="816"/>
      <c r="AK10" s="816"/>
      <c r="AL10" s="816"/>
      <c r="AM10" s="816"/>
      <c r="AN10" s="816"/>
      <c r="AO10" s="816"/>
      <c r="AP10" s="816"/>
      <c r="AQ10" s="816"/>
      <c r="AR10" s="816"/>
      <c r="AS10" s="816"/>
      <c r="AT10" s="816"/>
      <c r="AU10" s="816"/>
      <c r="AV10" s="816"/>
      <c r="AW10" s="816"/>
      <c r="AX10" s="816"/>
      <c r="AY10" s="816"/>
      <c r="AZ10" s="816"/>
      <c r="BA10" s="816"/>
      <c r="BB10" s="816"/>
      <c r="BC10" s="816"/>
      <c r="BD10" s="816"/>
      <c r="BE10" s="816"/>
      <c r="BF10" s="816"/>
      <c r="BG10" s="816"/>
      <c r="BH10" s="816"/>
      <c r="BI10" s="816"/>
      <c r="BJ10" s="816"/>
      <c r="BK10" s="816"/>
      <c r="BL10" s="816"/>
      <c r="BM10" s="816"/>
      <c r="BN10" s="816"/>
      <c r="BO10" s="816"/>
      <c r="BP10" s="816"/>
      <c r="BQ10" s="816"/>
      <c r="BR10" s="816"/>
      <c r="BS10" s="816"/>
      <c r="BT10" s="816"/>
      <c r="BU10" s="816"/>
      <c r="BV10" s="816"/>
      <c r="BW10" s="816"/>
      <c r="BX10" s="816"/>
      <c r="BY10" s="816"/>
      <c r="BZ10" s="816"/>
      <c r="CA10" s="816"/>
      <c r="CB10" s="816"/>
      <c r="CC10" s="816"/>
      <c r="CD10" s="816"/>
      <c r="CE10" s="816"/>
      <c r="CF10" s="816"/>
      <c r="CG10" s="816"/>
      <c r="CH10" s="816"/>
      <c r="CI10" s="816"/>
      <c r="CJ10" s="816"/>
      <c r="CK10" s="816"/>
      <c r="CL10" s="816"/>
      <c r="CM10" s="816"/>
      <c r="CN10" s="816"/>
      <c r="CO10" s="816"/>
      <c r="CP10" s="816"/>
      <c r="CQ10" s="816"/>
      <c r="CR10" s="816"/>
      <c r="CS10" s="816"/>
      <c r="CT10" s="816"/>
      <c r="CU10" s="816"/>
      <c r="CV10" s="816"/>
      <c r="CW10" s="816"/>
    </row>
    <row r="11" spans="1:101">
      <c r="A11" s="1101"/>
      <c r="B11" s="1101"/>
      <c r="C11" s="1102"/>
      <c r="D11" s="1079"/>
      <c r="E11" s="1077"/>
      <c r="F11" s="1078"/>
      <c r="G11" s="1085"/>
      <c r="H11" s="1086"/>
      <c r="I11" s="1086"/>
      <c r="J11" s="1103"/>
      <c r="K11" s="1086"/>
      <c r="L11" s="1103"/>
      <c r="M11" s="1086"/>
      <c r="N11" s="1103"/>
      <c r="O11" s="1086"/>
      <c r="P11" s="1104"/>
      <c r="Q11" s="1068"/>
      <c r="R11" s="816"/>
      <c r="S11" s="816"/>
      <c r="T11" s="816"/>
      <c r="U11" s="816"/>
      <c r="V11" s="816"/>
      <c r="W11" s="816"/>
      <c r="X11" s="816"/>
      <c r="Y11" s="816"/>
      <c r="Z11" s="816"/>
      <c r="AA11" s="816"/>
      <c r="AB11" s="816"/>
      <c r="AC11" s="816"/>
      <c r="AD11" s="816"/>
      <c r="AE11" s="816"/>
      <c r="AF11" s="816"/>
      <c r="AG11" s="816"/>
      <c r="AH11" s="816"/>
      <c r="AI11" s="816"/>
      <c r="AJ11" s="816"/>
      <c r="AK11" s="816"/>
      <c r="AL11" s="816"/>
      <c r="AM11" s="816"/>
      <c r="AN11" s="816"/>
      <c r="AO11" s="816"/>
      <c r="AP11" s="816"/>
      <c r="AQ11" s="816"/>
      <c r="AR11" s="816"/>
      <c r="AS11" s="816"/>
      <c r="AT11" s="816"/>
      <c r="AU11" s="816"/>
      <c r="AV11" s="816"/>
      <c r="AW11" s="816"/>
      <c r="AX11" s="816"/>
      <c r="AY11" s="816"/>
      <c r="AZ11" s="816"/>
      <c r="BA11" s="816"/>
      <c r="BB11" s="816"/>
      <c r="BC11" s="816"/>
      <c r="BD11" s="816"/>
      <c r="BE11" s="816"/>
      <c r="BF11" s="816"/>
      <c r="BG11" s="816"/>
      <c r="BH11" s="816"/>
      <c r="BI11" s="816"/>
      <c r="BJ11" s="816"/>
      <c r="BK11" s="816"/>
      <c r="BL11" s="816"/>
      <c r="BM11" s="816"/>
      <c r="BN11" s="816"/>
      <c r="BO11" s="816"/>
      <c r="BP11" s="816"/>
      <c r="BQ11" s="816"/>
      <c r="BR11" s="816"/>
      <c r="BS11" s="816"/>
      <c r="BT11" s="816"/>
      <c r="BU11" s="816"/>
      <c r="BV11" s="816"/>
      <c r="BW11" s="816"/>
      <c r="BX11" s="816"/>
      <c r="BY11" s="816"/>
      <c r="BZ11" s="816"/>
      <c r="CA11" s="816"/>
      <c r="CB11" s="816"/>
      <c r="CC11" s="816"/>
      <c r="CD11" s="816"/>
      <c r="CE11" s="816"/>
      <c r="CF11" s="816"/>
      <c r="CG11" s="816"/>
      <c r="CH11" s="816"/>
      <c r="CI11" s="816"/>
      <c r="CJ11" s="816"/>
      <c r="CK11" s="816"/>
      <c r="CL11" s="816"/>
      <c r="CM11" s="816"/>
      <c r="CN11" s="816"/>
      <c r="CO11" s="816"/>
      <c r="CP11" s="816"/>
      <c r="CQ11" s="816"/>
      <c r="CR11" s="816"/>
      <c r="CS11" s="816"/>
      <c r="CT11" s="816"/>
      <c r="CU11" s="816"/>
      <c r="CV11" s="816"/>
      <c r="CW11" s="816"/>
    </row>
    <row r="12" spans="1:101">
      <c r="A12" s="1136"/>
      <c r="B12" s="1132"/>
      <c r="C12" s="1139" t="s">
        <v>1540</v>
      </c>
      <c r="D12" s="1140"/>
      <c r="E12" s="1126"/>
      <c r="F12" s="1132"/>
      <c r="G12" s="1133"/>
      <c r="H12" s="1134"/>
      <c r="I12" s="1134"/>
      <c r="J12" s="1134"/>
      <c r="K12" s="1134"/>
      <c r="L12" s="1134"/>
      <c r="M12" s="1134"/>
      <c r="N12" s="1134"/>
      <c r="O12" s="1134"/>
      <c r="P12" s="1135"/>
      <c r="Q12" s="1068"/>
      <c r="R12" s="816"/>
      <c r="S12" s="816"/>
      <c r="T12" s="816"/>
      <c r="U12" s="816"/>
      <c r="V12" s="816"/>
      <c r="W12" s="816"/>
      <c r="X12" s="816"/>
      <c r="Y12" s="816"/>
      <c r="Z12" s="816"/>
      <c r="AA12" s="816"/>
      <c r="AB12" s="816"/>
      <c r="AC12" s="816"/>
      <c r="AD12" s="816"/>
      <c r="AE12" s="816"/>
      <c r="AF12" s="816"/>
      <c r="AG12" s="816"/>
      <c r="AH12" s="816"/>
      <c r="AI12" s="816"/>
      <c r="AJ12" s="816"/>
      <c r="AK12" s="816"/>
      <c r="AL12" s="816"/>
      <c r="AM12" s="816"/>
      <c r="AN12" s="816"/>
      <c r="AO12" s="816"/>
      <c r="AP12" s="816"/>
      <c r="AQ12" s="816"/>
      <c r="AR12" s="816"/>
      <c r="AS12" s="816"/>
      <c r="AT12" s="816"/>
      <c r="AU12" s="816"/>
      <c r="AV12" s="816"/>
      <c r="AW12" s="816"/>
      <c r="AX12" s="816"/>
      <c r="AY12" s="816"/>
      <c r="AZ12" s="816"/>
      <c r="BA12" s="816"/>
      <c r="BB12" s="816"/>
      <c r="BC12" s="816"/>
      <c r="BD12" s="816"/>
      <c r="BE12" s="816"/>
      <c r="BF12" s="816"/>
      <c r="BG12" s="816"/>
      <c r="BH12" s="816"/>
      <c r="BI12" s="816"/>
      <c r="BJ12" s="816"/>
      <c r="BK12" s="816"/>
      <c r="BL12" s="816"/>
      <c r="BM12" s="816"/>
      <c r="BN12" s="816"/>
      <c r="BO12" s="816"/>
      <c r="BP12" s="816"/>
      <c r="BQ12" s="816"/>
      <c r="BR12" s="816"/>
      <c r="BS12" s="816"/>
      <c r="BT12" s="816"/>
      <c r="BU12" s="816"/>
      <c r="BV12" s="816"/>
      <c r="BW12" s="816"/>
      <c r="BX12" s="816"/>
      <c r="BY12" s="816"/>
      <c r="BZ12" s="816"/>
      <c r="CA12" s="816"/>
      <c r="CB12" s="816"/>
      <c r="CC12" s="816"/>
      <c r="CD12" s="816"/>
      <c r="CE12" s="816"/>
      <c r="CF12" s="816"/>
      <c r="CG12" s="816"/>
      <c r="CH12" s="816"/>
      <c r="CI12" s="816"/>
      <c r="CJ12" s="816"/>
      <c r="CK12" s="816"/>
      <c r="CL12" s="816"/>
      <c r="CM12" s="816"/>
      <c r="CN12" s="816"/>
      <c r="CO12" s="816"/>
      <c r="CP12" s="816"/>
      <c r="CQ12" s="816"/>
      <c r="CR12" s="816"/>
      <c r="CS12" s="816"/>
      <c r="CT12" s="816"/>
      <c r="CU12" s="816"/>
      <c r="CV12" s="816"/>
      <c r="CW12" s="816"/>
    </row>
    <row r="13" spans="1:101">
      <c r="A13" s="1087">
        <v>1</v>
      </c>
      <c r="B13" s="1087" t="s">
        <v>1536</v>
      </c>
      <c r="C13" s="1128" t="s">
        <v>1558</v>
      </c>
      <c r="D13" s="1108" t="s">
        <v>1230</v>
      </c>
      <c r="E13" s="1131">
        <v>3400</v>
      </c>
      <c r="F13" s="1109"/>
      <c r="G13" s="1109"/>
      <c r="H13" s="1109"/>
      <c r="I13" s="1109"/>
      <c r="J13" s="1109"/>
      <c r="K13" s="1109"/>
      <c r="L13" s="1109"/>
      <c r="M13" s="1109"/>
      <c r="N13" s="1109"/>
      <c r="O13" s="1109"/>
      <c r="P13" s="1109"/>
      <c r="Q13" s="1068"/>
      <c r="R13" s="816"/>
      <c r="S13" s="816"/>
      <c r="T13" s="816"/>
      <c r="U13" s="816"/>
      <c r="V13" s="816"/>
      <c r="W13" s="816"/>
      <c r="X13" s="816"/>
      <c r="Y13" s="816"/>
      <c r="Z13" s="816"/>
      <c r="AA13" s="816"/>
      <c r="AB13" s="816"/>
      <c r="AC13" s="816"/>
      <c r="AD13" s="816"/>
      <c r="AE13" s="816"/>
      <c r="AF13" s="816"/>
      <c r="AG13" s="816"/>
      <c r="AH13" s="816"/>
      <c r="AI13" s="816"/>
      <c r="AJ13" s="816"/>
      <c r="AK13" s="816"/>
      <c r="AL13" s="816"/>
      <c r="AM13" s="816"/>
      <c r="AN13" s="816"/>
      <c r="AO13" s="816"/>
      <c r="AP13" s="816"/>
      <c r="AQ13" s="816"/>
      <c r="AR13" s="816"/>
      <c r="AS13" s="816"/>
      <c r="AT13" s="816"/>
      <c r="AU13" s="816"/>
      <c r="AV13" s="816"/>
      <c r="AW13" s="816"/>
      <c r="AX13" s="816"/>
      <c r="AY13" s="816"/>
      <c r="AZ13" s="816"/>
      <c r="BA13" s="816"/>
      <c r="BB13" s="816"/>
      <c r="BC13" s="816"/>
      <c r="BD13" s="816"/>
      <c r="BE13" s="816"/>
      <c r="BF13" s="816"/>
      <c r="BG13" s="816"/>
      <c r="BH13" s="816"/>
      <c r="BI13" s="816"/>
      <c r="BJ13" s="816"/>
      <c r="BK13" s="816"/>
      <c r="BL13" s="816"/>
      <c r="BM13" s="816"/>
      <c r="BN13" s="816"/>
      <c r="BO13" s="816"/>
      <c r="BP13" s="816"/>
      <c r="BQ13" s="816"/>
      <c r="BR13" s="816"/>
      <c r="BS13" s="816"/>
      <c r="BT13" s="816"/>
      <c r="BU13" s="816"/>
      <c r="BV13" s="816"/>
      <c r="BW13" s="816"/>
      <c r="BX13" s="816"/>
      <c r="BY13" s="816"/>
      <c r="BZ13" s="816"/>
      <c r="CA13" s="816"/>
      <c r="CB13" s="816"/>
      <c r="CC13" s="816"/>
      <c r="CD13" s="816"/>
      <c r="CE13" s="816"/>
      <c r="CF13" s="816"/>
      <c r="CG13" s="816"/>
      <c r="CH13" s="816"/>
      <c r="CI13" s="816"/>
      <c r="CJ13" s="816"/>
      <c r="CK13" s="816"/>
      <c r="CL13" s="816"/>
      <c r="CM13" s="816"/>
      <c r="CN13" s="816"/>
      <c r="CO13" s="816"/>
      <c r="CP13" s="816"/>
      <c r="CQ13" s="816"/>
      <c r="CR13" s="816"/>
      <c r="CS13" s="816"/>
      <c r="CT13" s="816"/>
      <c r="CU13" s="816"/>
      <c r="CV13" s="816"/>
      <c r="CW13" s="816"/>
    </row>
    <row r="14" spans="1:101" ht="25.5">
      <c r="A14" s="1087">
        <v>2</v>
      </c>
      <c r="B14" s="1087" t="s">
        <v>1536</v>
      </c>
      <c r="C14" s="1128" t="s">
        <v>1559</v>
      </c>
      <c r="D14" s="1108" t="s">
        <v>1230</v>
      </c>
      <c r="E14" s="1131">
        <v>550</v>
      </c>
      <c r="F14" s="1109"/>
      <c r="G14" s="1109"/>
      <c r="H14" s="1109"/>
      <c r="I14" s="1109"/>
      <c r="J14" s="1109"/>
      <c r="K14" s="1109"/>
      <c r="L14" s="1109"/>
      <c r="M14" s="1109"/>
      <c r="N14" s="1109"/>
      <c r="O14" s="1109"/>
      <c r="P14" s="1109"/>
      <c r="Q14" s="1068"/>
      <c r="R14" s="816"/>
      <c r="S14" s="816"/>
      <c r="T14" s="816"/>
      <c r="U14" s="816"/>
      <c r="V14" s="816"/>
      <c r="W14" s="816"/>
      <c r="X14" s="816"/>
      <c r="Y14" s="816"/>
      <c r="Z14" s="816"/>
      <c r="AA14" s="816"/>
      <c r="AB14" s="816"/>
      <c r="AC14" s="816"/>
      <c r="AD14" s="816"/>
      <c r="AE14" s="816"/>
      <c r="AF14" s="816"/>
      <c r="AG14" s="816"/>
      <c r="AH14" s="816"/>
      <c r="AI14" s="816"/>
      <c r="AJ14" s="816"/>
      <c r="AK14" s="816"/>
      <c r="AL14" s="816"/>
      <c r="AM14" s="816"/>
      <c r="AN14" s="816"/>
      <c r="AO14" s="816"/>
      <c r="AP14" s="816"/>
      <c r="AQ14" s="816"/>
      <c r="AR14" s="816"/>
      <c r="AS14" s="816"/>
      <c r="AT14" s="816"/>
      <c r="AU14" s="816"/>
      <c r="AV14" s="816"/>
      <c r="AW14" s="816"/>
      <c r="AX14" s="816"/>
      <c r="AY14" s="816"/>
      <c r="AZ14" s="816"/>
      <c r="BA14" s="816"/>
      <c r="BB14" s="816"/>
      <c r="BC14" s="816"/>
      <c r="BD14" s="816"/>
      <c r="BE14" s="816"/>
      <c r="BF14" s="816"/>
      <c r="BG14" s="816"/>
      <c r="BH14" s="816"/>
      <c r="BI14" s="816"/>
      <c r="BJ14" s="816"/>
      <c r="BK14" s="816"/>
      <c r="BL14" s="816"/>
      <c r="BM14" s="816"/>
      <c r="BN14" s="816"/>
      <c r="BO14" s="816"/>
      <c r="BP14" s="816"/>
      <c r="BQ14" s="816"/>
      <c r="BR14" s="816"/>
      <c r="BS14" s="816"/>
      <c r="BT14" s="816"/>
      <c r="BU14" s="816"/>
      <c r="BV14" s="816"/>
      <c r="BW14" s="816"/>
      <c r="BX14" s="816"/>
      <c r="BY14" s="816"/>
      <c r="BZ14" s="816"/>
      <c r="CA14" s="816"/>
      <c r="CB14" s="816"/>
      <c r="CC14" s="816"/>
      <c r="CD14" s="816"/>
      <c r="CE14" s="816"/>
      <c r="CF14" s="816"/>
      <c r="CG14" s="816"/>
      <c r="CH14" s="816"/>
      <c r="CI14" s="816"/>
      <c r="CJ14" s="816"/>
      <c r="CK14" s="816"/>
      <c r="CL14" s="816"/>
      <c r="CM14" s="816"/>
      <c r="CN14" s="816"/>
      <c r="CO14" s="816"/>
      <c r="CP14" s="816"/>
      <c r="CQ14" s="816"/>
      <c r="CR14" s="816"/>
      <c r="CS14" s="816"/>
      <c r="CT14" s="816"/>
      <c r="CU14" s="816"/>
      <c r="CV14" s="816"/>
      <c r="CW14" s="816"/>
    </row>
    <row r="15" spans="1:101">
      <c r="A15" s="1087">
        <v>3</v>
      </c>
      <c r="B15" s="1087" t="s">
        <v>1536</v>
      </c>
      <c r="C15" s="1128" t="s">
        <v>1560</v>
      </c>
      <c r="D15" s="1108" t="s">
        <v>94</v>
      </c>
      <c r="E15" s="1131">
        <v>6</v>
      </c>
      <c r="F15" s="1109"/>
      <c r="G15" s="1109"/>
      <c r="H15" s="1109"/>
      <c r="I15" s="1109"/>
      <c r="J15" s="1109"/>
      <c r="K15" s="1109"/>
      <c r="L15" s="1109"/>
      <c r="M15" s="1109"/>
      <c r="N15" s="1109"/>
      <c r="O15" s="1109"/>
      <c r="P15" s="1109"/>
      <c r="Q15" s="1068"/>
      <c r="R15" s="816"/>
      <c r="S15" s="816"/>
      <c r="T15" s="816"/>
      <c r="U15" s="816"/>
      <c r="V15" s="816"/>
      <c r="W15" s="816"/>
      <c r="X15" s="816"/>
      <c r="Y15" s="816"/>
      <c r="Z15" s="816"/>
      <c r="AA15" s="816"/>
      <c r="AB15" s="816"/>
      <c r="AC15" s="816"/>
      <c r="AD15" s="816"/>
      <c r="AE15" s="816"/>
      <c r="AF15" s="816"/>
      <c r="AG15" s="816"/>
      <c r="AH15" s="816"/>
      <c r="AI15" s="816"/>
      <c r="AJ15" s="816"/>
      <c r="AK15" s="816"/>
      <c r="AL15" s="816"/>
      <c r="AM15" s="816"/>
      <c r="AN15" s="816"/>
      <c r="AO15" s="816"/>
      <c r="AP15" s="816"/>
      <c r="AQ15" s="816"/>
      <c r="AR15" s="816"/>
      <c r="AS15" s="816"/>
      <c r="AT15" s="816"/>
      <c r="AU15" s="816"/>
      <c r="AV15" s="816"/>
      <c r="AW15" s="816"/>
      <c r="AX15" s="816"/>
      <c r="AY15" s="816"/>
      <c r="AZ15" s="816"/>
      <c r="BA15" s="816"/>
      <c r="BB15" s="816"/>
      <c r="BC15" s="816"/>
      <c r="BD15" s="816"/>
      <c r="BE15" s="816"/>
      <c r="BF15" s="816"/>
      <c r="BG15" s="816"/>
      <c r="BH15" s="816"/>
      <c r="BI15" s="816"/>
      <c r="BJ15" s="816"/>
      <c r="BK15" s="816"/>
      <c r="BL15" s="816"/>
      <c r="BM15" s="816"/>
      <c r="BN15" s="816"/>
      <c r="BO15" s="816"/>
      <c r="BP15" s="816"/>
      <c r="BQ15" s="816"/>
      <c r="BR15" s="816"/>
      <c r="BS15" s="816"/>
      <c r="BT15" s="816"/>
      <c r="BU15" s="816"/>
      <c r="BV15" s="816"/>
      <c r="BW15" s="816"/>
      <c r="BX15" s="816"/>
      <c r="BY15" s="816"/>
      <c r="BZ15" s="816"/>
      <c r="CA15" s="816"/>
      <c r="CB15" s="816"/>
      <c r="CC15" s="816"/>
      <c r="CD15" s="816"/>
      <c r="CE15" s="816"/>
      <c r="CF15" s="816"/>
      <c r="CG15" s="816"/>
      <c r="CH15" s="816"/>
      <c r="CI15" s="816"/>
      <c r="CJ15" s="816"/>
      <c r="CK15" s="816"/>
      <c r="CL15" s="816"/>
      <c r="CM15" s="816"/>
      <c r="CN15" s="816"/>
      <c r="CO15" s="816"/>
      <c r="CP15" s="816"/>
      <c r="CQ15" s="816"/>
      <c r="CR15" s="816"/>
      <c r="CS15" s="816"/>
      <c r="CT15" s="816"/>
      <c r="CU15" s="816"/>
      <c r="CV15" s="816"/>
      <c r="CW15" s="816"/>
    </row>
    <row r="16" spans="1:101">
      <c r="A16" s="1087">
        <v>4</v>
      </c>
      <c r="B16" s="1087" t="s">
        <v>1536</v>
      </c>
      <c r="C16" s="1128" t="s">
        <v>1561</v>
      </c>
      <c r="D16" s="1108" t="s">
        <v>86</v>
      </c>
      <c r="E16" s="1131">
        <v>500</v>
      </c>
      <c r="F16" s="1109"/>
      <c r="G16" s="1109"/>
      <c r="H16" s="1109"/>
      <c r="I16" s="1109"/>
      <c r="J16" s="1109"/>
      <c r="K16" s="1109"/>
      <c r="L16" s="1109"/>
      <c r="M16" s="1109"/>
      <c r="N16" s="1109"/>
      <c r="O16" s="1109"/>
      <c r="P16" s="1109"/>
      <c r="Q16" s="1068"/>
      <c r="R16" s="816"/>
      <c r="S16" s="816"/>
      <c r="T16" s="816"/>
      <c r="U16" s="816"/>
      <c r="V16" s="816"/>
      <c r="W16" s="816"/>
      <c r="X16" s="816"/>
      <c r="Y16" s="816"/>
      <c r="Z16" s="816"/>
      <c r="AA16" s="816"/>
      <c r="AB16" s="816"/>
      <c r="AC16" s="816"/>
      <c r="AD16" s="816"/>
      <c r="AE16" s="816"/>
      <c r="AF16" s="816"/>
      <c r="AG16" s="816"/>
      <c r="AH16" s="816"/>
      <c r="AI16" s="816"/>
      <c r="AJ16" s="816"/>
      <c r="AK16" s="816"/>
      <c r="AL16" s="816"/>
      <c r="AM16" s="816"/>
      <c r="AN16" s="816"/>
      <c r="AO16" s="816"/>
      <c r="AP16" s="816"/>
      <c r="AQ16" s="816"/>
      <c r="AR16" s="816"/>
      <c r="AS16" s="816"/>
      <c r="AT16" s="816"/>
      <c r="AU16" s="816"/>
      <c r="AV16" s="816"/>
      <c r="AW16" s="816"/>
      <c r="AX16" s="816"/>
      <c r="AY16" s="816"/>
      <c r="AZ16" s="816"/>
      <c r="BA16" s="816"/>
      <c r="BB16" s="816"/>
      <c r="BC16" s="816"/>
      <c r="BD16" s="816"/>
      <c r="BE16" s="816"/>
      <c r="BF16" s="816"/>
      <c r="BG16" s="816"/>
      <c r="BH16" s="816"/>
      <c r="BI16" s="816"/>
      <c r="BJ16" s="816"/>
      <c r="BK16" s="816"/>
      <c r="BL16" s="816"/>
      <c r="BM16" s="816"/>
      <c r="BN16" s="816"/>
      <c r="BO16" s="816"/>
      <c r="BP16" s="816"/>
      <c r="BQ16" s="816"/>
      <c r="BR16" s="816"/>
      <c r="BS16" s="816"/>
      <c r="BT16" s="816"/>
      <c r="BU16" s="816"/>
      <c r="BV16" s="816"/>
      <c r="BW16" s="816"/>
      <c r="BX16" s="816"/>
      <c r="BY16" s="816"/>
      <c r="BZ16" s="816"/>
      <c r="CA16" s="816"/>
      <c r="CB16" s="816"/>
      <c r="CC16" s="816"/>
      <c r="CD16" s="816"/>
      <c r="CE16" s="816"/>
      <c r="CF16" s="816"/>
      <c r="CG16" s="816"/>
      <c r="CH16" s="816"/>
      <c r="CI16" s="816"/>
      <c r="CJ16" s="816"/>
      <c r="CK16" s="816"/>
      <c r="CL16" s="816"/>
      <c r="CM16" s="816"/>
      <c r="CN16" s="816"/>
      <c r="CO16" s="816"/>
      <c r="CP16" s="816"/>
      <c r="CQ16" s="816"/>
      <c r="CR16" s="816"/>
      <c r="CS16" s="816"/>
      <c r="CT16" s="816"/>
      <c r="CU16" s="816"/>
      <c r="CV16" s="816"/>
      <c r="CW16" s="816"/>
    </row>
    <row r="17" spans="1:101" ht="15.75">
      <c r="A17" s="1087">
        <v>5</v>
      </c>
      <c r="B17" s="1087" t="s">
        <v>1536</v>
      </c>
      <c r="C17" s="1128" t="s">
        <v>1562</v>
      </c>
      <c r="D17" s="1108" t="s">
        <v>1625</v>
      </c>
      <c r="E17" s="1131">
        <v>102</v>
      </c>
      <c r="F17" s="1109"/>
      <c r="G17" s="1109"/>
      <c r="H17" s="1109"/>
      <c r="I17" s="1109"/>
      <c r="J17" s="1109"/>
      <c r="K17" s="1109"/>
      <c r="L17" s="1109"/>
      <c r="M17" s="1109"/>
      <c r="N17" s="1109"/>
      <c r="O17" s="1109"/>
      <c r="P17" s="1109"/>
      <c r="Q17" s="1068"/>
      <c r="R17" s="1068"/>
      <c r="S17" s="1068"/>
      <c r="T17" s="1068"/>
      <c r="U17" s="1068"/>
      <c r="V17" s="1068"/>
      <c r="W17" s="1068"/>
      <c r="X17" s="1068"/>
      <c r="Y17" s="1068"/>
      <c r="Z17" s="1068"/>
      <c r="AA17" s="1068"/>
      <c r="AB17" s="1068"/>
      <c r="AC17" s="1068"/>
      <c r="AD17" s="1068"/>
      <c r="AE17" s="1068"/>
      <c r="AF17" s="1068"/>
      <c r="AG17" s="1068"/>
      <c r="AH17" s="1068"/>
      <c r="AI17" s="1068"/>
      <c r="AJ17" s="1068"/>
      <c r="AK17" s="1068"/>
      <c r="AL17" s="1068"/>
      <c r="AM17" s="1068"/>
      <c r="AN17" s="1068"/>
      <c r="AO17" s="1068"/>
      <c r="AP17" s="1068"/>
      <c r="AQ17" s="1068"/>
      <c r="AR17" s="1068"/>
      <c r="AS17" s="1068"/>
      <c r="AT17" s="1068"/>
      <c r="AU17" s="1068"/>
      <c r="AV17" s="1068"/>
      <c r="AW17" s="1068"/>
      <c r="AX17" s="1068"/>
      <c r="AY17" s="1068"/>
      <c r="AZ17" s="1068"/>
      <c r="BA17" s="1068"/>
      <c r="BB17" s="1068"/>
      <c r="BC17" s="1068"/>
      <c r="BD17" s="1068"/>
      <c r="BE17" s="1068"/>
      <c r="BF17" s="1068"/>
      <c r="BG17" s="1068"/>
      <c r="BH17" s="1068"/>
      <c r="BI17" s="1068"/>
      <c r="BJ17" s="1068"/>
      <c r="BK17" s="1068"/>
      <c r="BL17" s="1068"/>
      <c r="BM17" s="1068"/>
      <c r="BN17" s="1068"/>
      <c r="BO17" s="1068"/>
      <c r="BP17" s="1068"/>
      <c r="BQ17" s="1068"/>
      <c r="BR17" s="1068"/>
      <c r="BS17" s="1068"/>
      <c r="BT17" s="1068"/>
      <c r="BU17" s="1068"/>
      <c r="BV17" s="1068"/>
      <c r="BW17" s="1068"/>
      <c r="BX17" s="1068"/>
      <c r="BY17" s="1068"/>
      <c r="BZ17" s="1068"/>
      <c r="CA17" s="1068"/>
      <c r="CB17" s="1068"/>
      <c r="CC17" s="1068"/>
      <c r="CD17" s="1068"/>
      <c r="CE17" s="1068"/>
      <c r="CF17" s="1068"/>
      <c r="CG17" s="1068"/>
      <c r="CH17" s="1068"/>
      <c r="CI17" s="1068"/>
      <c r="CJ17" s="1068"/>
      <c r="CK17" s="1068"/>
      <c r="CL17" s="1068"/>
      <c r="CM17" s="1068"/>
      <c r="CN17" s="1068"/>
      <c r="CO17" s="1068"/>
      <c r="CP17" s="1068"/>
      <c r="CQ17" s="1068"/>
      <c r="CR17" s="1068"/>
      <c r="CS17" s="1068"/>
      <c r="CT17" s="1068"/>
      <c r="CU17" s="1068"/>
      <c r="CV17" s="1068"/>
      <c r="CW17" s="1068"/>
    </row>
    <row r="18" spans="1:101" ht="15.75">
      <c r="A18" s="1087">
        <v>6</v>
      </c>
      <c r="B18" s="1087" t="s">
        <v>1536</v>
      </c>
      <c r="C18" s="1128" t="s">
        <v>1541</v>
      </c>
      <c r="D18" s="1108" t="s">
        <v>1625</v>
      </c>
      <c r="E18" s="1131">
        <v>2320</v>
      </c>
      <c r="F18" s="1109"/>
      <c r="G18" s="1109"/>
      <c r="H18" s="1109"/>
      <c r="I18" s="1109"/>
      <c r="J18" s="1109"/>
      <c r="K18" s="1109"/>
      <c r="L18" s="1109"/>
      <c r="M18" s="1109"/>
      <c r="N18" s="1109"/>
      <c r="O18" s="1109"/>
      <c r="P18" s="1109"/>
      <c r="Q18" s="1068"/>
      <c r="R18" s="1068"/>
      <c r="S18" s="1068"/>
      <c r="T18" s="1068"/>
      <c r="U18" s="1068"/>
      <c r="V18" s="1068"/>
      <c r="W18" s="1068"/>
      <c r="X18" s="1068"/>
      <c r="Y18" s="1068"/>
      <c r="Z18" s="1068"/>
      <c r="AA18" s="1068"/>
      <c r="AB18" s="1068"/>
      <c r="AC18" s="1068"/>
      <c r="AD18" s="1068"/>
      <c r="AE18" s="1068"/>
      <c r="AF18" s="1068"/>
      <c r="AG18" s="1068"/>
      <c r="AH18" s="1068"/>
      <c r="AI18" s="1068"/>
      <c r="AJ18" s="1068"/>
      <c r="AK18" s="1068"/>
      <c r="AL18" s="1068"/>
      <c r="AM18" s="1068"/>
      <c r="AN18" s="1068"/>
      <c r="AO18" s="1068"/>
      <c r="AP18" s="1068"/>
      <c r="AQ18" s="1068"/>
      <c r="AR18" s="1068"/>
      <c r="AS18" s="1068"/>
      <c r="AT18" s="1068"/>
      <c r="AU18" s="1068"/>
      <c r="AV18" s="1068"/>
      <c r="AW18" s="1068"/>
      <c r="AX18" s="1068"/>
      <c r="AY18" s="1068"/>
      <c r="AZ18" s="1068"/>
      <c r="BA18" s="1068"/>
      <c r="BB18" s="1068"/>
      <c r="BC18" s="1068"/>
      <c r="BD18" s="1068"/>
      <c r="BE18" s="1068"/>
      <c r="BF18" s="1068"/>
      <c r="BG18" s="1068"/>
      <c r="BH18" s="1068"/>
      <c r="BI18" s="1068"/>
      <c r="BJ18" s="1068"/>
      <c r="BK18" s="1068"/>
      <c r="BL18" s="1068"/>
      <c r="BM18" s="1068"/>
      <c r="BN18" s="1068"/>
      <c r="BO18" s="1068"/>
      <c r="BP18" s="1068"/>
      <c r="BQ18" s="1068"/>
      <c r="BR18" s="1068"/>
      <c r="BS18" s="1068"/>
      <c r="BT18" s="1068"/>
      <c r="BU18" s="1068"/>
      <c r="BV18" s="1068"/>
      <c r="BW18" s="1068"/>
      <c r="BX18" s="1068"/>
      <c r="BY18" s="1068"/>
      <c r="BZ18" s="1068"/>
      <c r="CA18" s="1068"/>
      <c r="CB18" s="1068"/>
      <c r="CC18" s="1068"/>
      <c r="CD18" s="1068"/>
      <c r="CE18" s="1068"/>
      <c r="CF18" s="1068"/>
      <c r="CG18" s="1068"/>
      <c r="CH18" s="1068"/>
      <c r="CI18" s="1068"/>
      <c r="CJ18" s="1068"/>
      <c r="CK18" s="1068"/>
      <c r="CL18" s="1068"/>
      <c r="CM18" s="1068"/>
      <c r="CN18" s="1068"/>
      <c r="CO18" s="1068"/>
      <c r="CP18" s="1068"/>
      <c r="CQ18" s="1068"/>
      <c r="CR18" s="1068"/>
      <c r="CS18" s="1068"/>
      <c r="CT18" s="1068"/>
      <c r="CU18" s="1068"/>
      <c r="CV18" s="1068"/>
      <c r="CW18" s="1068"/>
    </row>
    <row r="19" spans="1:101" ht="15.75">
      <c r="A19" s="1087">
        <v>7</v>
      </c>
      <c r="B19" s="1087" t="s">
        <v>1536</v>
      </c>
      <c r="C19" s="1128" t="s">
        <v>1537</v>
      </c>
      <c r="D19" s="1108" t="s">
        <v>1625</v>
      </c>
      <c r="E19" s="1141">
        <v>2320</v>
      </c>
      <c r="F19" s="1109"/>
      <c r="G19" s="1109"/>
      <c r="H19" s="1109"/>
      <c r="I19" s="1109"/>
      <c r="J19" s="1109"/>
      <c r="K19" s="1109"/>
      <c r="L19" s="1109"/>
      <c r="M19" s="1109"/>
      <c r="N19" s="1109"/>
      <c r="O19" s="1109"/>
      <c r="P19" s="1109"/>
      <c r="Q19" s="1068"/>
      <c r="R19" s="1068"/>
      <c r="S19" s="1068"/>
      <c r="T19" s="1068"/>
      <c r="U19" s="1068"/>
      <c r="V19" s="1068"/>
      <c r="W19" s="1068"/>
      <c r="X19" s="1068"/>
      <c r="Y19" s="1068"/>
      <c r="Z19" s="1068"/>
      <c r="AA19" s="1068"/>
      <c r="AB19" s="1068"/>
      <c r="AC19" s="1068"/>
      <c r="AD19" s="1068"/>
      <c r="AE19" s="1068"/>
      <c r="AF19" s="1068"/>
      <c r="AG19" s="1068"/>
      <c r="AH19" s="1068"/>
      <c r="AI19" s="1068"/>
      <c r="AJ19" s="1068"/>
      <c r="AK19" s="1068"/>
      <c r="AL19" s="1068"/>
      <c r="AM19" s="1068"/>
      <c r="AN19" s="1068"/>
      <c r="AO19" s="1068"/>
      <c r="AP19" s="1068"/>
      <c r="AQ19" s="1068"/>
      <c r="AR19" s="1068"/>
      <c r="AS19" s="1068"/>
      <c r="AT19" s="1068"/>
      <c r="AU19" s="1068"/>
      <c r="AV19" s="1068"/>
      <c r="AW19" s="1068"/>
      <c r="AX19" s="1068"/>
      <c r="AY19" s="1068"/>
      <c r="AZ19" s="1068"/>
      <c r="BA19" s="1068"/>
      <c r="BB19" s="1068"/>
      <c r="BC19" s="1068"/>
      <c r="BD19" s="1068"/>
      <c r="BE19" s="1068"/>
      <c r="BF19" s="1068"/>
      <c r="BG19" s="1068"/>
      <c r="BH19" s="1068"/>
      <c r="BI19" s="1068"/>
      <c r="BJ19" s="1068"/>
      <c r="BK19" s="1068"/>
      <c r="BL19" s="1068"/>
      <c r="BM19" s="1068"/>
      <c r="BN19" s="1068"/>
      <c r="BO19" s="1068"/>
      <c r="BP19" s="1068"/>
      <c r="BQ19" s="1068"/>
      <c r="BR19" s="1068"/>
      <c r="BS19" s="1068"/>
      <c r="BT19" s="1068"/>
      <c r="BU19" s="1068"/>
      <c r="BV19" s="1068"/>
      <c r="BW19" s="1068"/>
      <c r="BX19" s="1068"/>
      <c r="BY19" s="1068"/>
      <c r="BZ19" s="1068"/>
      <c r="CA19" s="1068"/>
      <c r="CB19" s="1068"/>
      <c r="CC19" s="1068"/>
      <c r="CD19" s="1068"/>
      <c r="CE19" s="1068"/>
      <c r="CF19" s="1068"/>
      <c r="CG19" s="1068"/>
      <c r="CH19" s="1068"/>
      <c r="CI19" s="1068"/>
      <c r="CJ19" s="1068"/>
      <c r="CK19" s="1068"/>
      <c r="CL19" s="1068"/>
      <c r="CM19" s="1068"/>
      <c r="CN19" s="1068"/>
      <c r="CO19" s="1068"/>
      <c r="CP19" s="1068"/>
      <c r="CQ19" s="1068"/>
      <c r="CR19" s="1068"/>
      <c r="CS19" s="1068"/>
      <c r="CT19" s="1068"/>
      <c r="CU19" s="1068"/>
      <c r="CV19" s="1068"/>
      <c r="CW19" s="1068"/>
    </row>
    <row r="20" spans="1:101">
      <c r="A20" s="1087">
        <v>8</v>
      </c>
      <c r="B20" s="1087" t="s">
        <v>1536</v>
      </c>
      <c r="C20" s="1128" t="s">
        <v>1538</v>
      </c>
      <c r="D20" s="1108" t="s">
        <v>86</v>
      </c>
      <c r="E20" s="1141">
        <v>150</v>
      </c>
      <c r="F20" s="1109"/>
      <c r="G20" s="1109"/>
      <c r="H20" s="1109"/>
      <c r="I20" s="1109"/>
      <c r="J20" s="1109"/>
      <c r="K20" s="1109"/>
      <c r="L20" s="1109"/>
      <c r="M20" s="1109"/>
      <c r="N20" s="1109"/>
      <c r="O20" s="1109"/>
      <c r="P20" s="1109"/>
      <c r="Q20" s="1068"/>
      <c r="R20" s="1068"/>
      <c r="S20" s="1068"/>
      <c r="T20" s="1068"/>
      <c r="U20" s="1068"/>
      <c r="V20" s="1068"/>
      <c r="W20" s="1068"/>
      <c r="X20" s="1068"/>
      <c r="Y20" s="1068"/>
      <c r="Z20" s="1068"/>
      <c r="AA20" s="1068"/>
      <c r="AB20" s="1068"/>
      <c r="AC20" s="1068"/>
      <c r="AD20" s="1068"/>
      <c r="AE20" s="1068"/>
      <c r="AF20" s="1068"/>
      <c r="AG20" s="1068"/>
      <c r="AH20" s="1068"/>
      <c r="AI20" s="1068"/>
      <c r="AJ20" s="1068"/>
      <c r="AK20" s="1068"/>
      <c r="AL20" s="1068"/>
      <c r="AM20" s="1068"/>
      <c r="AN20" s="1068"/>
      <c r="AO20" s="1068"/>
      <c r="AP20" s="1068"/>
      <c r="AQ20" s="1068"/>
      <c r="AR20" s="1068"/>
      <c r="AS20" s="1068"/>
      <c r="AT20" s="1068"/>
      <c r="AU20" s="1068"/>
      <c r="AV20" s="1068"/>
      <c r="AW20" s="1068"/>
      <c r="AX20" s="1068"/>
      <c r="AY20" s="1068"/>
      <c r="AZ20" s="1068"/>
      <c r="BA20" s="1068"/>
      <c r="BB20" s="1068"/>
      <c r="BC20" s="1068"/>
      <c r="BD20" s="1068"/>
      <c r="BE20" s="1068"/>
      <c r="BF20" s="1068"/>
      <c r="BG20" s="1068"/>
      <c r="BH20" s="1068"/>
      <c r="BI20" s="1068"/>
      <c r="BJ20" s="1068"/>
      <c r="BK20" s="1068"/>
      <c r="BL20" s="1068"/>
      <c r="BM20" s="1068"/>
      <c r="BN20" s="1068"/>
      <c r="BO20" s="1068"/>
      <c r="BP20" s="1068"/>
      <c r="BQ20" s="1068"/>
      <c r="BR20" s="1068"/>
      <c r="BS20" s="1068"/>
      <c r="BT20" s="1068"/>
      <c r="BU20" s="1068"/>
      <c r="BV20" s="1068"/>
      <c r="BW20" s="1068"/>
      <c r="BX20" s="1068"/>
      <c r="BY20" s="1068"/>
      <c r="BZ20" s="1068"/>
      <c r="CA20" s="1068"/>
      <c r="CB20" s="1068"/>
      <c r="CC20" s="1068"/>
      <c r="CD20" s="1068"/>
      <c r="CE20" s="1068"/>
      <c r="CF20" s="1068"/>
      <c r="CG20" s="1068"/>
      <c r="CH20" s="1068"/>
      <c r="CI20" s="1068"/>
      <c r="CJ20" s="1068"/>
      <c r="CK20" s="1068"/>
      <c r="CL20" s="1068"/>
      <c r="CM20" s="1068"/>
      <c r="CN20" s="1068"/>
      <c r="CO20" s="1068"/>
      <c r="CP20" s="1068"/>
      <c r="CQ20" s="1068"/>
      <c r="CR20" s="1068"/>
      <c r="CS20" s="1068"/>
      <c r="CT20" s="1068"/>
      <c r="CU20" s="1068"/>
      <c r="CV20" s="1068"/>
      <c r="CW20" s="1068"/>
    </row>
    <row r="21" spans="1:101" s="41" customFormat="1">
      <c r="A21" s="1087">
        <v>9</v>
      </c>
      <c r="B21" s="1130" t="s">
        <v>1536</v>
      </c>
      <c r="C21" s="1137" t="s">
        <v>1563</v>
      </c>
      <c r="D21" s="1110" t="s">
        <v>90</v>
      </c>
      <c r="E21" s="1142">
        <v>1</v>
      </c>
      <c r="F21" s="1109"/>
      <c r="G21" s="1109"/>
      <c r="H21" s="1109"/>
      <c r="I21" s="1109"/>
      <c r="J21" s="1109"/>
      <c r="K21" s="1109"/>
      <c r="L21" s="1109"/>
      <c r="M21" s="1109"/>
      <c r="N21" s="1109"/>
      <c r="O21" s="1109"/>
      <c r="P21" s="1109"/>
      <c r="Q21" s="1071"/>
      <c r="R21" s="1071"/>
      <c r="S21" s="1071"/>
      <c r="T21" s="1071"/>
      <c r="U21" s="1071"/>
      <c r="V21" s="1071"/>
      <c r="W21" s="1071"/>
      <c r="X21" s="1071"/>
      <c r="Y21" s="1071"/>
      <c r="Z21" s="1071"/>
      <c r="AA21" s="1071"/>
      <c r="AB21" s="1071"/>
      <c r="AC21" s="1071"/>
      <c r="AD21" s="1071"/>
      <c r="AE21" s="1071"/>
      <c r="AF21" s="1071"/>
      <c r="AG21" s="1071"/>
      <c r="AH21" s="1071"/>
      <c r="AI21" s="1071"/>
      <c r="AJ21" s="1071"/>
      <c r="AK21" s="1071"/>
      <c r="AL21" s="1071"/>
      <c r="AM21" s="1071"/>
      <c r="AN21" s="1071"/>
      <c r="AO21" s="1071"/>
      <c r="AP21" s="1071"/>
      <c r="AQ21" s="1071"/>
      <c r="AR21" s="1071"/>
      <c r="AS21" s="1071"/>
      <c r="AT21" s="1071"/>
      <c r="AU21" s="1071"/>
      <c r="AV21" s="1071"/>
      <c r="AW21" s="1071"/>
      <c r="AX21" s="1071"/>
      <c r="AY21" s="1071"/>
      <c r="AZ21" s="1071"/>
      <c r="BA21" s="1071"/>
      <c r="BB21" s="1071"/>
      <c r="BC21" s="1071"/>
      <c r="BD21" s="1071"/>
      <c r="BE21" s="1071"/>
      <c r="BF21" s="1071"/>
      <c r="BG21" s="1071"/>
      <c r="BH21" s="1071"/>
      <c r="BI21" s="1071"/>
      <c r="BJ21" s="1071"/>
      <c r="BK21" s="1071"/>
      <c r="BL21" s="1071"/>
      <c r="BM21" s="1071"/>
      <c r="BN21" s="1071"/>
      <c r="BO21" s="1071"/>
      <c r="BP21" s="1071"/>
      <c r="BQ21" s="1071"/>
      <c r="BR21" s="1071"/>
      <c r="BS21" s="1071"/>
      <c r="BT21" s="1071"/>
      <c r="BU21" s="1071"/>
      <c r="BV21" s="1071"/>
      <c r="BW21" s="1071"/>
      <c r="BX21" s="1071"/>
      <c r="BY21" s="1071"/>
      <c r="BZ21" s="1071"/>
      <c r="CA21" s="1071"/>
      <c r="CB21" s="1071"/>
      <c r="CC21" s="1071"/>
      <c r="CD21" s="1071"/>
      <c r="CE21" s="1071"/>
      <c r="CF21" s="1071"/>
      <c r="CG21" s="1071"/>
      <c r="CH21" s="1071"/>
      <c r="CI21" s="1071"/>
      <c r="CJ21" s="1071"/>
      <c r="CK21" s="1071"/>
      <c r="CL21" s="1071"/>
      <c r="CM21" s="1071"/>
      <c r="CN21" s="1071"/>
      <c r="CO21" s="1071"/>
      <c r="CP21" s="1071"/>
      <c r="CQ21" s="1071"/>
      <c r="CR21" s="1071"/>
      <c r="CS21" s="1071"/>
      <c r="CT21" s="1071"/>
      <c r="CU21" s="1071"/>
      <c r="CV21" s="1071"/>
      <c r="CW21" s="1071"/>
    </row>
    <row r="22" spans="1:101">
      <c r="A22" s="1107"/>
      <c r="B22" s="1132"/>
      <c r="C22" s="1106" t="s">
        <v>1539</v>
      </c>
      <c r="D22" s="1105"/>
      <c r="E22" s="1143"/>
      <c r="F22" s="1127"/>
      <c r="G22" s="1127"/>
      <c r="H22" s="1127"/>
      <c r="I22" s="1127"/>
      <c r="J22" s="1127"/>
      <c r="K22" s="1127"/>
      <c r="L22" s="1127"/>
      <c r="M22" s="1127"/>
      <c r="N22" s="1127"/>
      <c r="O22" s="1127"/>
      <c r="P22" s="1127"/>
      <c r="Q22" s="1068"/>
      <c r="R22" s="1068"/>
      <c r="S22" s="1068"/>
      <c r="T22" s="1068"/>
      <c r="U22" s="1068"/>
      <c r="V22" s="1068"/>
      <c r="W22" s="1068"/>
      <c r="X22" s="1068"/>
      <c r="Y22" s="1068"/>
      <c r="Z22" s="1068"/>
      <c r="AA22" s="1068"/>
      <c r="AB22" s="1068"/>
      <c r="AC22" s="1068"/>
      <c r="AD22" s="1068"/>
      <c r="AE22" s="1068"/>
      <c r="AF22" s="1068"/>
      <c r="AG22" s="1068"/>
      <c r="AH22" s="1068"/>
      <c r="AI22" s="1068"/>
      <c r="AJ22" s="1068"/>
      <c r="AK22" s="1068"/>
      <c r="AL22" s="1068"/>
      <c r="AM22" s="1068"/>
      <c r="AN22" s="1068"/>
      <c r="AO22" s="1068"/>
      <c r="AP22" s="1068"/>
      <c r="AQ22" s="1068"/>
      <c r="AR22" s="1068"/>
      <c r="AS22" s="1068"/>
      <c r="AT22" s="1068"/>
      <c r="AU22" s="1068"/>
      <c r="AV22" s="1068"/>
      <c r="AW22" s="1068"/>
      <c r="AX22" s="1068"/>
      <c r="AY22" s="1068"/>
      <c r="AZ22" s="1068"/>
      <c r="BA22" s="1068"/>
      <c r="BB22" s="1068"/>
      <c r="BC22" s="1068"/>
      <c r="BD22" s="1068"/>
      <c r="BE22" s="1068"/>
      <c r="BF22" s="1068"/>
      <c r="BG22" s="1068"/>
      <c r="BH22" s="1068"/>
      <c r="BI22" s="1068"/>
      <c r="BJ22" s="1068"/>
      <c r="BK22" s="1068"/>
      <c r="BL22" s="1068"/>
      <c r="BM22" s="1068"/>
      <c r="BN22" s="1068"/>
      <c r="BO22" s="1068"/>
      <c r="BP22" s="1068"/>
      <c r="BQ22" s="1068"/>
      <c r="BR22" s="1068"/>
      <c r="BS22" s="1068"/>
      <c r="BT22" s="1068"/>
      <c r="BU22" s="1068"/>
      <c r="BV22" s="1068"/>
      <c r="BW22" s="1068"/>
      <c r="BX22" s="1068"/>
      <c r="BY22" s="1068"/>
      <c r="BZ22" s="1068"/>
      <c r="CA22" s="1068"/>
      <c r="CB22" s="1068"/>
      <c r="CC22" s="1068"/>
      <c r="CD22" s="1068"/>
      <c r="CE22" s="1068"/>
      <c r="CF22" s="1068"/>
      <c r="CG22" s="1068"/>
      <c r="CH22" s="1068"/>
      <c r="CI22" s="1068"/>
      <c r="CJ22" s="1068"/>
      <c r="CK22" s="1068"/>
      <c r="CL22" s="1068"/>
      <c r="CM22" s="1068"/>
      <c r="CN22" s="1068"/>
      <c r="CO22" s="1068"/>
      <c r="CP22" s="1068"/>
      <c r="CQ22" s="1068"/>
      <c r="CR22" s="1068"/>
      <c r="CS22" s="1068"/>
      <c r="CT22" s="1068"/>
      <c r="CU22" s="1068"/>
      <c r="CV22" s="1068"/>
      <c r="CW22" s="1068"/>
    </row>
    <row r="23" spans="1:101" s="16" customFormat="1">
      <c r="A23" s="1105"/>
      <c r="B23" s="1105"/>
      <c r="C23" s="1125" t="s">
        <v>1542</v>
      </c>
      <c r="D23" s="1129"/>
      <c r="E23" s="1105"/>
      <c r="F23" s="1127"/>
      <c r="G23" s="1127"/>
      <c r="H23" s="1127"/>
      <c r="I23" s="1127"/>
      <c r="J23" s="1127"/>
      <c r="K23" s="1127"/>
      <c r="L23" s="1127"/>
      <c r="M23" s="1127"/>
      <c r="N23" s="1127"/>
      <c r="O23" s="1127"/>
      <c r="P23" s="1127"/>
      <c r="Q23" s="1069"/>
      <c r="R23" s="1069"/>
      <c r="S23" s="1069"/>
      <c r="T23" s="1069"/>
      <c r="U23" s="1069"/>
      <c r="V23" s="1069"/>
      <c r="W23" s="1069"/>
      <c r="X23" s="1069"/>
      <c r="Y23" s="1069"/>
      <c r="Z23" s="1069"/>
      <c r="AA23" s="1069"/>
      <c r="AB23" s="1069"/>
      <c r="AC23" s="1069"/>
      <c r="AD23" s="1069"/>
      <c r="AE23" s="1069"/>
      <c r="AF23" s="1069"/>
      <c r="AG23" s="1069"/>
      <c r="AH23" s="1069"/>
      <c r="AI23" s="1069"/>
      <c r="AJ23" s="1069"/>
      <c r="AK23" s="1069"/>
      <c r="AL23" s="1069"/>
      <c r="AM23" s="1069"/>
      <c r="AN23" s="1069"/>
      <c r="AO23" s="1069"/>
      <c r="AP23" s="1069"/>
      <c r="AQ23" s="1069"/>
      <c r="AR23" s="1069"/>
      <c r="AS23" s="1069"/>
      <c r="AT23" s="1069"/>
      <c r="AU23" s="1069"/>
      <c r="AV23" s="1069"/>
      <c r="AW23" s="1069"/>
      <c r="AX23" s="1069"/>
      <c r="AY23" s="1069"/>
      <c r="AZ23" s="1069"/>
      <c r="BA23" s="1069"/>
      <c r="BB23" s="1069"/>
      <c r="BC23" s="1069"/>
      <c r="BD23" s="1069"/>
      <c r="BE23" s="1069"/>
      <c r="BF23" s="1069"/>
      <c r="BG23" s="1069"/>
      <c r="BH23" s="1069"/>
      <c r="BI23" s="1069"/>
      <c r="BJ23" s="1069"/>
      <c r="BK23" s="1069"/>
      <c r="BL23" s="1069"/>
      <c r="BM23" s="1069"/>
      <c r="BN23" s="1069"/>
      <c r="BO23" s="1069"/>
      <c r="BP23" s="1069"/>
      <c r="BQ23" s="1069"/>
      <c r="BR23" s="1069"/>
      <c r="BS23" s="1069"/>
      <c r="BT23" s="1069"/>
      <c r="BU23" s="1069"/>
      <c r="BV23" s="1069"/>
      <c r="BW23" s="1069"/>
      <c r="BX23" s="1069"/>
      <c r="BY23" s="1069"/>
      <c r="BZ23" s="1069"/>
      <c r="CA23" s="1069"/>
      <c r="CB23" s="1069"/>
      <c r="CC23" s="1069"/>
      <c r="CD23" s="1069"/>
      <c r="CE23" s="1069"/>
      <c r="CF23" s="1069"/>
      <c r="CG23" s="1069"/>
      <c r="CH23" s="1069"/>
      <c r="CI23" s="1069"/>
      <c r="CJ23" s="1069"/>
      <c r="CK23" s="1069"/>
      <c r="CL23" s="1069"/>
      <c r="CM23" s="1069"/>
      <c r="CN23" s="1069"/>
      <c r="CO23" s="1069"/>
      <c r="CP23" s="1069"/>
      <c r="CQ23" s="1069"/>
      <c r="CR23" s="1069"/>
      <c r="CS23" s="1069"/>
      <c r="CT23" s="1069"/>
      <c r="CU23" s="1069"/>
      <c r="CV23" s="1069"/>
      <c r="CW23" s="1069"/>
    </row>
    <row r="24" spans="1:101" s="16" customFormat="1" ht="38.25">
      <c r="A24" s="1108">
        <v>10</v>
      </c>
      <c r="B24" s="1130" t="s">
        <v>1536</v>
      </c>
      <c r="C24" s="1128" t="s">
        <v>1543</v>
      </c>
      <c r="D24" s="1108" t="s">
        <v>1625</v>
      </c>
      <c r="E24" s="1108">
        <v>45</v>
      </c>
      <c r="F24" s="1109"/>
      <c r="G24" s="1109"/>
      <c r="H24" s="1109"/>
      <c r="I24" s="1109"/>
      <c r="J24" s="1109"/>
      <c r="K24" s="1109"/>
      <c r="L24" s="1109"/>
      <c r="M24" s="1109"/>
      <c r="N24" s="1109"/>
      <c r="O24" s="1109"/>
      <c r="P24" s="1109"/>
      <c r="Q24" s="1069"/>
      <c r="R24" s="1069"/>
      <c r="S24" s="1069"/>
      <c r="T24" s="1069"/>
      <c r="U24" s="1069"/>
      <c r="V24" s="1069"/>
      <c r="W24" s="1069"/>
      <c r="X24" s="1069"/>
      <c r="Y24" s="1069"/>
      <c r="Z24" s="1069"/>
      <c r="AA24" s="1069"/>
      <c r="AB24" s="1069"/>
      <c r="AC24" s="1069"/>
      <c r="AD24" s="1069"/>
      <c r="AE24" s="1069"/>
      <c r="AF24" s="1069"/>
      <c r="AG24" s="1069"/>
      <c r="AH24" s="1069"/>
      <c r="AI24" s="1069"/>
      <c r="AJ24" s="1069"/>
      <c r="AK24" s="1069"/>
      <c r="AL24" s="1069"/>
      <c r="AM24" s="1069"/>
      <c r="AN24" s="1069"/>
      <c r="AO24" s="1069"/>
      <c r="AP24" s="1069"/>
      <c r="AQ24" s="1069"/>
      <c r="AR24" s="1069"/>
      <c r="AS24" s="1069"/>
      <c r="AT24" s="1069"/>
      <c r="AU24" s="1069"/>
      <c r="AV24" s="1069"/>
      <c r="AW24" s="1069"/>
      <c r="AX24" s="1069"/>
      <c r="AY24" s="1069"/>
      <c r="AZ24" s="1069"/>
      <c r="BA24" s="1069"/>
      <c r="BB24" s="1069"/>
      <c r="BC24" s="1069"/>
      <c r="BD24" s="1069"/>
      <c r="BE24" s="1069"/>
      <c r="BF24" s="1069"/>
      <c r="BG24" s="1069"/>
      <c r="BH24" s="1069"/>
      <c r="BI24" s="1069"/>
      <c r="BJ24" s="1069"/>
      <c r="BK24" s="1069"/>
      <c r="BL24" s="1069"/>
      <c r="BM24" s="1069"/>
      <c r="BN24" s="1069"/>
      <c r="BO24" s="1069"/>
      <c r="BP24" s="1069"/>
      <c r="BQ24" s="1069"/>
      <c r="BR24" s="1069"/>
      <c r="BS24" s="1069"/>
      <c r="BT24" s="1069"/>
      <c r="BU24" s="1069"/>
      <c r="BV24" s="1069"/>
      <c r="BW24" s="1069"/>
      <c r="BX24" s="1069"/>
      <c r="BY24" s="1069"/>
      <c r="BZ24" s="1069"/>
      <c r="CA24" s="1069"/>
      <c r="CB24" s="1069"/>
      <c r="CC24" s="1069"/>
      <c r="CD24" s="1069"/>
      <c r="CE24" s="1069"/>
      <c r="CF24" s="1069"/>
      <c r="CG24" s="1069"/>
      <c r="CH24" s="1069"/>
      <c r="CI24" s="1069"/>
      <c r="CJ24" s="1069"/>
      <c r="CK24" s="1069"/>
      <c r="CL24" s="1069"/>
      <c r="CM24" s="1069"/>
      <c r="CN24" s="1069"/>
      <c r="CO24" s="1069"/>
      <c r="CP24" s="1069"/>
      <c r="CQ24" s="1069"/>
      <c r="CR24" s="1069"/>
      <c r="CS24" s="1069"/>
      <c r="CT24" s="1069"/>
      <c r="CU24" s="1069"/>
      <c r="CV24" s="1069"/>
      <c r="CW24" s="1069"/>
    </row>
    <row r="25" spans="1:101" s="16" customFormat="1" ht="15.75">
      <c r="A25" s="1108">
        <v>11</v>
      </c>
      <c r="B25" s="1130" t="s">
        <v>1536</v>
      </c>
      <c r="C25" s="1128" t="s">
        <v>1544</v>
      </c>
      <c r="D25" s="1108" t="s">
        <v>1631</v>
      </c>
      <c r="E25" s="1108">
        <v>150</v>
      </c>
      <c r="F25" s="1109"/>
      <c r="G25" s="1109"/>
      <c r="H25" s="1109"/>
      <c r="I25" s="1109"/>
      <c r="J25" s="1109"/>
      <c r="K25" s="1109"/>
      <c r="L25" s="1109"/>
      <c r="M25" s="1109"/>
      <c r="N25" s="1109"/>
      <c r="O25" s="1109"/>
      <c r="P25" s="1109"/>
      <c r="Q25" s="1069"/>
      <c r="R25" s="1069"/>
      <c r="S25" s="1069"/>
      <c r="T25" s="1069"/>
      <c r="U25" s="1069"/>
      <c r="V25" s="1069"/>
      <c r="W25" s="1069"/>
      <c r="X25" s="1069"/>
      <c r="Y25" s="1069"/>
      <c r="Z25" s="1069"/>
      <c r="AA25" s="1069"/>
      <c r="AB25" s="1069"/>
      <c r="AC25" s="1069"/>
      <c r="AD25" s="1069"/>
      <c r="AE25" s="1069"/>
      <c r="AF25" s="1069"/>
      <c r="AG25" s="1069"/>
      <c r="AH25" s="1069"/>
      <c r="AI25" s="1069"/>
      <c r="AJ25" s="1069"/>
      <c r="AK25" s="1069"/>
      <c r="AL25" s="1069"/>
      <c r="AM25" s="1069"/>
      <c r="AN25" s="1069"/>
      <c r="AO25" s="1069"/>
      <c r="AP25" s="1069"/>
      <c r="AQ25" s="1069"/>
      <c r="AR25" s="1069"/>
      <c r="AS25" s="1069"/>
      <c r="AT25" s="1069"/>
      <c r="AU25" s="1069"/>
      <c r="AV25" s="1069"/>
      <c r="AW25" s="1069"/>
      <c r="AX25" s="1069"/>
      <c r="AY25" s="1069"/>
      <c r="AZ25" s="1069"/>
      <c r="BA25" s="1069"/>
      <c r="BB25" s="1069"/>
      <c r="BC25" s="1069"/>
      <c r="BD25" s="1069"/>
      <c r="BE25" s="1069"/>
      <c r="BF25" s="1069"/>
      <c r="BG25" s="1069"/>
      <c r="BH25" s="1069"/>
      <c r="BI25" s="1069"/>
      <c r="BJ25" s="1069"/>
      <c r="BK25" s="1069"/>
      <c r="BL25" s="1069"/>
      <c r="BM25" s="1069"/>
      <c r="BN25" s="1069"/>
      <c r="BO25" s="1069"/>
      <c r="BP25" s="1069"/>
      <c r="BQ25" s="1069"/>
      <c r="BR25" s="1069"/>
      <c r="BS25" s="1069"/>
      <c r="BT25" s="1069"/>
      <c r="BU25" s="1069"/>
      <c r="BV25" s="1069"/>
      <c r="BW25" s="1069"/>
      <c r="BX25" s="1069"/>
      <c r="BY25" s="1069"/>
      <c r="BZ25" s="1069"/>
      <c r="CA25" s="1069"/>
      <c r="CB25" s="1069"/>
      <c r="CC25" s="1069"/>
      <c r="CD25" s="1069"/>
      <c r="CE25" s="1069"/>
      <c r="CF25" s="1069"/>
      <c r="CG25" s="1069"/>
      <c r="CH25" s="1069"/>
      <c r="CI25" s="1069"/>
      <c r="CJ25" s="1069"/>
      <c r="CK25" s="1069"/>
      <c r="CL25" s="1069"/>
      <c r="CM25" s="1069"/>
      <c r="CN25" s="1069"/>
      <c r="CO25" s="1069"/>
      <c r="CP25" s="1069"/>
      <c r="CQ25" s="1069"/>
      <c r="CR25" s="1069"/>
      <c r="CS25" s="1069"/>
      <c r="CT25" s="1069"/>
      <c r="CU25" s="1069"/>
      <c r="CV25" s="1069"/>
      <c r="CW25" s="1069"/>
    </row>
    <row r="26" spans="1:101" s="16" customFormat="1" ht="25.5">
      <c r="A26" s="1108">
        <v>12</v>
      </c>
      <c r="B26" s="1130" t="s">
        <v>1536</v>
      </c>
      <c r="C26" s="1128" t="s">
        <v>1545</v>
      </c>
      <c r="D26" s="1108" t="s">
        <v>1625</v>
      </c>
      <c r="E26" s="1108">
        <v>22.5</v>
      </c>
      <c r="F26" s="1109"/>
      <c r="G26" s="1109"/>
      <c r="H26" s="1109"/>
      <c r="I26" s="1109"/>
      <c r="J26" s="1109"/>
      <c r="K26" s="1109"/>
      <c r="L26" s="1109"/>
      <c r="M26" s="1109"/>
      <c r="N26" s="1109"/>
      <c r="O26" s="1109"/>
      <c r="P26" s="1109"/>
      <c r="Q26" s="1069"/>
      <c r="R26" s="1069"/>
      <c r="S26" s="1069"/>
      <c r="T26" s="1069"/>
      <c r="U26" s="1069"/>
      <c r="V26" s="1069"/>
      <c r="W26" s="1069"/>
      <c r="X26" s="1069"/>
      <c r="Y26" s="1069"/>
      <c r="Z26" s="1069"/>
      <c r="AA26" s="1069"/>
      <c r="AB26" s="1069"/>
      <c r="AC26" s="1069"/>
      <c r="AD26" s="1069"/>
      <c r="AE26" s="1069"/>
      <c r="AF26" s="1069"/>
      <c r="AG26" s="1069"/>
      <c r="AH26" s="1069"/>
      <c r="AI26" s="1069"/>
      <c r="AJ26" s="1069"/>
      <c r="AK26" s="1069"/>
      <c r="AL26" s="1069"/>
      <c r="AM26" s="1069"/>
      <c r="AN26" s="1069"/>
      <c r="AO26" s="1069"/>
      <c r="AP26" s="1069"/>
      <c r="AQ26" s="1069"/>
      <c r="AR26" s="1069"/>
      <c r="AS26" s="1069"/>
      <c r="AT26" s="1069"/>
      <c r="AU26" s="1069"/>
      <c r="AV26" s="1069"/>
      <c r="AW26" s="1069"/>
      <c r="AX26" s="1069"/>
      <c r="AY26" s="1069"/>
      <c r="AZ26" s="1069"/>
      <c r="BA26" s="1069"/>
      <c r="BB26" s="1069"/>
      <c r="BC26" s="1069"/>
      <c r="BD26" s="1069"/>
      <c r="BE26" s="1069"/>
      <c r="BF26" s="1069"/>
      <c r="BG26" s="1069"/>
      <c r="BH26" s="1069"/>
      <c r="BI26" s="1069"/>
      <c r="BJ26" s="1069"/>
      <c r="BK26" s="1069"/>
      <c r="BL26" s="1069"/>
      <c r="BM26" s="1069"/>
      <c r="BN26" s="1069"/>
      <c r="BO26" s="1069"/>
      <c r="BP26" s="1069"/>
      <c r="BQ26" s="1069"/>
      <c r="BR26" s="1069"/>
      <c r="BS26" s="1069"/>
      <c r="BT26" s="1069"/>
      <c r="BU26" s="1069"/>
      <c r="BV26" s="1069"/>
      <c r="BW26" s="1069"/>
      <c r="BX26" s="1069"/>
      <c r="BY26" s="1069"/>
      <c r="BZ26" s="1069"/>
      <c r="CA26" s="1069"/>
      <c r="CB26" s="1069"/>
      <c r="CC26" s="1069"/>
      <c r="CD26" s="1069"/>
      <c r="CE26" s="1069"/>
      <c r="CF26" s="1069"/>
      <c r="CG26" s="1069"/>
      <c r="CH26" s="1069"/>
      <c r="CI26" s="1069"/>
      <c r="CJ26" s="1069"/>
      <c r="CK26" s="1069"/>
      <c r="CL26" s="1069"/>
      <c r="CM26" s="1069"/>
      <c r="CN26" s="1069"/>
      <c r="CO26" s="1069"/>
      <c r="CP26" s="1069"/>
      <c r="CQ26" s="1069"/>
      <c r="CR26" s="1069"/>
      <c r="CS26" s="1069"/>
      <c r="CT26" s="1069"/>
      <c r="CU26" s="1069"/>
      <c r="CV26" s="1069"/>
      <c r="CW26" s="1069"/>
    </row>
    <row r="27" spans="1:101" s="16" customFormat="1" ht="15.75">
      <c r="A27" s="1108">
        <v>13</v>
      </c>
      <c r="B27" s="1130" t="s">
        <v>1536</v>
      </c>
      <c r="C27" s="1128" t="s">
        <v>1546</v>
      </c>
      <c r="D27" s="1108" t="s">
        <v>1625</v>
      </c>
      <c r="E27" s="1108">
        <v>4.5</v>
      </c>
      <c r="F27" s="1109"/>
      <c r="G27" s="1109"/>
      <c r="H27" s="1109"/>
      <c r="I27" s="1109"/>
      <c r="J27" s="1109"/>
      <c r="K27" s="1109"/>
      <c r="L27" s="1109"/>
      <c r="M27" s="1109"/>
      <c r="N27" s="1109"/>
      <c r="O27" s="1109"/>
      <c r="P27" s="1109"/>
      <c r="Q27" s="1069"/>
      <c r="R27" s="1069"/>
      <c r="S27" s="1069"/>
      <c r="T27" s="1069"/>
      <c r="U27" s="1069"/>
      <c r="V27" s="1069"/>
      <c r="W27" s="1069"/>
      <c r="X27" s="1069"/>
      <c r="Y27" s="1069"/>
      <c r="Z27" s="1069"/>
      <c r="AA27" s="1069"/>
      <c r="AB27" s="1069"/>
      <c r="AC27" s="1069"/>
      <c r="AD27" s="1069"/>
      <c r="AE27" s="1069"/>
      <c r="AF27" s="1069"/>
      <c r="AG27" s="1069"/>
      <c r="AH27" s="1069"/>
      <c r="AI27" s="1069"/>
      <c r="AJ27" s="1069"/>
      <c r="AK27" s="1069"/>
      <c r="AL27" s="1069"/>
      <c r="AM27" s="1069"/>
      <c r="AN27" s="1069"/>
      <c r="AO27" s="1069"/>
      <c r="AP27" s="1069"/>
      <c r="AQ27" s="1069"/>
      <c r="AR27" s="1069"/>
      <c r="AS27" s="1069"/>
      <c r="AT27" s="1069"/>
      <c r="AU27" s="1069"/>
      <c r="AV27" s="1069"/>
      <c r="AW27" s="1069"/>
      <c r="AX27" s="1069"/>
      <c r="AY27" s="1069"/>
      <c r="AZ27" s="1069"/>
      <c r="BA27" s="1069"/>
      <c r="BB27" s="1069"/>
      <c r="BC27" s="1069"/>
      <c r="BD27" s="1069"/>
      <c r="BE27" s="1069"/>
      <c r="BF27" s="1069"/>
      <c r="BG27" s="1069"/>
      <c r="BH27" s="1069"/>
      <c r="BI27" s="1069"/>
      <c r="BJ27" s="1069"/>
      <c r="BK27" s="1069"/>
      <c r="BL27" s="1069"/>
      <c r="BM27" s="1069"/>
      <c r="BN27" s="1069"/>
      <c r="BO27" s="1069"/>
      <c r="BP27" s="1069"/>
      <c r="BQ27" s="1069"/>
      <c r="BR27" s="1069"/>
      <c r="BS27" s="1069"/>
      <c r="BT27" s="1069"/>
      <c r="BU27" s="1069"/>
      <c r="BV27" s="1069"/>
      <c r="BW27" s="1069"/>
      <c r="BX27" s="1069"/>
      <c r="BY27" s="1069"/>
      <c r="BZ27" s="1069"/>
      <c r="CA27" s="1069"/>
      <c r="CB27" s="1069"/>
      <c r="CC27" s="1069"/>
      <c r="CD27" s="1069"/>
      <c r="CE27" s="1069"/>
      <c r="CF27" s="1069"/>
      <c r="CG27" s="1069"/>
      <c r="CH27" s="1069"/>
      <c r="CI27" s="1069"/>
      <c r="CJ27" s="1069"/>
      <c r="CK27" s="1069"/>
      <c r="CL27" s="1069"/>
      <c r="CM27" s="1069"/>
      <c r="CN27" s="1069"/>
      <c r="CO27" s="1069"/>
      <c r="CP27" s="1069"/>
      <c r="CQ27" s="1069"/>
      <c r="CR27" s="1069"/>
      <c r="CS27" s="1069"/>
      <c r="CT27" s="1069"/>
      <c r="CU27" s="1069"/>
      <c r="CV27" s="1069"/>
      <c r="CW27" s="1069"/>
    </row>
    <row r="28" spans="1:101" s="16" customFormat="1" ht="25.5">
      <c r="A28" s="1146">
        <v>14</v>
      </c>
      <c r="B28" s="1146" t="s">
        <v>1536</v>
      </c>
      <c r="C28" s="1147" t="s">
        <v>1985</v>
      </c>
      <c r="D28" s="1146" t="s">
        <v>1230</v>
      </c>
      <c r="E28" s="1148">
        <v>150</v>
      </c>
      <c r="F28" s="1149"/>
      <c r="G28" s="1149"/>
      <c r="H28" s="1149"/>
      <c r="I28" s="1149"/>
      <c r="J28" s="1149"/>
      <c r="K28" s="1149"/>
      <c r="L28" s="1149"/>
      <c r="M28" s="1149"/>
      <c r="N28" s="1149"/>
      <c r="O28" s="1149"/>
      <c r="P28" s="1149"/>
      <c r="Q28" s="1069"/>
      <c r="R28" s="1069"/>
      <c r="S28" s="1069"/>
      <c r="T28" s="1069"/>
      <c r="U28" s="1069"/>
      <c r="V28" s="1069"/>
      <c r="W28" s="1069"/>
      <c r="X28" s="1069"/>
      <c r="Y28" s="1069"/>
      <c r="Z28" s="1069"/>
      <c r="AA28" s="1069"/>
      <c r="AB28" s="1069"/>
      <c r="AC28" s="1069"/>
      <c r="AD28" s="1069"/>
      <c r="AE28" s="1069"/>
      <c r="AF28" s="1069"/>
      <c r="AG28" s="1069"/>
      <c r="AH28" s="1069"/>
      <c r="AI28" s="1069"/>
      <c r="AJ28" s="1069"/>
      <c r="AK28" s="1069"/>
      <c r="AL28" s="1069"/>
      <c r="AM28" s="1069"/>
      <c r="AN28" s="1069"/>
      <c r="AO28" s="1069"/>
      <c r="AP28" s="1069"/>
      <c r="AQ28" s="1069"/>
      <c r="AR28" s="1069"/>
      <c r="AS28" s="1069"/>
      <c r="AT28" s="1069"/>
      <c r="AU28" s="1069"/>
      <c r="AV28" s="1069"/>
      <c r="AW28" s="1069"/>
      <c r="AX28" s="1069"/>
      <c r="AY28" s="1069"/>
      <c r="AZ28" s="1069"/>
      <c r="BA28" s="1069"/>
      <c r="BB28" s="1069"/>
      <c r="BC28" s="1069"/>
      <c r="BD28" s="1069"/>
      <c r="BE28" s="1069"/>
      <c r="BF28" s="1069"/>
      <c r="BG28" s="1069"/>
      <c r="BH28" s="1069"/>
      <c r="BI28" s="1069"/>
      <c r="BJ28" s="1069"/>
      <c r="BK28" s="1069"/>
      <c r="BL28" s="1069"/>
      <c r="BM28" s="1069"/>
      <c r="BN28" s="1069"/>
      <c r="BO28" s="1069"/>
      <c r="BP28" s="1069"/>
      <c r="BQ28" s="1069"/>
      <c r="BR28" s="1069"/>
      <c r="BS28" s="1069"/>
      <c r="BT28" s="1069"/>
      <c r="BU28" s="1069"/>
      <c r="BV28" s="1069"/>
      <c r="BW28" s="1069"/>
      <c r="BX28" s="1069"/>
      <c r="BY28" s="1069"/>
      <c r="BZ28" s="1069"/>
      <c r="CA28" s="1069"/>
      <c r="CB28" s="1069"/>
      <c r="CC28" s="1069"/>
      <c r="CD28" s="1069"/>
      <c r="CE28" s="1069"/>
      <c r="CF28" s="1069"/>
      <c r="CG28" s="1069"/>
      <c r="CH28" s="1069"/>
      <c r="CI28" s="1069"/>
      <c r="CJ28" s="1069"/>
      <c r="CK28" s="1069"/>
      <c r="CL28" s="1069"/>
      <c r="CM28" s="1069"/>
      <c r="CN28" s="1069"/>
      <c r="CO28" s="1069"/>
      <c r="CP28" s="1069"/>
      <c r="CQ28" s="1069"/>
      <c r="CR28" s="1069"/>
      <c r="CS28" s="1069"/>
      <c r="CT28" s="1069"/>
      <c r="CU28" s="1069"/>
      <c r="CV28" s="1069"/>
      <c r="CW28" s="1069"/>
    </row>
    <row r="29" spans="1:101" s="16" customFormat="1">
      <c r="A29" s="1105"/>
      <c r="B29" s="1105"/>
      <c r="C29" s="1125" t="s">
        <v>1764</v>
      </c>
      <c r="D29" s="1129"/>
      <c r="E29" s="1105"/>
      <c r="F29" s="1127"/>
      <c r="G29" s="1127"/>
      <c r="H29" s="1127"/>
      <c r="I29" s="1127"/>
      <c r="J29" s="1127"/>
      <c r="K29" s="1127"/>
      <c r="L29" s="1127"/>
      <c r="M29" s="1127"/>
      <c r="N29" s="1127"/>
      <c r="O29" s="1127"/>
      <c r="P29" s="1127"/>
      <c r="Q29" s="1069"/>
      <c r="R29" s="1069"/>
      <c r="S29" s="1069"/>
      <c r="T29" s="1069"/>
      <c r="U29" s="1069"/>
      <c r="V29" s="1069"/>
      <c r="W29" s="1069"/>
      <c r="X29" s="1069"/>
      <c r="Y29" s="1069"/>
      <c r="Z29" s="1069"/>
      <c r="AA29" s="1069"/>
      <c r="AB29" s="1069"/>
      <c r="AC29" s="1069"/>
      <c r="AD29" s="1069"/>
      <c r="AE29" s="1069"/>
      <c r="AF29" s="1069"/>
      <c r="AG29" s="1069"/>
      <c r="AH29" s="1069"/>
      <c r="AI29" s="1069"/>
      <c r="AJ29" s="1069"/>
      <c r="AK29" s="1069"/>
      <c r="AL29" s="1069"/>
      <c r="AM29" s="1069"/>
      <c r="AN29" s="1069"/>
      <c r="AO29" s="1069"/>
      <c r="AP29" s="1069"/>
      <c r="AQ29" s="1069"/>
      <c r="AR29" s="1069"/>
      <c r="AS29" s="1069"/>
      <c r="AT29" s="1069"/>
      <c r="AU29" s="1069"/>
      <c r="AV29" s="1069"/>
      <c r="AW29" s="1069"/>
      <c r="AX29" s="1069"/>
      <c r="AY29" s="1069"/>
      <c r="AZ29" s="1069"/>
      <c r="BA29" s="1069"/>
      <c r="BB29" s="1069"/>
      <c r="BC29" s="1069"/>
      <c r="BD29" s="1069"/>
      <c r="BE29" s="1069"/>
      <c r="BF29" s="1069"/>
      <c r="BG29" s="1069"/>
      <c r="BH29" s="1069"/>
      <c r="BI29" s="1069"/>
      <c r="BJ29" s="1069"/>
      <c r="BK29" s="1069"/>
      <c r="BL29" s="1069"/>
      <c r="BM29" s="1069"/>
      <c r="BN29" s="1069"/>
      <c r="BO29" s="1069"/>
      <c r="BP29" s="1069"/>
      <c r="BQ29" s="1069"/>
      <c r="BR29" s="1069"/>
      <c r="BS29" s="1069"/>
      <c r="BT29" s="1069"/>
      <c r="BU29" s="1069"/>
      <c r="BV29" s="1069"/>
      <c r="BW29" s="1069"/>
      <c r="BX29" s="1069"/>
      <c r="BY29" s="1069"/>
      <c r="BZ29" s="1069"/>
      <c r="CA29" s="1069"/>
      <c r="CB29" s="1069"/>
      <c r="CC29" s="1069"/>
      <c r="CD29" s="1069"/>
      <c r="CE29" s="1069"/>
      <c r="CF29" s="1069"/>
      <c r="CG29" s="1069"/>
      <c r="CH29" s="1069"/>
      <c r="CI29" s="1069"/>
      <c r="CJ29" s="1069"/>
      <c r="CK29" s="1069"/>
      <c r="CL29" s="1069"/>
      <c r="CM29" s="1069"/>
      <c r="CN29" s="1069"/>
      <c r="CO29" s="1069"/>
      <c r="CP29" s="1069"/>
      <c r="CQ29" s="1069"/>
      <c r="CR29" s="1069"/>
      <c r="CS29" s="1069"/>
      <c r="CT29" s="1069"/>
      <c r="CU29" s="1069"/>
      <c r="CV29" s="1069"/>
      <c r="CW29" s="1069"/>
    </row>
    <row r="30" spans="1:101" s="746" customFormat="1" ht="38.25">
      <c r="A30" s="1146">
        <v>15</v>
      </c>
      <c r="B30" s="1146" t="s">
        <v>1536</v>
      </c>
      <c r="C30" s="1168" t="s">
        <v>1548</v>
      </c>
      <c r="D30" s="1146" t="s">
        <v>1625</v>
      </c>
      <c r="E30" s="1146">
        <v>988</v>
      </c>
      <c r="F30" s="1149"/>
      <c r="G30" s="1149"/>
      <c r="H30" s="1149"/>
      <c r="I30" s="1149"/>
      <c r="J30" s="1149"/>
      <c r="K30" s="1149"/>
      <c r="L30" s="1149"/>
      <c r="M30" s="1149"/>
      <c r="N30" s="1149"/>
      <c r="O30" s="1149"/>
      <c r="P30" s="1149"/>
    </row>
    <row r="31" spans="1:101" s="746" customFormat="1" ht="15.75">
      <c r="A31" s="1146">
        <v>16</v>
      </c>
      <c r="B31" s="1146" t="s">
        <v>1536</v>
      </c>
      <c r="C31" s="1168" t="s">
        <v>1544</v>
      </c>
      <c r="D31" s="1146" t="s">
        <v>1631</v>
      </c>
      <c r="E31" s="1146">
        <v>494</v>
      </c>
      <c r="F31" s="1149"/>
      <c r="G31" s="1149"/>
      <c r="H31" s="1149"/>
      <c r="I31" s="1149"/>
      <c r="J31" s="1149"/>
      <c r="K31" s="1149"/>
      <c r="L31" s="1149"/>
      <c r="M31" s="1149"/>
      <c r="N31" s="1149"/>
      <c r="O31" s="1149"/>
      <c r="P31" s="1149"/>
    </row>
    <row r="32" spans="1:101" s="746" customFormat="1" ht="25.5">
      <c r="A32" s="1146">
        <v>17</v>
      </c>
      <c r="B32" s="1146" t="s">
        <v>1536</v>
      </c>
      <c r="C32" s="1168" t="s">
        <v>1549</v>
      </c>
      <c r="D32" s="1146" t="s">
        <v>1625</v>
      </c>
      <c r="E32" s="1146">
        <v>371</v>
      </c>
      <c r="F32" s="1149"/>
      <c r="G32" s="1149"/>
      <c r="H32" s="1149"/>
      <c r="I32" s="1149"/>
      <c r="J32" s="1149"/>
      <c r="K32" s="1149"/>
      <c r="L32" s="1149"/>
      <c r="M32" s="1149"/>
      <c r="N32" s="1149"/>
      <c r="O32" s="1149"/>
      <c r="P32" s="1149"/>
    </row>
    <row r="33" spans="1:101" s="746" customFormat="1" ht="25.5">
      <c r="A33" s="1146">
        <v>18</v>
      </c>
      <c r="B33" s="1146" t="s">
        <v>1536</v>
      </c>
      <c r="C33" s="1168" t="s">
        <v>1545</v>
      </c>
      <c r="D33" s="1146" t="s">
        <v>1625</v>
      </c>
      <c r="E33" s="1146">
        <v>520</v>
      </c>
      <c r="F33" s="1149"/>
      <c r="G33" s="1149"/>
      <c r="H33" s="1149"/>
      <c r="I33" s="1149"/>
      <c r="J33" s="1149"/>
      <c r="K33" s="1149"/>
      <c r="L33" s="1149"/>
      <c r="M33" s="1149"/>
      <c r="N33" s="1149"/>
      <c r="O33" s="1149"/>
      <c r="P33" s="1149"/>
    </row>
    <row r="34" spans="1:101" s="746" customFormat="1" ht="15.75">
      <c r="A34" s="1146">
        <v>19</v>
      </c>
      <c r="B34" s="1146" t="s">
        <v>1536</v>
      </c>
      <c r="C34" s="1168" t="s">
        <v>1546</v>
      </c>
      <c r="D34" s="1146" t="s">
        <v>1625</v>
      </c>
      <c r="E34" s="1146">
        <v>74.099999999999994</v>
      </c>
      <c r="F34" s="1149"/>
      <c r="G34" s="1149"/>
      <c r="H34" s="1149"/>
      <c r="I34" s="1149"/>
      <c r="J34" s="1149"/>
      <c r="K34" s="1149"/>
      <c r="L34" s="1149"/>
      <c r="M34" s="1149"/>
      <c r="N34" s="1149"/>
      <c r="O34" s="1149"/>
      <c r="P34" s="1149"/>
    </row>
    <row r="35" spans="1:101" s="746" customFormat="1" ht="15.75">
      <c r="A35" s="1146"/>
      <c r="B35" s="1146"/>
      <c r="C35" s="1168" t="s">
        <v>2019</v>
      </c>
      <c r="D35" s="1146" t="s">
        <v>1625</v>
      </c>
      <c r="E35" s="1146">
        <v>124</v>
      </c>
      <c r="F35" s="1149"/>
      <c r="G35" s="1149"/>
      <c r="H35" s="1149"/>
      <c r="I35" s="1149"/>
      <c r="J35" s="1149"/>
      <c r="K35" s="1149"/>
      <c r="L35" s="1149"/>
      <c r="M35" s="1149"/>
      <c r="N35" s="1149"/>
      <c r="O35" s="1149"/>
      <c r="P35" s="1149"/>
    </row>
    <row r="36" spans="1:101" s="746" customFormat="1" ht="25.5">
      <c r="A36" s="1146">
        <v>20</v>
      </c>
      <c r="B36" s="1146" t="s">
        <v>1536</v>
      </c>
      <c r="C36" s="1147" t="s">
        <v>1547</v>
      </c>
      <c r="D36" s="1146" t="s">
        <v>1230</v>
      </c>
      <c r="E36" s="1148">
        <v>2470</v>
      </c>
      <c r="F36" s="1149"/>
      <c r="G36" s="1149"/>
      <c r="H36" s="1149"/>
      <c r="I36" s="1149"/>
      <c r="J36" s="1149"/>
      <c r="K36" s="1149"/>
      <c r="L36" s="1149"/>
      <c r="M36" s="1149"/>
      <c r="N36" s="1149"/>
      <c r="O36" s="1149"/>
      <c r="P36" s="1149"/>
    </row>
    <row r="37" spans="1:101" s="16" customFormat="1">
      <c r="A37" s="1105"/>
      <c r="B37" s="1105"/>
      <c r="C37" s="1125" t="s">
        <v>1550</v>
      </c>
      <c r="D37" s="1129"/>
      <c r="E37" s="1105"/>
      <c r="F37" s="1127"/>
      <c r="G37" s="1127"/>
      <c r="H37" s="1127"/>
      <c r="I37" s="1127"/>
      <c r="J37" s="1127"/>
      <c r="K37" s="1127"/>
      <c r="L37" s="1127"/>
      <c r="M37" s="1127"/>
      <c r="N37" s="1127"/>
      <c r="O37" s="1127"/>
      <c r="P37" s="1127"/>
      <c r="Q37" s="1069"/>
      <c r="R37" s="1069"/>
      <c r="S37" s="1069"/>
      <c r="T37" s="1069"/>
      <c r="U37" s="1069"/>
      <c r="V37" s="1069"/>
      <c r="W37" s="1069"/>
      <c r="X37" s="1069"/>
      <c r="Y37" s="1069"/>
      <c r="Z37" s="1069"/>
      <c r="AA37" s="1069"/>
      <c r="AB37" s="1069"/>
      <c r="AC37" s="1069"/>
      <c r="AD37" s="1069"/>
      <c r="AE37" s="1069"/>
      <c r="AF37" s="1069"/>
      <c r="AG37" s="1069"/>
      <c r="AH37" s="1069"/>
      <c r="AI37" s="1069"/>
      <c r="AJ37" s="1069"/>
      <c r="AK37" s="1069"/>
      <c r="AL37" s="1069"/>
      <c r="AM37" s="1069"/>
      <c r="AN37" s="1069"/>
      <c r="AO37" s="1069"/>
      <c r="AP37" s="1069"/>
      <c r="AQ37" s="1069"/>
      <c r="AR37" s="1069"/>
      <c r="AS37" s="1069"/>
      <c r="AT37" s="1069"/>
      <c r="AU37" s="1069"/>
      <c r="AV37" s="1069"/>
      <c r="AW37" s="1069"/>
      <c r="AX37" s="1069"/>
      <c r="AY37" s="1069"/>
      <c r="AZ37" s="1069"/>
      <c r="BA37" s="1069"/>
      <c r="BB37" s="1069"/>
      <c r="BC37" s="1069"/>
      <c r="BD37" s="1069"/>
      <c r="BE37" s="1069"/>
      <c r="BF37" s="1069"/>
      <c r="BG37" s="1069"/>
      <c r="BH37" s="1069"/>
      <c r="BI37" s="1069"/>
      <c r="BJ37" s="1069"/>
      <c r="BK37" s="1069"/>
      <c r="BL37" s="1069"/>
      <c r="BM37" s="1069"/>
      <c r="BN37" s="1069"/>
      <c r="BO37" s="1069"/>
      <c r="BP37" s="1069"/>
      <c r="BQ37" s="1069"/>
      <c r="BR37" s="1069"/>
      <c r="BS37" s="1069"/>
      <c r="BT37" s="1069"/>
      <c r="BU37" s="1069"/>
      <c r="BV37" s="1069"/>
      <c r="BW37" s="1069"/>
      <c r="BX37" s="1069"/>
      <c r="BY37" s="1069"/>
      <c r="BZ37" s="1069"/>
      <c r="CA37" s="1069"/>
      <c r="CB37" s="1069"/>
      <c r="CC37" s="1069"/>
      <c r="CD37" s="1069"/>
      <c r="CE37" s="1069"/>
      <c r="CF37" s="1069"/>
      <c r="CG37" s="1069"/>
      <c r="CH37" s="1069"/>
      <c r="CI37" s="1069"/>
      <c r="CJ37" s="1069"/>
      <c r="CK37" s="1069"/>
      <c r="CL37" s="1069"/>
      <c r="CM37" s="1069"/>
      <c r="CN37" s="1069"/>
      <c r="CO37" s="1069"/>
      <c r="CP37" s="1069"/>
      <c r="CQ37" s="1069"/>
      <c r="CR37" s="1069"/>
      <c r="CS37" s="1069"/>
      <c r="CT37" s="1069"/>
      <c r="CU37" s="1069"/>
      <c r="CV37" s="1069"/>
      <c r="CW37" s="1069"/>
    </row>
    <row r="38" spans="1:101" s="31" customFormat="1" ht="38.25">
      <c r="A38" s="1108">
        <v>21</v>
      </c>
      <c r="B38" s="1130" t="s">
        <v>1536</v>
      </c>
      <c r="C38" s="1138" t="s">
        <v>1551</v>
      </c>
      <c r="D38" s="1108" t="s">
        <v>86</v>
      </c>
      <c r="E38" s="1141">
        <v>220</v>
      </c>
      <c r="F38" s="1109"/>
      <c r="G38" s="1109"/>
      <c r="H38" s="1109"/>
      <c r="I38" s="1109"/>
      <c r="J38" s="1109"/>
      <c r="K38" s="1109"/>
      <c r="L38" s="1109"/>
      <c r="M38" s="1109"/>
      <c r="N38" s="1109"/>
      <c r="O38" s="1109"/>
      <c r="P38" s="1109"/>
      <c r="Q38" s="1070"/>
      <c r="R38" s="1070"/>
      <c r="S38" s="1070"/>
      <c r="T38" s="1070"/>
      <c r="U38" s="1070"/>
      <c r="V38" s="1070"/>
      <c r="W38" s="1070"/>
      <c r="X38" s="1070"/>
      <c r="Y38" s="1070"/>
      <c r="Z38" s="1070"/>
      <c r="AA38" s="1070"/>
      <c r="AB38" s="1070"/>
      <c r="AC38" s="1070"/>
      <c r="AD38" s="1070"/>
      <c r="AE38" s="1070"/>
      <c r="AF38" s="1070"/>
      <c r="AG38" s="1070"/>
      <c r="AH38" s="1070"/>
      <c r="AI38" s="1070"/>
      <c r="AJ38" s="1070"/>
      <c r="AK38" s="1070"/>
      <c r="AL38" s="1070"/>
      <c r="AM38" s="1070"/>
      <c r="AN38" s="1070"/>
      <c r="AO38" s="1070"/>
      <c r="AP38" s="1070"/>
      <c r="AQ38" s="1070"/>
      <c r="AR38" s="1070"/>
      <c r="AS38" s="1070"/>
      <c r="AT38" s="1070"/>
      <c r="AU38" s="1070"/>
      <c r="AV38" s="1070"/>
      <c r="AW38" s="1070"/>
      <c r="AX38" s="1070"/>
      <c r="AY38" s="1070"/>
      <c r="AZ38" s="1070"/>
      <c r="BA38" s="1070"/>
      <c r="BB38" s="1070"/>
      <c r="BC38" s="1070"/>
      <c r="BD38" s="1070"/>
      <c r="BE38" s="1070"/>
      <c r="BF38" s="1070"/>
      <c r="BG38" s="1070"/>
      <c r="BH38" s="1070"/>
      <c r="BI38" s="1070"/>
      <c r="BJ38" s="1070"/>
      <c r="BK38" s="1070"/>
      <c r="BL38" s="1070"/>
      <c r="BM38" s="1070"/>
      <c r="BN38" s="1070"/>
      <c r="BO38" s="1070"/>
      <c r="BP38" s="1070"/>
      <c r="BQ38" s="1070"/>
      <c r="BR38" s="1070"/>
      <c r="BS38" s="1070"/>
      <c r="BT38" s="1070"/>
      <c r="BU38" s="1070"/>
      <c r="BV38" s="1070"/>
      <c r="BW38" s="1070"/>
      <c r="BX38" s="1070"/>
      <c r="BY38" s="1070"/>
      <c r="BZ38" s="1070"/>
      <c r="CA38" s="1070"/>
      <c r="CB38" s="1070"/>
      <c r="CC38" s="1070"/>
      <c r="CD38" s="1070"/>
      <c r="CE38" s="1070"/>
      <c r="CF38" s="1070"/>
      <c r="CG38" s="1070"/>
      <c r="CH38" s="1070"/>
      <c r="CI38" s="1070"/>
      <c r="CJ38" s="1070"/>
      <c r="CK38" s="1070"/>
      <c r="CL38" s="1070"/>
      <c r="CM38" s="1070"/>
      <c r="CN38" s="1070"/>
      <c r="CO38" s="1070"/>
      <c r="CP38" s="1070"/>
      <c r="CQ38" s="1070"/>
      <c r="CR38" s="1070"/>
      <c r="CS38" s="1070"/>
      <c r="CT38" s="1070"/>
      <c r="CU38" s="1070"/>
      <c r="CV38" s="1070"/>
      <c r="CW38" s="1070"/>
    </row>
    <row r="39" spans="1:101" s="16" customFormat="1" ht="38.25">
      <c r="A39" s="1108">
        <v>22</v>
      </c>
      <c r="B39" s="1130" t="s">
        <v>1536</v>
      </c>
      <c r="C39" s="1138" t="s">
        <v>1552</v>
      </c>
      <c r="D39" s="1108" t="s">
        <v>86</v>
      </c>
      <c r="E39" s="1141">
        <v>55</v>
      </c>
      <c r="F39" s="1109"/>
      <c r="G39" s="1109"/>
      <c r="H39" s="1109"/>
      <c r="I39" s="1109"/>
      <c r="J39" s="1109"/>
      <c r="K39" s="1109"/>
      <c r="L39" s="1109"/>
      <c r="M39" s="1109"/>
      <c r="N39" s="1109"/>
      <c r="O39" s="1109"/>
      <c r="P39" s="1109"/>
      <c r="Q39" s="1069"/>
      <c r="R39" s="1069"/>
      <c r="S39" s="1069"/>
      <c r="T39" s="1069"/>
      <c r="U39" s="1069"/>
      <c r="V39" s="1069"/>
      <c r="W39" s="1069"/>
      <c r="X39" s="1069"/>
      <c r="Y39" s="1069"/>
      <c r="Z39" s="1069"/>
      <c r="AA39" s="1069"/>
      <c r="AB39" s="1069"/>
      <c r="AC39" s="1069"/>
      <c r="AD39" s="1069"/>
      <c r="AE39" s="1069"/>
      <c r="AF39" s="1069"/>
      <c r="AG39" s="1069"/>
      <c r="AH39" s="1069"/>
      <c r="AI39" s="1069"/>
      <c r="AJ39" s="1069"/>
      <c r="AK39" s="1069"/>
      <c r="AL39" s="1069"/>
      <c r="AM39" s="1069"/>
      <c r="AN39" s="1069"/>
      <c r="AO39" s="1069"/>
      <c r="AP39" s="1069"/>
      <c r="AQ39" s="1069"/>
      <c r="AR39" s="1069"/>
      <c r="AS39" s="1069"/>
      <c r="AT39" s="1069"/>
      <c r="AU39" s="1069"/>
      <c r="AV39" s="1069"/>
      <c r="AW39" s="1069"/>
      <c r="AX39" s="1069"/>
      <c r="AY39" s="1069"/>
      <c r="AZ39" s="1069"/>
      <c r="BA39" s="1069"/>
      <c r="BB39" s="1069"/>
      <c r="BC39" s="1069"/>
      <c r="BD39" s="1069"/>
      <c r="BE39" s="1069"/>
      <c r="BF39" s="1069"/>
      <c r="BG39" s="1069"/>
      <c r="BH39" s="1069"/>
      <c r="BI39" s="1069"/>
      <c r="BJ39" s="1069"/>
      <c r="BK39" s="1069"/>
      <c r="BL39" s="1069"/>
      <c r="BM39" s="1069"/>
      <c r="BN39" s="1069"/>
      <c r="BO39" s="1069"/>
      <c r="BP39" s="1069"/>
      <c r="BQ39" s="1069"/>
      <c r="BR39" s="1069"/>
      <c r="BS39" s="1069"/>
      <c r="BT39" s="1069"/>
      <c r="BU39" s="1069"/>
      <c r="BV39" s="1069"/>
      <c r="BW39" s="1069"/>
      <c r="BX39" s="1069"/>
      <c r="BY39" s="1069"/>
      <c r="BZ39" s="1069"/>
      <c r="CA39" s="1069"/>
      <c r="CB39" s="1069"/>
      <c r="CC39" s="1069"/>
      <c r="CD39" s="1069"/>
      <c r="CE39" s="1069"/>
      <c r="CF39" s="1069"/>
      <c r="CG39" s="1069"/>
      <c r="CH39" s="1069"/>
      <c r="CI39" s="1069"/>
      <c r="CJ39" s="1069"/>
      <c r="CK39" s="1069"/>
      <c r="CL39" s="1069"/>
      <c r="CM39" s="1069"/>
      <c r="CN39" s="1069"/>
      <c r="CO39" s="1069"/>
      <c r="CP39" s="1069"/>
      <c r="CQ39" s="1069"/>
      <c r="CR39" s="1069"/>
      <c r="CS39" s="1069"/>
      <c r="CT39" s="1069"/>
      <c r="CU39" s="1069"/>
      <c r="CV39" s="1069"/>
      <c r="CW39" s="1069"/>
    </row>
    <row r="40" spans="1:101" s="16" customFormat="1" ht="38.25">
      <c r="A40" s="1146">
        <v>23</v>
      </c>
      <c r="B40" s="1146" t="s">
        <v>1536</v>
      </c>
      <c r="C40" s="1151" t="s">
        <v>1781</v>
      </c>
      <c r="D40" s="1146" t="s">
        <v>86</v>
      </c>
      <c r="E40" s="1148">
        <v>75</v>
      </c>
      <c r="F40" s="1149"/>
      <c r="G40" s="1149"/>
      <c r="H40" s="1149"/>
      <c r="I40" s="1149"/>
      <c r="J40" s="1149"/>
      <c r="K40" s="1149"/>
      <c r="L40" s="1149"/>
      <c r="M40" s="1149"/>
      <c r="N40" s="1149"/>
      <c r="O40" s="1149"/>
      <c r="P40" s="1149"/>
      <c r="Q40" s="1069"/>
      <c r="R40" s="1069"/>
      <c r="S40" s="1069"/>
      <c r="T40" s="1069"/>
      <c r="U40" s="1069"/>
      <c r="V40" s="1069"/>
      <c r="W40" s="1069"/>
      <c r="X40" s="1069"/>
      <c r="Y40" s="1069"/>
      <c r="Z40" s="1069"/>
      <c r="AA40" s="1069"/>
      <c r="AB40" s="1069"/>
      <c r="AC40" s="1069"/>
      <c r="AD40" s="1069"/>
      <c r="AE40" s="1069"/>
      <c r="AF40" s="1069"/>
      <c r="AG40" s="1069"/>
      <c r="AH40" s="1069"/>
      <c r="AI40" s="1069"/>
      <c r="AJ40" s="1069"/>
      <c r="AK40" s="1069"/>
      <c r="AL40" s="1069"/>
      <c r="AM40" s="1069"/>
      <c r="AN40" s="1069"/>
      <c r="AO40" s="1069"/>
      <c r="AP40" s="1069"/>
      <c r="AQ40" s="1069"/>
      <c r="AR40" s="1069"/>
      <c r="AS40" s="1069"/>
      <c r="AT40" s="1069"/>
      <c r="AU40" s="1069"/>
      <c r="AV40" s="1069"/>
      <c r="AW40" s="1069"/>
      <c r="AX40" s="1069"/>
      <c r="AY40" s="1069"/>
      <c r="AZ40" s="1069"/>
      <c r="BA40" s="1069"/>
      <c r="BB40" s="1069"/>
      <c r="BC40" s="1069"/>
      <c r="BD40" s="1069"/>
      <c r="BE40" s="1069"/>
      <c r="BF40" s="1069"/>
      <c r="BG40" s="1069"/>
      <c r="BH40" s="1069"/>
      <c r="BI40" s="1069"/>
      <c r="BJ40" s="1069"/>
      <c r="BK40" s="1069"/>
      <c r="BL40" s="1069"/>
      <c r="BM40" s="1069"/>
      <c r="BN40" s="1069"/>
      <c r="BO40" s="1069"/>
      <c r="BP40" s="1069"/>
      <c r="BQ40" s="1069"/>
      <c r="BR40" s="1069"/>
      <c r="BS40" s="1069"/>
      <c r="BT40" s="1069"/>
      <c r="BU40" s="1069"/>
      <c r="BV40" s="1069"/>
      <c r="BW40" s="1069"/>
      <c r="BX40" s="1069"/>
      <c r="BY40" s="1069"/>
      <c r="BZ40" s="1069"/>
      <c r="CA40" s="1069"/>
      <c r="CB40" s="1069"/>
      <c r="CC40" s="1069"/>
      <c r="CD40" s="1069"/>
      <c r="CE40" s="1069"/>
      <c r="CF40" s="1069"/>
      <c r="CG40" s="1069"/>
      <c r="CH40" s="1069"/>
      <c r="CI40" s="1069"/>
      <c r="CJ40" s="1069"/>
      <c r="CK40" s="1069"/>
      <c r="CL40" s="1069"/>
      <c r="CM40" s="1069"/>
      <c r="CN40" s="1069"/>
      <c r="CO40" s="1069"/>
      <c r="CP40" s="1069"/>
      <c r="CQ40" s="1069"/>
      <c r="CR40" s="1069"/>
      <c r="CS40" s="1069"/>
      <c r="CT40" s="1069"/>
      <c r="CU40" s="1069"/>
      <c r="CV40" s="1069"/>
      <c r="CW40" s="1069"/>
    </row>
    <row r="41" spans="1:101" s="16" customFormat="1">
      <c r="A41" s="1105"/>
      <c r="B41" s="1105"/>
      <c r="C41" s="1125" t="s">
        <v>1553</v>
      </c>
      <c r="D41" s="1129"/>
      <c r="E41" s="1105"/>
      <c r="F41" s="1127"/>
      <c r="G41" s="1127"/>
      <c r="H41" s="1127"/>
      <c r="I41" s="1127"/>
      <c r="J41" s="1127"/>
      <c r="K41" s="1127"/>
      <c r="L41" s="1127"/>
      <c r="M41" s="1127"/>
      <c r="N41" s="1127"/>
      <c r="O41" s="1127"/>
      <c r="P41" s="1127"/>
      <c r="Q41" s="1069"/>
      <c r="R41" s="1069"/>
      <c r="S41" s="1069"/>
      <c r="T41" s="1069"/>
      <c r="U41" s="1069"/>
      <c r="V41" s="1069"/>
      <c r="W41" s="1069"/>
      <c r="X41" s="1069"/>
      <c r="Y41" s="1069"/>
      <c r="Z41" s="1069"/>
      <c r="AA41" s="1069"/>
      <c r="AB41" s="1069"/>
      <c r="AC41" s="1069"/>
      <c r="AD41" s="1069"/>
      <c r="AE41" s="1069"/>
      <c r="AF41" s="1069"/>
      <c r="AG41" s="1069"/>
      <c r="AH41" s="1069"/>
      <c r="AI41" s="1069"/>
      <c r="AJ41" s="1069"/>
      <c r="AK41" s="1069"/>
      <c r="AL41" s="1069"/>
      <c r="AM41" s="1069"/>
      <c r="AN41" s="1069"/>
      <c r="AO41" s="1069"/>
      <c r="AP41" s="1069"/>
      <c r="AQ41" s="1069"/>
      <c r="AR41" s="1069"/>
      <c r="AS41" s="1069"/>
      <c r="AT41" s="1069"/>
      <c r="AU41" s="1069"/>
      <c r="AV41" s="1069"/>
      <c r="AW41" s="1069"/>
      <c r="AX41" s="1069"/>
      <c r="AY41" s="1069"/>
      <c r="AZ41" s="1069"/>
      <c r="BA41" s="1069"/>
      <c r="BB41" s="1069"/>
      <c r="BC41" s="1069"/>
      <c r="BD41" s="1069"/>
      <c r="BE41" s="1069"/>
      <c r="BF41" s="1069"/>
      <c r="BG41" s="1069"/>
      <c r="BH41" s="1069"/>
      <c r="BI41" s="1069"/>
      <c r="BJ41" s="1069"/>
      <c r="BK41" s="1069"/>
      <c r="BL41" s="1069"/>
      <c r="BM41" s="1069"/>
      <c r="BN41" s="1069"/>
      <c r="BO41" s="1069"/>
      <c r="BP41" s="1069"/>
      <c r="BQ41" s="1069"/>
      <c r="BR41" s="1069"/>
      <c r="BS41" s="1069"/>
      <c r="BT41" s="1069"/>
      <c r="BU41" s="1069"/>
      <c r="BV41" s="1069"/>
      <c r="BW41" s="1069"/>
      <c r="BX41" s="1069"/>
      <c r="BY41" s="1069"/>
      <c r="BZ41" s="1069"/>
      <c r="CA41" s="1069"/>
      <c r="CB41" s="1069"/>
      <c r="CC41" s="1069"/>
      <c r="CD41" s="1069"/>
      <c r="CE41" s="1069"/>
      <c r="CF41" s="1069"/>
      <c r="CG41" s="1069"/>
      <c r="CH41" s="1069"/>
      <c r="CI41" s="1069"/>
      <c r="CJ41" s="1069"/>
      <c r="CK41" s="1069"/>
      <c r="CL41" s="1069"/>
      <c r="CM41" s="1069"/>
      <c r="CN41" s="1069"/>
      <c r="CO41" s="1069"/>
      <c r="CP41" s="1069"/>
      <c r="CQ41" s="1069"/>
      <c r="CR41" s="1069"/>
      <c r="CS41" s="1069"/>
      <c r="CT41" s="1069"/>
      <c r="CU41" s="1069"/>
      <c r="CV41" s="1069"/>
      <c r="CW41" s="1069"/>
    </row>
    <row r="42" spans="1:101" s="16" customFormat="1" ht="15.75">
      <c r="A42" s="1146">
        <v>24</v>
      </c>
      <c r="B42" s="1146" t="s">
        <v>1536</v>
      </c>
      <c r="C42" s="1154" t="s">
        <v>1986</v>
      </c>
      <c r="D42" s="1146" t="s">
        <v>1631</v>
      </c>
      <c r="E42" s="1146">
        <v>3360</v>
      </c>
      <c r="F42" s="1149"/>
      <c r="G42" s="1149"/>
      <c r="H42" s="1149"/>
      <c r="I42" s="1149"/>
      <c r="J42" s="1149"/>
      <c r="K42" s="1149"/>
      <c r="L42" s="1149"/>
      <c r="M42" s="1149"/>
      <c r="N42" s="1149"/>
      <c r="O42" s="1149"/>
      <c r="P42" s="1149"/>
      <c r="Q42" s="1069"/>
      <c r="R42" s="1069"/>
      <c r="S42" s="1069"/>
      <c r="T42" s="1069"/>
      <c r="U42" s="1069"/>
      <c r="V42" s="1069"/>
      <c r="W42" s="1069"/>
      <c r="X42" s="1069"/>
      <c r="Y42" s="1069"/>
      <c r="Z42" s="1069"/>
      <c r="AA42" s="1069"/>
      <c r="AB42" s="1069"/>
      <c r="AC42" s="1069"/>
      <c r="AD42" s="1069"/>
      <c r="AE42" s="1069"/>
      <c r="AF42" s="1069"/>
      <c r="AG42" s="1069"/>
      <c r="AH42" s="1069"/>
      <c r="AI42" s="1069"/>
      <c r="AJ42" s="1069"/>
      <c r="AK42" s="1069"/>
      <c r="AL42" s="1069"/>
      <c r="AM42" s="1069"/>
      <c r="AN42" s="1069"/>
      <c r="AO42" s="1069"/>
      <c r="AP42" s="1069"/>
      <c r="AQ42" s="1069"/>
      <c r="AR42" s="1069"/>
      <c r="AS42" s="1069"/>
      <c r="AT42" s="1069"/>
      <c r="AU42" s="1069"/>
      <c r="AV42" s="1069"/>
      <c r="AW42" s="1069"/>
      <c r="AX42" s="1069"/>
      <c r="AY42" s="1069"/>
      <c r="AZ42" s="1069"/>
      <c r="BA42" s="1069"/>
      <c r="BB42" s="1069"/>
      <c r="BC42" s="1069"/>
      <c r="BD42" s="1069"/>
      <c r="BE42" s="1069"/>
      <c r="BF42" s="1069"/>
      <c r="BG42" s="1069"/>
      <c r="BH42" s="1069"/>
      <c r="BI42" s="1069"/>
      <c r="BJ42" s="1069"/>
      <c r="BK42" s="1069"/>
      <c r="BL42" s="1069"/>
      <c r="BM42" s="1069"/>
      <c r="BN42" s="1069"/>
      <c r="BO42" s="1069"/>
      <c r="BP42" s="1069"/>
      <c r="BQ42" s="1069"/>
      <c r="BR42" s="1069"/>
      <c r="BS42" s="1069"/>
      <c r="BT42" s="1069"/>
      <c r="BU42" s="1069"/>
      <c r="BV42" s="1069"/>
      <c r="BW42" s="1069"/>
      <c r="BX42" s="1069"/>
      <c r="BY42" s="1069"/>
      <c r="BZ42" s="1069"/>
      <c r="CA42" s="1069"/>
      <c r="CB42" s="1069"/>
      <c r="CC42" s="1069"/>
      <c r="CD42" s="1069"/>
      <c r="CE42" s="1069"/>
      <c r="CF42" s="1069"/>
      <c r="CG42" s="1069"/>
      <c r="CH42" s="1069"/>
      <c r="CI42" s="1069"/>
      <c r="CJ42" s="1069"/>
      <c r="CK42" s="1069"/>
      <c r="CL42" s="1069"/>
      <c r="CM42" s="1069"/>
      <c r="CN42" s="1069"/>
      <c r="CO42" s="1069"/>
      <c r="CP42" s="1069"/>
      <c r="CQ42" s="1069"/>
      <c r="CR42" s="1069"/>
      <c r="CS42" s="1069"/>
      <c r="CT42" s="1069"/>
      <c r="CU42" s="1069"/>
      <c r="CV42" s="1069"/>
      <c r="CW42" s="1069"/>
    </row>
    <row r="43" spans="1:101" s="16" customFormat="1">
      <c r="A43" s="1107"/>
      <c r="B43" s="1132"/>
      <c r="C43" s="1106" t="s">
        <v>1554</v>
      </c>
      <c r="D43" s="1105"/>
      <c r="E43" s="1144"/>
      <c r="F43" s="1127"/>
      <c r="G43" s="1127"/>
      <c r="H43" s="1127"/>
      <c r="I43" s="1127"/>
      <c r="J43" s="1127"/>
      <c r="K43" s="1127"/>
      <c r="L43" s="1127"/>
      <c r="M43" s="1127"/>
      <c r="N43" s="1127"/>
      <c r="O43" s="1127"/>
      <c r="P43" s="1127"/>
      <c r="Q43" s="1069"/>
      <c r="R43" s="1069"/>
      <c r="S43" s="1069"/>
      <c r="T43" s="1069"/>
      <c r="U43" s="1069"/>
      <c r="V43" s="1069"/>
      <c r="W43" s="1069"/>
      <c r="X43" s="1069"/>
      <c r="Y43" s="1069"/>
      <c r="Z43" s="1069"/>
      <c r="AA43" s="1069"/>
      <c r="AB43" s="1069"/>
      <c r="AC43" s="1069"/>
      <c r="AD43" s="1069"/>
      <c r="AE43" s="1069"/>
      <c r="AF43" s="1069"/>
      <c r="AG43" s="1069"/>
      <c r="AH43" s="1069"/>
      <c r="AI43" s="1069"/>
      <c r="AJ43" s="1069"/>
      <c r="AK43" s="1069"/>
      <c r="AL43" s="1069"/>
      <c r="AM43" s="1069"/>
      <c r="AN43" s="1069"/>
      <c r="AO43" s="1069"/>
      <c r="AP43" s="1069"/>
      <c r="AQ43" s="1069"/>
      <c r="AR43" s="1069"/>
      <c r="AS43" s="1069"/>
      <c r="AT43" s="1069"/>
      <c r="AU43" s="1069"/>
      <c r="AV43" s="1069"/>
      <c r="AW43" s="1069"/>
      <c r="AX43" s="1069"/>
      <c r="AY43" s="1069"/>
      <c r="AZ43" s="1069"/>
      <c r="BA43" s="1069"/>
      <c r="BB43" s="1069"/>
      <c r="BC43" s="1069"/>
      <c r="BD43" s="1069"/>
      <c r="BE43" s="1069"/>
      <c r="BF43" s="1069"/>
      <c r="BG43" s="1069"/>
      <c r="BH43" s="1069"/>
      <c r="BI43" s="1069"/>
      <c r="BJ43" s="1069"/>
      <c r="BK43" s="1069"/>
      <c r="BL43" s="1069"/>
      <c r="BM43" s="1069"/>
      <c r="BN43" s="1069"/>
      <c r="BO43" s="1069"/>
      <c r="BP43" s="1069"/>
      <c r="BQ43" s="1069"/>
      <c r="BR43" s="1069"/>
      <c r="BS43" s="1069"/>
      <c r="BT43" s="1069"/>
      <c r="BU43" s="1069"/>
      <c r="BV43" s="1069"/>
      <c r="BW43" s="1069"/>
      <c r="BX43" s="1069"/>
      <c r="BY43" s="1069"/>
      <c r="BZ43" s="1069"/>
      <c r="CA43" s="1069"/>
      <c r="CB43" s="1069"/>
      <c r="CC43" s="1069"/>
      <c r="CD43" s="1069"/>
      <c r="CE43" s="1069"/>
      <c r="CF43" s="1069"/>
      <c r="CG43" s="1069"/>
      <c r="CH43" s="1069"/>
      <c r="CI43" s="1069"/>
      <c r="CJ43" s="1069"/>
      <c r="CK43" s="1069"/>
      <c r="CL43" s="1069"/>
      <c r="CM43" s="1069"/>
      <c r="CN43" s="1069"/>
      <c r="CO43" s="1069"/>
      <c r="CP43" s="1069"/>
      <c r="CQ43" s="1069"/>
      <c r="CR43" s="1069"/>
      <c r="CS43" s="1069"/>
      <c r="CT43" s="1069"/>
      <c r="CU43" s="1069"/>
      <c r="CV43" s="1069"/>
      <c r="CW43" s="1069"/>
    </row>
    <row r="44" spans="1:101" s="16" customFormat="1">
      <c r="A44" s="1108">
        <v>25</v>
      </c>
      <c r="B44" s="1087" t="s">
        <v>1536</v>
      </c>
      <c r="C44" s="1128" t="s">
        <v>1555</v>
      </c>
      <c r="D44" s="1108"/>
      <c r="E44" s="1145"/>
      <c r="F44" s="1109"/>
      <c r="G44" s="1109"/>
      <c r="H44" s="1109"/>
      <c r="I44" s="1109"/>
      <c r="J44" s="1109"/>
      <c r="K44" s="1109"/>
      <c r="L44" s="1109"/>
      <c r="M44" s="1109"/>
      <c r="N44" s="1109"/>
      <c r="O44" s="1109"/>
      <c r="P44" s="1109"/>
      <c r="Q44" s="1069"/>
      <c r="R44" s="1069"/>
      <c r="S44" s="1069"/>
      <c r="T44" s="1069"/>
      <c r="U44" s="1069"/>
      <c r="V44" s="1069"/>
      <c r="W44" s="1069"/>
      <c r="X44" s="1069"/>
      <c r="Y44" s="1069"/>
      <c r="Z44" s="1069"/>
      <c r="AA44" s="1069"/>
      <c r="AB44" s="1069"/>
      <c r="AC44" s="1069"/>
      <c r="AD44" s="1069"/>
      <c r="AE44" s="1069"/>
      <c r="AF44" s="1069"/>
      <c r="AG44" s="1069"/>
      <c r="AH44" s="1069"/>
      <c r="AI44" s="1069"/>
      <c r="AJ44" s="1069"/>
      <c r="AK44" s="1069"/>
      <c r="AL44" s="1069"/>
      <c r="AM44" s="1069"/>
      <c r="AN44" s="1069"/>
      <c r="AO44" s="1069"/>
      <c r="AP44" s="1069"/>
      <c r="AQ44" s="1069"/>
      <c r="AR44" s="1069"/>
      <c r="AS44" s="1069"/>
      <c r="AT44" s="1069"/>
      <c r="AU44" s="1069"/>
      <c r="AV44" s="1069"/>
      <c r="AW44" s="1069"/>
      <c r="AX44" s="1069"/>
      <c r="AY44" s="1069"/>
      <c r="AZ44" s="1069"/>
      <c r="BA44" s="1069"/>
      <c r="BB44" s="1069"/>
      <c r="BC44" s="1069"/>
      <c r="BD44" s="1069"/>
      <c r="BE44" s="1069"/>
      <c r="BF44" s="1069"/>
      <c r="BG44" s="1069"/>
      <c r="BH44" s="1069"/>
      <c r="BI44" s="1069"/>
      <c r="BJ44" s="1069"/>
      <c r="BK44" s="1069"/>
      <c r="BL44" s="1069"/>
      <c r="BM44" s="1069"/>
      <c r="BN44" s="1069"/>
      <c r="BO44" s="1069"/>
      <c r="BP44" s="1069"/>
      <c r="BQ44" s="1069"/>
      <c r="BR44" s="1069"/>
      <c r="BS44" s="1069"/>
      <c r="BT44" s="1069"/>
      <c r="BU44" s="1069"/>
      <c r="BV44" s="1069"/>
      <c r="BW44" s="1069"/>
      <c r="BX44" s="1069"/>
      <c r="BY44" s="1069"/>
      <c r="BZ44" s="1069"/>
      <c r="CA44" s="1069"/>
      <c r="CB44" s="1069"/>
      <c r="CC44" s="1069"/>
      <c r="CD44" s="1069"/>
      <c r="CE44" s="1069"/>
      <c r="CF44" s="1069"/>
      <c r="CG44" s="1069"/>
      <c r="CH44" s="1069"/>
      <c r="CI44" s="1069"/>
      <c r="CJ44" s="1069"/>
      <c r="CK44" s="1069"/>
      <c r="CL44" s="1069"/>
      <c r="CM44" s="1069"/>
      <c r="CN44" s="1069"/>
      <c r="CO44" s="1069"/>
      <c r="CP44" s="1069"/>
      <c r="CQ44" s="1069"/>
      <c r="CR44" s="1069"/>
      <c r="CS44" s="1069"/>
      <c r="CT44" s="1069"/>
      <c r="CU44" s="1069"/>
      <c r="CV44" s="1069"/>
      <c r="CW44" s="1069"/>
    </row>
    <row r="45" spans="1:101" s="16" customFormat="1">
      <c r="A45" s="1146">
        <v>26</v>
      </c>
      <c r="B45" s="1155" t="s">
        <v>1536</v>
      </c>
      <c r="C45" s="1156">
        <v>537</v>
      </c>
      <c r="D45" s="1146" t="s">
        <v>94</v>
      </c>
      <c r="E45" s="1157">
        <v>2</v>
      </c>
      <c r="F45" s="1149"/>
      <c r="G45" s="1149"/>
      <c r="H45" s="1149"/>
      <c r="I45" s="1149"/>
      <c r="J45" s="1149"/>
      <c r="K45" s="1149"/>
      <c r="L45" s="1149"/>
      <c r="M45" s="1149"/>
      <c r="N45" s="1149"/>
      <c r="O45" s="1149"/>
      <c r="P45" s="1149"/>
      <c r="Q45" s="1069"/>
      <c r="R45" s="1069"/>
      <c r="S45" s="1069"/>
      <c r="T45" s="1069"/>
      <c r="U45" s="1069"/>
      <c r="V45" s="1069"/>
      <c r="W45" s="1069"/>
      <c r="X45" s="1069"/>
      <c r="Y45" s="1069"/>
      <c r="Z45" s="1069"/>
      <c r="AA45" s="1069"/>
      <c r="AB45" s="1069"/>
      <c r="AC45" s="1069"/>
      <c r="AD45" s="1069"/>
      <c r="AE45" s="1069"/>
      <c r="AF45" s="1069"/>
      <c r="AG45" s="1069"/>
      <c r="AH45" s="1069"/>
      <c r="AI45" s="1069"/>
      <c r="AJ45" s="1069"/>
      <c r="AK45" s="1069"/>
      <c r="AL45" s="1069"/>
      <c r="AM45" s="1069"/>
      <c r="AN45" s="1069"/>
      <c r="AO45" s="1069"/>
      <c r="AP45" s="1069"/>
      <c r="AQ45" s="1069"/>
      <c r="AR45" s="1069"/>
      <c r="AS45" s="1069"/>
      <c r="AT45" s="1069"/>
      <c r="AU45" s="1069"/>
      <c r="AV45" s="1069"/>
      <c r="AW45" s="1069"/>
      <c r="AX45" s="1069"/>
      <c r="AY45" s="1069"/>
      <c r="AZ45" s="1069"/>
      <c r="BA45" s="1069"/>
      <c r="BB45" s="1069"/>
      <c r="BC45" s="1069"/>
      <c r="BD45" s="1069"/>
      <c r="BE45" s="1069"/>
      <c r="BF45" s="1069"/>
      <c r="BG45" s="1069"/>
      <c r="BH45" s="1069"/>
      <c r="BI45" s="1069"/>
      <c r="BJ45" s="1069"/>
      <c r="BK45" s="1069"/>
      <c r="BL45" s="1069"/>
      <c r="BM45" s="1069"/>
      <c r="BN45" s="1069"/>
      <c r="BO45" s="1069"/>
      <c r="BP45" s="1069"/>
      <c r="BQ45" s="1069"/>
      <c r="BR45" s="1069"/>
      <c r="BS45" s="1069"/>
      <c r="BT45" s="1069"/>
      <c r="BU45" s="1069"/>
      <c r="BV45" s="1069"/>
      <c r="BW45" s="1069"/>
      <c r="BX45" s="1069"/>
      <c r="BY45" s="1069"/>
      <c r="BZ45" s="1069"/>
      <c r="CA45" s="1069"/>
      <c r="CB45" s="1069"/>
      <c r="CC45" s="1069"/>
      <c r="CD45" s="1069"/>
      <c r="CE45" s="1069"/>
      <c r="CF45" s="1069"/>
      <c r="CG45" s="1069"/>
      <c r="CH45" s="1069"/>
      <c r="CI45" s="1069"/>
      <c r="CJ45" s="1069"/>
      <c r="CK45" s="1069"/>
      <c r="CL45" s="1069"/>
      <c r="CM45" s="1069"/>
      <c r="CN45" s="1069"/>
      <c r="CO45" s="1069"/>
      <c r="CP45" s="1069"/>
      <c r="CQ45" s="1069"/>
      <c r="CR45" s="1069"/>
      <c r="CS45" s="1069"/>
      <c r="CT45" s="1069"/>
      <c r="CU45" s="1069"/>
      <c r="CV45" s="1069"/>
      <c r="CW45" s="1069"/>
    </row>
    <row r="46" spans="1:101" s="16" customFormat="1">
      <c r="A46" s="1146">
        <v>27</v>
      </c>
      <c r="B46" s="1155" t="s">
        <v>1536</v>
      </c>
      <c r="C46" s="1156">
        <v>840</v>
      </c>
      <c r="D46" s="1146" t="s">
        <v>94</v>
      </c>
      <c r="E46" s="1157">
        <v>1</v>
      </c>
      <c r="F46" s="1149"/>
      <c r="G46" s="1149"/>
      <c r="H46" s="1149"/>
      <c r="I46" s="1149"/>
      <c r="J46" s="1149"/>
      <c r="K46" s="1149"/>
      <c r="L46" s="1149"/>
      <c r="M46" s="1149"/>
      <c r="N46" s="1149"/>
      <c r="O46" s="1149"/>
      <c r="P46" s="1149"/>
      <c r="Q46" s="1069"/>
      <c r="R46" s="1069"/>
      <c r="S46" s="1069"/>
      <c r="T46" s="1069"/>
      <c r="U46" s="1069"/>
      <c r="V46" s="1069"/>
      <c r="W46" s="1069"/>
      <c r="X46" s="1069"/>
      <c r="Y46" s="1069"/>
      <c r="Z46" s="1069"/>
      <c r="AA46" s="1069"/>
      <c r="AB46" s="1069"/>
      <c r="AC46" s="1069"/>
      <c r="AD46" s="1069"/>
      <c r="AE46" s="1069"/>
      <c r="AF46" s="1069"/>
      <c r="AG46" s="1069"/>
      <c r="AH46" s="1069"/>
      <c r="AI46" s="1069"/>
      <c r="AJ46" s="1069"/>
      <c r="AK46" s="1069"/>
      <c r="AL46" s="1069"/>
      <c r="AM46" s="1069"/>
      <c r="AN46" s="1069"/>
      <c r="AO46" s="1069"/>
      <c r="AP46" s="1069"/>
      <c r="AQ46" s="1069"/>
      <c r="AR46" s="1069"/>
      <c r="AS46" s="1069"/>
      <c r="AT46" s="1069"/>
      <c r="AU46" s="1069"/>
      <c r="AV46" s="1069"/>
      <c r="AW46" s="1069"/>
      <c r="AX46" s="1069"/>
      <c r="AY46" s="1069"/>
      <c r="AZ46" s="1069"/>
      <c r="BA46" s="1069"/>
      <c r="BB46" s="1069"/>
      <c r="BC46" s="1069"/>
      <c r="BD46" s="1069"/>
      <c r="BE46" s="1069"/>
      <c r="BF46" s="1069"/>
      <c r="BG46" s="1069"/>
      <c r="BH46" s="1069"/>
      <c r="BI46" s="1069"/>
      <c r="BJ46" s="1069"/>
      <c r="BK46" s="1069"/>
      <c r="BL46" s="1069"/>
      <c r="BM46" s="1069"/>
      <c r="BN46" s="1069"/>
      <c r="BO46" s="1069"/>
      <c r="BP46" s="1069"/>
      <c r="BQ46" s="1069"/>
      <c r="BR46" s="1069"/>
      <c r="BS46" s="1069"/>
      <c r="BT46" s="1069"/>
      <c r="BU46" s="1069"/>
      <c r="BV46" s="1069"/>
      <c r="BW46" s="1069"/>
      <c r="BX46" s="1069"/>
      <c r="BY46" s="1069"/>
      <c r="BZ46" s="1069"/>
      <c r="CA46" s="1069"/>
      <c r="CB46" s="1069"/>
      <c r="CC46" s="1069"/>
      <c r="CD46" s="1069"/>
      <c r="CE46" s="1069"/>
      <c r="CF46" s="1069"/>
      <c r="CG46" s="1069"/>
      <c r="CH46" s="1069"/>
      <c r="CI46" s="1069"/>
      <c r="CJ46" s="1069"/>
      <c r="CK46" s="1069"/>
      <c r="CL46" s="1069"/>
      <c r="CM46" s="1069"/>
      <c r="CN46" s="1069"/>
      <c r="CO46" s="1069"/>
      <c r="CP46" s="1069"/>
      <c r="CQ46" s="1069"/>
      <c r="CR46" s="1069"/>
      <c r="CS46" s="1069"/>
      <c r="CT46" s="1069"/>
      <c r="CU46" s="1069"/>
      <c r="CV46" s="1069"/>
      <c r="CW46" s="1069"/>
    </row>
    <row r="47" spans="1:101" s="16" customFormat="1">
      <c r="A47" s="1146">
        <v>28</v>
      </c>
      <c r="B47" s="1155" t="s">
        <v>1536</v>
      </c>
      <c r="C47" s="1156">
        <v>833</v>
      </c>
      <c r="D47" s="1146" t="s">
        <v>94</v>
      </c>
      <c r="E47" s="1157">
        <v>1</v>
      </c>
      <c r="F47" s="1149"/>
      <c r="G47" s="1149"/>
      <c r="H47" s="1149"/>
      <c r="I47" s="1149"/>
      <c r="J47" s="1149"/>
      <c r="K47" s="1149"/>
      <c r="L47" s="1149"/>
      <c r="M47" s="1149"/>
      <c r="N47" s="1149"/>
      <c r="O47" s="1149"/>
      <c r="P47" s="1149"/>
      <c r="Q47" s="1069"/>
      <c r="R47" s="1069"/>
      <c r="S47" s="1069"/>
      <c r="T47" s="1069"/>
      <c r="U47" s="1069"/>
      <c r="V47" s="1069"/>
      <c r="W47" s="1069"/>
      <c r="X47" s="1069"/>
      <c r="Y47" s="1069"/>
      <c r="Z47" s="1069"/>
      <c r="AA47" s="1069"/>
      <c r="AB47" s="1069"/>
      <c r="AC47" s="1069"/>
      <c r="AD47" s="1069"/>
      <c r="AE47" s="1069"/>
      <c r="AF47" s="1069"/>
      <c r="AG47" s="1069"/>
      <c r="AH47" s="1069"/>
      <c r="AI47" s="1069"/>
      <c r="AJ47" s="1069"/>
      <c r="AK47" s="1069"/>
      <c r="AL47" s="1069"/>
      <c r="AM47" s="1069"/>
      <c r="AN47" s="1069"/>
      <c r="AO47" s="1069"/>
      <c r="AP47" s="1069"/>
      <c r="AQ47" s="1069"/>
      <c r="AR47" s="1069"/>
      <c r="AS47" s="1069"/>
      <c r="AT47" s="1069"/>
      <c r="AU47" s="1069"/>
      <c r="AV47" s="1069"/>
      <c r="AW47" s="1069"/>
      <c r="AX47" s="1069"/>
      <c r="AY47" s="1069"/>
      <c r="AZ47" s="1069"/>
      <c r="BA47" s="1069"/>
      <c r="BB47" s="1069"/>
      <c r="BC47" s="1069"/>
      <c r="BD47" s="1069"/>
      <c r="BE47" s="1069"/>
      <c r="BF47" s="1069"/>
      <c r="BG47" s="1069"/>
      <c r="BH47" s="1069"/>
      <c r="BI47" s="1069"/>
      <c r="BJ47" s="1069"/>
      <c r="BK47" s="1069"/>
      <c r="BL47" s="1069"/>
      <c r="BM47" s="1069"/>
      <c r="BN47" s="1069"/>
      <c r="BO47" s="1069"/>
      <c r="BP47" s="1069"/>
      <c r="BQ47" s="1069"/>
      <c r="BR47" s="1069"/>
      <c r="BS47" s="1069"/>
      <c r="BT47" s="1069"/>
      <c r="BU47" s="1069"/>
      <c r="BV47" s="1069"/>
      <c r="BW47" s="1069"/>
      <c r="BX47" s="1069"/>
      <c r="BY47" s="1069"/>
      <c r="BZ47" s="1069"/>
      <c r="CA47" s="1069"/>
      <c r="CB47" s="1069"/>
      <c r="CC47" s="1069"/>
      <c r="CD47" s="1069"/>
      <c r="CE47" s="1069"/>
      <c r="CF47" s="1069"/>
      <c r="CG47" s="1069"/>
      <c r="CH47" s="1069"/>
      <c r="CI47" s="1069"/>
      <c r="CJ47" s="1069"/>
      <c r="CK47" s="1069"/>
      <c r="CL47" s="1069"/>
      <c r="CM47" s="1069"/>
      <c r="CN47" s="1069"/>
      <c r="CO47" s="1069"/>
      <c r="CP47" s="1069"/>
      <c r="CQ47" s="1069"/>
      <c r="CR47" s="1069"/>
      <c r="CS47" s="1069"/>
      <c r="CT47" s="1069"/>
      <c r="CU47" s="1069"/>
      <c r="CV47" s="1069"/>
      <c r="CW47" s="1069"/>
    </row>
    <row r="48" spans="1:101" s="16" customFormat="1">
      <c r="A48" s="1146">
        <v>29</v>
      </c>
      <c r="B48" s="1155" t="s">
        <v>1536</v>
      </c>
      <c r="C48" s="1156">
        <v>942</v>
      </c>
      <c r="D48" s="1146" t="s">
        <v>94</v>
      </c>
      <c r="E48" s="1157">
        <v>2</v>
      </c>
      <c r="F48" s="1149"/>
      <c r="G48" s="1149"/>
      <c r="H48" s="1149"/>
      <c r="I48" s="1149"/>
      <c r="J48" s="1149"/>
      <c r="K48" s="1149"/>
      <c r="L48" s="1149"/>
      <c r="M48" s="1149"/>
      <c r="N48" s="1149"/>
      <c r="O48" s="1149"/>
      <c r="P48" s="1149"/>
      <c r="Q48" s="1069"/>
      <c r="R48" s="1069"/>
      <c r="S48" s="1069"/>
      <c r="T48" s="1069"/>
      <c r="U48" s="1069"/>
      <c r="V48" s="1069"/>
      <c r="W48" s="1069"/>
      <c r="X48" s="1069"/>
      <c r="Y48" s="1069"/>
      <c r="Z48" s="1069"/>
      <c r="AA48" s="1069"/>
      <c r="AB48" s="1069"/>
      <c r="AC48" s="1069"/>
      <c r="AD48" s="1069"/>
      <c r="AE48" s="1069"/>
      <c r="AF48" s="1069"/>
      <c r="AG48" s="1069"/>
      <c r="AH48" s="1069"/>
      <c r="AI48" s="1069"/>
      <c r="AJ48" s="1069"/>
      <c r="AK48" s="1069"/>
      <c r="AL48" s="1069"/>
      <c r="AM48" s="1069"/>
      <c r="AN48" s="1069"/>
      <c r="AO48" s="1069"/>
      <c r="AP48" s="1069"/>
      <c r="AQ48" s="1069"/>
      <c r="AR48" s="1069"/>
      <c r="AS48" s="1069"/>
      <c r="AT48" s="1069"/>
      <c r="AU48" s="1069"/>
      <c r="AV48" s="1069"/>
      <c r="AW48" s="1069"/>
      <c r="AX48" s="1069"/>
      <c r="AY48" s="1069"/>
      <c r="AZ48" s="1069"/>
      <c r="BA48" s="1069"/>
      <c r="BB48" s="1069"/>
      <c r="BC48" s="1069"/>
      <c r="BD48" s="1069"/>
      <c r="BE48" s="1069"/>
      <c r="BF48" s="1069"/>
      <c r="BG48" s="1069"/>
      <c r="BH48" s="1069"/>
      <c r="BI48" s="1069"/>
      <c r="BJ48" s="1069"/>
      <c r="BK48" s="1069"/>
      <c r="BL48" s="1069"/>
      <c r="BM48" s="1069"/>
      <c r="BN48" s="1069"/>
      <c r="BO48" s="1069"/>
      <c r="BP48" s="1069"/>
      <c r="BQ48" s="1069"/>
      <c r="BR48" s="1069"/>
      <c r="BS48" s="1069"/>
      <c r="BT48" s="1069"/>
      <c r="BU48" s="1069"/>
      <c r="BV48" s="1069"/>
      <c r="BW48" s="1069"/>
      <c r="BX48" s="1069"/>
      <c r="BY48" s="1069"/>
      <c r="BZ48" s="1069"/>
      <c r="CA48" s="1069"/>
      <c r="CB48" s="1069"/>
      <c r="CC48" s="1069"/>
      <c r="CD48" s="1069"/>
      <c r="CE48" s="1069"/>
      <c r="CF48" s="1069"/>
      <c r="CG48" s="1069"/>
      <c r="CH48" s="1069"/>
      <c r="CI48" s="1069"/>
      <c r="CJ48" s="1069"/>
      <c r="CK48" s="1069"/>
      <c r="CL48" s="1069"/>
      <c r="CM48" s="1069"/>
      <c r="CN48" s="1069"/>
      <c r="CO48" s="1069"/>
      <c r="CP48" s="1069"/>
      <c r="CQ48" s="1069"/>
      <c r="CR48" s="1069"/>
      <c r="CS48" s="1069"/>
      <c r="CT48" s="1069"/>
      <c r="CU48" s="1069"/>
      <c r="CV48" s="1069"/>
      <c r="CW48" s="1069"/>
    </row>
    <row r="49" spans="1:101" s="16" customFormat="1">
      <c r="A49" s="1146">
        <v>30</v>
      </c>
      <c r="B49" s="1155" t="s">
        <v>1536</v>
      </c>
      <c r="C49" s="1156">
        <v>833</v>
      </c>
      <c r="D49" s="1146" t="s">
        <v>94</v>
      </c>
      <c r="E49" s="1157">
        <v>1</v>
      </c>
      <c r="F49" s="1149"/>
      <c r="G49" s="1149"/>
      <c r="H49" s="1149"/>
      <c r="I49" s="1149"/>
      <c r="J49" s="1149"/>
      <c r="K49" s="1149"/>
      <c r="L49" s="1149"/>
      <c r="M49" s="1149"/>
      <c r="N49" s="1149"/>
      <c r="O49" s="1149"/>
      <c r="P49" s="1149"/>
      <c r="Q49" s="1069"/>
      <c r="R49" s="1069"/>
      <c r="S49" s="1069"/>
      <c r="T49" s="1069"/>
      <c r="U49" s="1069"/>
      <c r="V49" s="1069"/>
      <c r="W49" s="1069"/>
      <c r="X49" s="1069"/>
      <c r="Y49" s="1069"/>
      <c r="Z49" s="1069"/>
      <c r="AA49" s="1069"/>
      <c r="AB49" s="1069"/>
      <c r="AC49" s="1069"/>
      <c r="AD49" s="1069"/>
      <c r="AE49" s="1069"/>
      <c r="AF49" s="1069"/>
      <c r="AG49" s="1069"/>
      <c r="AH49" s="1069"/>
      <c r="AI49" s="1069"/>
      <c r="AJ49" s="1069"/>
      <c r="AK49" s="1069"/>
      <c r="AL49" s="1069"/>
      <c r="AM49" s="1069"/>
      <c r="AN49" s="1069"/>
      <c r="AO49" s="1069"/>
      <c r="AP49" s="1069"/>
      <c r="AQ49" s="1069"/>
      <c r="AR49" s="1069"/>
      <c r="AS49" s="1069"/>
      <c r="AT49" s="1069"/>
      <c r="AU49" s="1069"/>
      <c r="AV49" s="1069"/>
      <c r="AW49" s="1069"/>
      <c r="AX49" s="1069"/>
      <c r="AY49" s="1069"/>
      <c r="AZ49" s="1069"/>
      <c r="BA49" s="1069"/>
      <c r="BB49" s="1069"/>
      <c r="BC49" s="1069"/>
      <c r="BD49" s="1069"/>
      <c r="BE49" s="1069"/>
      <c r="BF49" s="1069"/>
      <c r="BG49" s="1069"/>
      <c r="BH49" s="1069"/>
      <c r="BI49" s="1069"/>
      <c r="BJ49" s="1069"/>
      <c r="BK49" s="1069"/>
      <c r="BL49" s="1069"/>
      <c r="BM49" s="1069"/>
      <c r="BN49" s="1069"/>
      <c r="BO49" s="1069"/>
      <c r="BP49" s="1069"/>
      <c r="BQ49" s="1069"/>
      <c r="BR49" s="1069"/>
      <c r="BS49" s="1069"/>
      <c r="BT49" s="1069"/>
      <c r="BU49" s="1069"/>
      <c r="BV49" s="1069"/>
      <c r="BW49" s="1069"/>
      <c r="BX49" s="1069"/>
      <c r="BY49" s="1069"/>
      <c r="BZ49" s="1069"/>
      <c r="CA49" s="1069"/>
      <c r="CB49" s="1069"/>
      <c r="CC49" s="1069"/>
      <c r="CD49" s="1069"/>
      <c r="CE49" s="1069"/>
      <c r="CF49" s="1069"/>
      <c r="CG49" s="1069"/>
      <c r="CH49" s="1069"/>
      <c r="CI49" s="1069"/>
      <c r="CJ49" s="1069"/>
      <c r="CK49" s="1069"/>
      <c r="CL49" s="1069"/>
      <c r="CM49" s="1069"/>
      <c r="CN49" s="1069"/>
      <c r="CO49" s="1069"/>
      <c r="CP49" s="1069"/>
      <c r="CQ49" s="1069"/>
      <c r="CR49" s="1069"/>
      <c r="CS49" s="1069"/>
      <c r="CT49" s="1069"/>
      <c r="CU49" s="1069"/>
      <c r="CV49" s="1069"/>
      <c r="CW49" s="1069"/>
    </row>
    <row r="50" spans="1:101" s="16" customFormat="1">
      <c r="A50" s="1146">
        <v>31</v>
      </c>
      <c r="B50" s="1146" t="s">
        <v>1536</v>
      </c>
      <c r="C50" s="1156">
        <v>842</v>
      </c>
      <c r="D50" s="1146" t="s">
        <v>94</v>
      </c>
      <c r="E50" s="1157">
        <v>1</v>
      </c>
      <c r="F50" s="1149"/>
      <c r="G50" s="1149"/>
      <c r="H50" s="1149"/>
      <c r="I50" s="1149"/>
      <c r="J50" s="1149"/>
      <c r="K50" s="1149"/>
      <c r="L50" s="1149"/>
      <c r="M50" s="1149"/>
      <c r="N50" s="1149"/>
      <c r="O50" s="1149"/>
      <c r="P50" s="1149"/>
      <c r="Q50" s="1069"/>
      <c r="R50" s="1069"/>
      <c r="S50" s="1069"/>
      <c r="T50" s="1069"/>
      <c r="U50" s="1069"/>
      <c r="V50" s="1069"/>
      <c r="W50" s="1069"/>
      <c r="X50" s="1069"/>
      <c r="Y50" s="1069"/>
      <c r="Z50" s="1069"/>
      <c r="AA50" s="1069"/>
      <c r="AB50" s="1069"/>
      <c r="AC50" s="1069"/>
      <c r="AD50" s="1069"/>
      <c r="AE50" s="1069"/>
      <c r="AF50" s="1069"/>
      <c r="AG50" s="1069"/>
      <c r="AH50" s="1069"/>
      <c r="AI50" s="1069"/>
      <c r="AJ50" s="1069"/>
      <c r="AK50" s="1069"/>
      <c r="AL50" s="1069"/>
      <c r="AM50" s="1069"/>
      <c r="AN50" s="1069"/>
      <c r="AO50" s="1069"/>
      <c r="AP50" s="1069"/>
      <c r="AQ50" s="1069"/>
      <c r="AR50" s="1069"/>
      <c r="AS50" s="1069"/>
      <c r="AT50" s="1069"/>
      <c r="AU50" s="1069"/>
      <c r="AV50" s="1069"/>
      <c r="AW50" s="1069"/>
      <c r="AX50" s="1069"/>
      <c r="AY50" s="1069"/>
      <c r="AZ50" s="1069"/>
      <c r="BA50" s="1069"/>
      <c r="BB50" s="1069"/>
      <c r="BC50" s="1069"/>
      <c r="BD50" s="1069"/>
      <c r="BE50" s="1069"/>
      <c r="BF50" s="1069"/>
      <c r="BG50" s="1069"/>
      <c r="BH50" s="1069"/>
      <c r="BI50" s="1069"/>
      <c r="BJ50" s="1069"/>
      <c r="BK50" s="1069"/>
      <c r="BL50" s="1069"/>
      <c r="BM50" s="1069"/>
      <c r="BN50" s="1069"/>
      <c r="BO50" s="1069"/>
      <c r="BP50" s="1069"/>
      <c r="BQ50" s="1069"/>
      <c r="BR50" s="1069"/>
      <c r="BS50" s="1069"/>
      <c r="BT50" s="1069"/>
      <c r="BU50" s="1069"/>
      <c r="BV50" s="1069"/>
      <c r="BW50" s="1069"/>
      <c r="BX50" s="1069"/>
      <c r="BY50" s="1069"/>
      <c r="BZ50" s="1069"/>
      <c r="CA50" s="1069"/>
      <c r="CB50" s="1069"/>
      <c r="CC50" s="1069"/>
      <c r="CD50" s="1069"/>
      <c r="CE50" s="1069"/>
      <c r="CF50" s="1069"/>
      <c r="CG50" s="1069"/>
      <c r="CH50" s="1069"/>
      <c r="CI50" s="1069"/>
      <c r="CJ50" s="1069"/>
      <c r="CK50" s="1069"/>
      <c r="CL50" s="1069"/>
      <c r="CM50" s="1069"/>
      <c r="CN50" s="1069"/>
      <c r="CO50" s="1069"/>
      <c r="CP50" s="1069"/>
      <c r="CQ50" s="1069"/>
      <c r="CR50" s="1069"/>
      <c r="CS50" s="1069"/>
      <c r="CT50" s="1069"/>
      <c r="CU50" s="1069"/>
      <c r="CV50" s="1069"/>
      <c r="CW50" s="1069"/>
    </row>
    <row r="51" spans="1:101" s="16" customFormat="1" ht="38.25">
      <c r="A51" s="1146">
        <v>32</v>
      </c>
      <c r="B51" s="1146" t="s">
        <v>1536</v>
      </c>
      <c r="C51" s="1154" t="s">
        <v>1556</v>
      </c>
      <c r="D51" s="1146" t="s">
        <v>94</v>
      </c>
      <c r="E51" s="1157">
        <v>2</v>
      </c>
      <c r="F51" s="1149"/>
      <c r="G51" s="1149"/>
      <c r="H51" s="1149"/>
      <c r="I51" s="1149"/>
      <c r="J51" s="1149"/>
      <c r="K51" s="1149"/>
      <c r="L51" s="1149"/>
      <c r="M51" s="1149"/>
      <c r="N51" s="1149"/>
      <c r="O51" s="1149"/>
      <c r="P51" s="1149"/>
      <c r="Q51" s="1069"/>
      <c r="R51" s="1069"/>
      <c r="S51" s="1069"/>
      <c r="T51" s="1069"/>
      <c r="U51" s="1069"/>
      <c r="V51" s="1069"/>
      <c r="W51" s="1069"/>
      <c r="X51" s="1069"/>
      <c r="Y51" s="1069"/>
      <c r="Z51" s="1069"/>
      <c r="AA51" s="1069"/>
      <c r="AB51" s="1069"/>
      <c r="AC51" s="1069"/>
      <c r="AD51" s="1069"/>
      <c r="AE51" s="1069"/>
      <c r="AF51" s="1069"/>
      <c r="AG51" s="1069"/>
      <c r="AH51" s="1069"/>
      <c r="AI51" s="1069"/>
      <c r="AJ51" s="1069"/>
      <c r="AK51" s="1069"/>
      <c r="AL51" s="1069"/>
      <c r="AM51" s="1069"/>
      <c r="AN51" s="1069"/>
      <c r="AO51" s="1069"/>
      <c r="AP51" s="1069"/>
      <c r="AQ51" s="1069"/>
      <c r="AR51" s="1069"/>
      <c r="AS51" s="1069"/>
      <c r="AT51" s="1069"/>
      <c r="AU51" s="1069"/>
      <c r="AV51" s="1069"/>
      <c r="AW51" s="1069"/>
      <c r="AX51" s="1069"/>
      <c r="AY51" s="1069"/>
      <c r="AZ51" s="1069"/>
      <c r="BA51" s="1069"/>
      <c r="BB51" s="1069"/>
      <c r="BC51" s="1069"/>
      <c r="BD51" s="1069"/>
      <c r="BE51" s="1069"/>
      <c r="BF51" s="1069"/>
      <c r="BG51" s="1069"/>
      <c r="BH51" s="1069"/>
      <c r="BI51" s="1069"/>
      <c r="BJ51" s="1069"/>
      <c r="BK51" s="1069"/>
      <c r="BL51" s="1069"/>
      <c r="BM51" s="1069"/>
      <c r="BN51" s="1069"/>
      <c r="BO51" s="1069"/>
      <c r="BP51" s="1069"/>
      <c r="BQ51" s="1069"/>
      <c r="BR51" s="1069"/>
      <c r="BS51" s="1069"/>
      <c r="BT51" s="1069"/>
      <c r="BU51" s="1069"/>
      <c r="BV51" s="1069"/>
      <c r="BW51" s="1069"/>
      <c r="BX51" s="1069"/>
      <c r="BY51" s="1069"/>
      <c r="BZ51" s="1069"/>
      <c r="CA51" s="1069"/>
      <c r="CB51" s="1069"/>
      <c r="CC51" s="1069"/>
      <c r="CD51" s="1069"/>
      <c r="CE51" s="1069"/>
      <c r="CF51" s="1069"/>
      <c r="CG51" s="1069"/>
      <c r="CH51" s="1069"/>
      <c r="CI51" s="1069"/>
      <c r="CJ51" s="1069"/>
      <c r="CK51" s="1069"/>
      <c r="CL51" s="1069"/>
      <c r="CM51" s="1069"/>
      <c r="CN51" s="1069"/>
      <c r="CO51" s="1069"/>
      <c r="CP51" s="1069"/>
      <c r="CQ51" s="1069"/>
      <c r="CR51" s="1069"/>
      <c r="CS51" s="1069"/>
      <c r="CT51" s="1069"/>
      <c r="CU51" s="1069"/>
      <c r="CV51" s="1069"/>
      <c r="CW51" s="1069"/>
    </row>
    <row r="52" spans="1:101" s="41" customFormat="1" ht="25.5">
      <c r="A52" s="1108">
        <v>32</v>
      </c>
      <c r="B52" s="1110" t="s">
        <v>1536</v>
      </c>
      <c r="C52" s="1137" t="s">
        <v>1557</v>
      </c>
      <c r="D52" s="1110" t="s">
        <v>1631</v>
      </c>
      <c r="E52" s="1141">
        <v>1300</v>
      </c>
      <c r="F52" s="1109"/>
      <c r="G52" s="1109"/>
      <c r="H52" s="1109"/>
      <c r="I52" s="1109"/>
      <c r="J52" s="1109"/>
      <c r="K52" s="1109"/>
      <c r="L52" s="1109"/>
      <c r="M52" s="1109"/>
      <c r="N52" s="1109"/>
      <c r="O52" s="1109"/>
      <c r="P52" s="1109"/>
      <c r="Q52" s="1071"/>
      <c r="R52" s="1071"/>
      <c r="S52" s="1071"/>
      <c r="T52" s="1071"/>
      <c r="U52" s="1071"/>
      <c r="V52" s="1071"/>
      <c r="W52" s="1071"/>
      <c r="X52" s="1071"/>
      <c r="Y52" s="1071"/>
      <c r="Z52" s="1071"/>
      <c r="AA52" s="1071"/>
      <c r="AB52" s="1071"/>
      <c r="AC52" s="1071"/>
      <c r="AD52" s="1071"/>
      <c r="AE52" s="1071"/>
      <c r="AF52" s="1071"/>
      <c r="AG52" s="1071"/>
      <c r="AH52" s="1071"/>
      <c r="AI52" s="1071"/>
      <c r="AJ52" s="1071"/>
      <c r="AK52" s="1071"/>
      <c r="AL52" s="1071"/>
      <c r="AM52" s="1071"/>
      <c r="AN52" s="1071"/>
      <c r="AO52" s="1071"/>
      <c r="AP52" s="1071"/>
      <c r="AQ52" s="1071"/>
      <c r="AR52" s="1071"/>
      <c r="AS52" s="1071"/>
      <c r="AT52" s="1071"/>
      <c r="AU52" s="1071"/>
      <c r="AV52" s="1071"/>
      <c r="AW52" s="1071"/>
      <c r="AX52" s="1071"/>
      <c r="AY52" s="1071"/>
      <c r="AZ52" s="1071"/>
      <c r="BA52" s="1071"/>
      <c r="BB52" s="1071"/>
      <c r="BC52" s="1071"/>
      <c r="BD52" s="1071"/>
      <c r="BE52" s="1071"/>
      <c r="BF52" s="1071"/>
      <c r="BG52" s="1071"/>
      <c r="BH52" s="1071"/>
      <c r="BI52" s="1071"/>
      <c r="BJ52" s="1071"/>
      <c r="BK52" s="1071"/>
      <c r="BL52" s="1071"/>
      <c r="BM52" s="1071"/>
      <c r="BN52" s="1071"/>
      <c r="BO52" s="1071"/>
      <c r="BP52" s="1071"/>
      <c r="BQ52" s="1071"/>
      <c r="BR52" s="1071"/>
      <c r="BS52" s="1071"/>
      <c r="BT52" s="1071"/>
      <c r="BU52" s="1071"/>
      <c r="BV52" s="1071"/>
      <c r="BW52" s="1071"/>
      <c r="BX52" s="1071"/>
      <c r="BY52" s="1071"/>
      <c r="BZ52" s="1071"/>
      <c r="CA52" s="1071"/>
      <c r="CB52" s="1071"/>
      <c r="CC52" s="1071"/>
      <c r="CD52" s="1071"/>
      <c r="CE52" s="1071"/>
      <c r="CF52" s="1071"/>
      <c r="CG52" s="1071"/>
      <c r="CH52" s="1071"/>
      <c r="CI52" s="1071"/>
      <c r="CJ52" s="1071"/>
      <c r="CK52" s="1071"/>
      <c r="CL52" s="1071"/>
      <c r="CM52" s="1071"/>
      <c r="CN52" s="1071"/>
      <c r="CO52" s="1071"/>
      <c r="CP52" s="1071"/>
      <c r="CQ52" s="1071"/>
      <c r="CR52" s="1071"/>
      <c r="CS52" s="1071"/>
      <c r="CT52" s="1071"/>
      <c r="CU52" s="1071"/>
      <c r="CV52" s="1071"/>
      <c r="CW52" s="1071"/>
    </row>
    <row r="53" spans="1:101" s="41" customFormat="1" ht="127.5">
      <c r="A53" s="1146">
        <v>33</v>
      </c>
      <c r="B53" s="1146"/>
      <c r="C53" s="1147" t="s">
        <v>1799</v>
      </c>
      <c r="D53" s="1146" t="s">
        <v>94</v>
      </c>
      <c r="E53" s="1148">
        <v>8</v>
      </c>
      <c r="F53" s="1149"/>
      <c r="G53" s="1149"/>
      <c r="H53" s="1149"/>
      <c r="I53" s="1149"/>
      <c r="J53" s="1149"/>
      <c r="K53" s="1149"/>
      <c r="L53" s="1149"/>
      <c r="M53" s="1149"/>
      <c r="N53" s="1149"/>
      <c r="O53" s="1149"/>
      <c r="P53" s="1149"/>
      <c r="Q53" s="1071"/>
      <c r="R53" s="1071"/>
      <c r="S53" s="1071"/>
      <c r="T53" s="1071"/>
      <c r="U53" s="1071"/>
      <c r="V53" s="1071"/>
      <c r="W53" s="1071"/>
      <c r="X53" s="1071"/>
      <c r="Y53" s="1071"/>
      <c r="Z53" s="1071"/>
      <c r="AA53" s="1071"/>
      <c r="AB53" s="1071"/>
      <c r="AC53" s="1071"/>
      <c r="AD53" s="1071"/>
      <c r="AE53" s="1071"/>
      <c r="AF53" s="1071"/>
      <c r="AG53" s="1071"/>
      <c r="AH53" s="1071"/>
      <c r="AI53" s="1071"/>
      <c r="AJ53" s="1071"/>
      <c r="AK53" s="1071"/>
      <c r="AL53" s="1071"/>
      <c r="AM53" s="1071"/>
      <c r="AN53" s="1071"/>
      <c r="AO53" s="1071"/>
      <c r="AP53" s="1071"/>
      <c r="AQ53" s="1071"/>
      <c r="AR53" s="1071"/>
      <c r="AS53" s="1071"/>
      <c r="AT53" s="1071"/>
      <c r="AU53" s="1071"/>
      <c r="AV53" s="1071"/>
      <c r="AW53" s="1071"/>
      <c r="AX53" s="1071"/>
      <c r="AY53" s="1071"/>
      <c r="AZ53" s="1071"/>
      <c r="BA53" s="1071"/>
      <c r="BB53" s="1071"/>
      <c r="BC53" s="1071"/>
      <c r="BD53" s="1071"/>
      <c r="BE53" s="1071"/>
      <c r="BF53" s="1071"/>
      <c r="BG53" s="1071"/>
      <c r="BH53" s="1071"/>
      <c r="BI53" s="1071"/>
      <c r="BJ53" s="1071"/>
      <c r="BK53" s="1071"/>
      <c r="BL53" s="1071"/>
      <c r="BM53" s="1071"/>
      <c r="BN53" s="1071"/>
      <c r="BO53" s="1071"/>
      <c r="BP53" s="1071"/>
      <c r="BQ53" s="1071"/>
      <c r="BR53" s="1071"/>
      <c r="BS53" s="1071"/>
      <c r="BT53" s="1071"/>
      <c r="BU53" s="1071"/>
      <c r="BV53" s="1071"/>
      <c r="BW53" s="1071"/>
      <c r="BX53" s="1071"/>
      <c r="BY53" s="1071"/>
      <c r="BZ53" s="1071"/>
      <c r="CA53" s="1071"/>
      <c r="CB53" s="1071"/>
      <c r="CC53" s="1071"/>
      <c r="CD53" s="1071"/>
      <c r="CE53" s="1071"/>
      <c r="CF53" s="1071"/>
      <c r="CG53" s="1071"/>
      <c r="CH53" s="1071"/>
      <c r="CI53" s="1071"/>
      <c r="CJ53" s="1071"/>
      <c r="CK53" s="1071"/>
      <c r="CL53" s="1071"/>
      <c r="CM53" s="1071"/>
      <c r="CN53" s="1071"/>
      <c r="CO53" s="1071"/>
      <c r="CP53" s="1071"/>
      <c r="CQ53" s="1071"/>
      <c r="CR53" s="1071"/>
      <c r="CS53" s="1071"/>
      <c r="CT53" s="1071"/>
      <c r="CU53" s="1071"/>
      <c r="CV53" s="1071"/>
      <c r="CW53" s="1071"/>
    </row>
    <row r="54" spans="1:101" s="41" customFormat="1" ht="51">
      <c r="A54" s="1146">
        <v>34</v>
      </c>
      <c r="B54" s="1146"/>
      <c r="C54" s="1147" t="s">
        <v>1797</v>
      </c>
      <c r="D54" s="1146" t="s">
        <v>94</v>
      </c>
      <c r="E54" s="1148">
        <v>12</v>
      </c>
      <c r="F54" s="1149"/>
      <c r="G54" s="1149"/>
      <c r="H54" s="1149"/>
      <c r="I54" s="1149"/>
      <c r="J54" s="1149"/>
      <c r="K54" s="1149"/>
      <c r="L54" s="1149"/>
      <c r="M54" s="1149"/>
      <c r="N54" s="1149"/>
      <c r="O54" s="1149"/>
      <c r="P54" s="1149"/>
      <c r="Q54" s="1071"/>
      <c r="R54" s="1071"/>
      <c r="S54" s="1071"/>
      <c r="T54" s="1071"/>
      <c r="U54" s="1071"/>
      <c r="V54" s="1071"/>
      <c r="W54" s="1071"/>
      <c r="X54" s="1071"/>
      <c r="Y54" s="1071"/>
      <c r="Z54" s="1071"/>
      <c r="AA54" s="1071"/>
      <c r="AB54" s="1071"/>
      <c r="AC54" s="1071"/>
      <c r="AD54" s="1071"/>
      <c r="AE54" s="1071"/>
      <c r="AF54" s="1071"/>
      <c r="AG54" s="1071"/>
      <c r="AH54" s="1071"/>
      <c r="AI54" s="1071"/>
      <c r="AJ54" s="1071"/>
      <c r="AK54" s="1071"/>
      <c r="AL54" s="1071"/>
      <c r="AM54" s="1071"/>
      <c r="AN54" s="1071"/>
      <c r="AO54" s="1071"/>
      <c r="AP54" s="1071"/>
      <c r="AQ54" s="1071"/>
      <c r="AR54" s="1071"/>
      <c r="AS54" s="1071"/>
      <c r="AT54" s="1071"/>
      <c r="AU54" s="1071"/>
      <c r="AV54" s="1071"/>
      <c r="AW54" s="1071"/>
      <c r="AX54" s="1071"/>
      <c r="AY54" s="1071"/>
      <c r="AZ54" s="1071"/>
      <c r="BA54" s="1071"/>
      <c r="BB54" s="1071"/>
      <c r="BC54" s="1071"/>
      <c r="BD54" s="1071"/>
      <c r="BE54" s="1071"/>
      <c r="BF54" s="1071"/>
      <c r="BG54" s="1071"/>
      <c r="BH54" s="1071"/>
      <c r="BI54" s="1071"/>
      <c r="BJ54" s="1071"/>
      <c r="BK54" s="1071"/>
      <c r="BL54" s="1071"/>
      <c r="BM54" s="1071"/>
      <c r="BN54" s="1071"/>
      <c r="BO54" s="1071"/>
      <c r="BP54" s="1071"/>
      <c r="BQ54" s="1071"/>
      <c r="BR54" s="1071"/>
      <c r="BS54" s="1071"/>
      <c r="BT54" s="1071"/>
      <c r="BU54" s="1071"/>
      <c r="BV54" s="1071"/>
      <c r="BW54" s="1071"/>
      <c r="BX54" s="1071"/>
      <c r="BY54" s="1071"/>
      <c r="BZ54" s="1071"/>
      <c r="CA54" s="1071"/>
      <c r="CB54" s="1071"/>
      <c r="CC54" s="1071"/>
      <c r="CD54" s="1071"/>
      <c r="CE54" s="1071"/>
      <c r="CF54" s="1071"/>
      <c r="CG54" s="1071"/>
      <c r="CH54" s="1071"/>
      <c r="CI54" s="1071"/>
      <c r="CJ54" s="1071"/>
      <c r="CK54" s="1071"/>
      <c r="CL54" s="1071"/>
      <c r="CM54" s="1071"/>
      <c r="CN54" s="1071"/>
      <c r="CO54" s="1071"/>
      <c r="CP54" s="1071"/>
      <c r="CQ54" s="1071"/>
      <c r="CR54" s="1071"/>
      <c r="CS54" s="1071"/>
      <c r="CT54" s="1071"/>
      <c r="CU54" s="1071"/>
      <c r="CV54" s="1071"/>
      <c r="CW54" s="1071"/>
    </row>
    <row r="55" spans="1:101" s="371" customFormat="1" ht="114.75">
      <c r="A55" s="1146">
        <v>35</v>
      </c>
      <c r="B55" s="1146"/>
      <c r="C55" s="1147" t="s">
        <v>1798</v>
      </c>
      <c r="D55" s="1146" t="s">
        <v>94</v>
      </c>
      <c r="E55" s="1148">
        <v>3</v>
      </c>
      <c r="F55" s="1149"/>
      <c r="G55" s="1149"/>
      <c r="H55" s="1149"/>
      <c r="I55" s="1149"/>
      <c r="J55" s="1149"/>
      <c r="K55" s="1149"/>
      <c r="L55" s="1149"/>
      <c r="M55" s="1149"/>
      <c r="N55" s="1149"/>
      <c r="O55" s="1149"/>
      <c r="P55" s="1149"/>
      <c r="Q55" s="1071"/>
      <c r="R55" s="1071"/>
      <c r="S55" s="1071"/>
      <c r="T55" s="1071"/>
      <c r="U55" s="1071"/>
      <c r="V55" s="1071"/>
      <c r="W55" s="1071"/>
      <c r="X55" s="1071"/>
      <c r="Y55" s="1071"/>
      <c r="Z55" s="1071"/>
      <c r="AA55" s="1071"/>
      <c r="AB55" s="1071"/>
      <c r="AC55" s="1071"/>
      <c r="AD55" s="1071"/>
      <c r="AE55" s="1071"/>
      <c r="AF55" s="1071"/>
      <c r="AG55" s="1071"/>
      <c r="AH55" s="1071"/>
      <c r="AI55" s="1071"/>
      <c r="AJ55" s="1071"/>
      <c r="AK55" s="1071"/>
      <c r="AL55" s="1071"/>
      <c r="AM55" s="1071"/>
      <c r="AN55" s="1071"/>
      <c r="AO55" s="1071"/>
      <c r="AP55" s="1071"/>
      <c r="AQ55" s="1071"/>
      <c r="AR55" s="1071"/>
      <c r="AS55" s="1071"/>
      <c r="AT55" s="1071"/>
      <c r="AU55" s="1071"/>
      <c r="AV55" s="1071"/>
      <c r="AW55" s="1071"/>
      <c r="AX55" s="1071"/>
      <c r="AY55" s="1071"/>
      <c r="AZ55" s="1071"/>
      <c r="BA55" s="1071"/>
      <c r="BB55" s="1071"/>
      <c r="BC55" s="1071"/>
      <c r="BD55" s="1071"/>
      <c r="BE55" s="1071"/>
      <c r="BF55" s="1071"/>
      <c r="BG55" s="1071"/>
      <c r="BH55" s="1071"/>
      <c r="BI55" s="1071"/>
      <c r="BJ55" s="1071"/>
      <c r="BK55" s="1071"/>
      <c r="BL55" s="1071"/>
      <c r="BM55" s="1071"/>
      <c r="BN55" s="1071"/>
      <c r="BO55" s="1071"/>
      <c r="BP55" s="1071"/>
      <c r="BQ55" s="1071"/>
      <c r="BR55" s="1071"/>
      <c r="BS55" s="1071"/>
      <c r="BT55" s="1071"/>
      <c r="BU55" s="1071"/>
      <c r="BV55" s="1071"/>
      <c r="BW55" s="1071"/>
      <c r="BX55" s="1071"/>
      <c r="BY55" s="1071"/>
      <c r="BZ55" s="1071"/>
      <c r="CA55" s="1071"/>
      <c r="CB55" s="1071"/>
      <c r="CC55" s="1071"/>
      <c r="CD55" s="1071"/>
      <c r="CE55" s="1071"/>
      <c r="CF55" s="1071"/>
      <c r="CG55" s="1071"/>
      <c r="CH55" s="1071"/>
      <c r="CI55" s="1071"/>
      <c r="CJ55" s="1071"/>
      <c r="CK55" s="1071"/>
      <c r="CL55" s="1071"/>
      <c r="CM55" s="1071"/>
      <c r="CN55" s="1071"/>
      <c r="CO55" s="1071"/>
      <c r="CP55" s="1071"/>
      <c r="CQ55" s="1071"/>
      <c r="CR55" s="1071"/>
      <c r="CS55" s="1071"/>
      <c r="CT55" s="1071"/>
      <c r="CU55" s="1071"/>
      <c r="CV55" s="1071"/>
      <c r="CW55" s="1071"/>
    </row>
    <row r="56" spans="1:101" s="371" customFormat="1" ht="89.25">
      <c r="A56" s="1146">
        <v>36</v>
      </c>
      <c r="B56" s="1146"/>
      <c r="C56" s="1147" t="s">
        <v>1800</v>
      </c>
      <c r="D56" s="1146" t="s">
        <v>94</v>
      </c>
      <c r="E56" s="1148">
        <v>4</v>
      </c>
      <c r="F56" s="1149"/>
      <c r="G56" s="1149"/>
      <c r="H56" s="1149"/>
      <c r="I56" s="1149"/>
      <c r="J56" s="1149"/>
      <c r="K56" s="1149"/>
      <c r="L56" s="1149"/>
      <c r="M56" s="1149"/>
      <c r="N56" s="1149"/>
      <c r="O56" s="1149"/>
      <c r="P56" s="1149"/>
      <c r="Q56" s="1071"/>
      <c r="R56" s="1071"/>
      <c r="S56" s="1071"/>
      <c r="T56" s="1071"/>
      <c r="U56" s="1071"/>
      <c r="V56" s="1071"/>
      <c r="W56" s="1071"/>
      <c r="X56" s="1071"/>
      <c r="Y56" s="1071"/>
      <c r="Z56" s="1071"/>
      <c r="AA56" s="1071"/>
      <c r="AB56" s="1071"/>
      <c r="AC56" s="1071"/>
      <c r="AD56" s="1071"/>
      <c r="AE56" s="1071"/>
      <c r="AF56" s="1071"/>
      <c r="AG56" s="1071"/>
      <c r="AH56" s="1071"/>
      <c r="AI56" s="1071"/>
      <c r="AJ56" s="1071"/>
      <c r="AK56" s="1071"/>
      <c r="AL56" s="1071"/>
      <c r="AM56" s="1071"/>
      <c r="AN56" s="1071"/>
      <c r="AO56" s="1071"/>
      <c r="AP56" s="1071"/>
      <c r="AQ56" s="1071"/>
      <c r="AR56" s="1071"/>
      <c r="AS56" s="1071"/>
      <c r="AT56" s="1071"/>
      <c r="AU56" s="1071"/>
      <c r="AV56" s="1071"/>
      <c r="AW56" s="1071"/>
      <c r="AX56" s="1071"/>
      <c r="AY56" s="1071"/>
      <c r="AZ56" s="1071"/>
      <c r="BA56" s="1071"/>
      <c r="BB56" s="1071"/>
      <c r="BC56" s="1071"/>
      <c r="BD56" s="1071"/>
      <c r="BE56" s="1071"/>
      <c r="BF56" s="1071"/>
      <c r="BG56" s="1071"/>
      <c r="BH56" s="1071"/>
      <c r="BI56" s="1071"/>
      <c r="BJ56" s="1071"/>
      <c r="BK56" s="1071"/>
      <c r="BL56" s="1071"/>
      <c r="BM56" s="1071"/>
      <c r="BN56" s="1071"/>
      <c r="BO56" s="1071"/>
      <c r="BP56" s="1071"/>
      <c r="BQ56" s="1071"/>
      <c r="BR56" s="1071"/>
      <c r="BS56" s="1071"/>
      <c r="BT56" s="1071"/>
      <c r="BU56" s="1071"/>
      <c r="BV56" s="1071"/>
      <c r="BW56" s="1071"/>
      <c r="BX56" s="1071"/>
      <c r="BY56" s="1071"/>
      <c r="BZ56" s="1071"/>
      <c r="CA56" s="1071"/>
      <c r="CB56" s="1071"/>
      <c r="CC56" s="1071"/>
      <c r="CD56" s="1071"/>
      <c r="CE56" s="1071"/>
      <c r="CF56" s="1071"/>
      <c r="CG56" s="1071"/>
      <c r="CH56" s="1071"/>
      <c r="CI56" s="1071"/>
      <c r="CJ56" s="1071"/>
      <c r="CK56" s="1071"/>
      <c r="CL56" s="1071"/>
      <c r="CM56" s="1071"/>
      <c r="CN56" s="1071"/>
      <c r="CO56" s="1071"/>
      <c r="CP56" s="1071"/>
      <c r="CQ56" s="1071"/>
      <c r="CR56" s="1071"/>
      <c r="CS56" s="1071"/>
      <c r="CT56" s="1071"/>
      <c r="CU56" s="1071"/>
      <c r="CV56" s="1071"/>
      <c r="CW56" s="1071"/>
    </row>
    <row r="57" spans="1:101" s="41" customFormat="1" ht="15.75" customHeight="1">
      <c r="A57" s="1108">
        <v>37</v>
      </c>
      <c r="B57" s="1110"/>
      <c r="C57" s="1137" t="s">
        <v>1593</v>
      </c>
      <c r="D57" s="1110" t="s">
        <v>94</v>
      </c>
      <c r="E57" s="1142">
        <v>1</v>
      </c>
      <c r="F57" s="1111"/>
      <c r="G57" s="1111"/>
      <c r="H57" s="1111"/>
      <c r="I57" s="1111"/>
      <c r="J57" s="1111"/>
      <c r="K57" s="1111"/>
      <c r="L57" s="1111"/>
      <c r="M57" s="1111"/>
      <c r="N57" s="1111"/>
      <c r="O57" s="1111"/>
      <c r="P57" s="1111"/>
      <c r="Q57" s="1071"/>
      <c r="R57" s="1071"/>
      <c r="S57" s="1071"/>
      <c r="T57" s="1071"/>
      <c r="U57" s="1071"/>
      <c r="V57" s="1071"/>
      <c r="W57" s="1071"/>
      <c r="X57" s="1071"/>
      <c r="Y57" s="1071"/>
      <c r="Z57" s="1071"/>
      <c r="AA57" s="1071"/>
      <c r="AB57" s="1071"/>
      <c r="AC57" s="1071"/>
      <c r="AD57" s="1071"/>
      <c r="AE57" s="1071"/>
      <c r="AF57" s="1071"/>
      <c r="AG57" s="1071"/>
      <c r="AH57" s="1071"/>
      <c r="AI57" s="1071"/>
      <c r="AJ57" s="1071"/>
      <c r="AK57" s="1071"/>
      <c r="AL57" s="1071"/>
      <c r="AM57" s="1071"/>
      <c r="AN57" s="1071"/>
      <c r="AO57" s="1071"/>
      <c r="AP57" s="1071"/>
      <c r="AQ57" s="1071"/>
      <c r="AR57" s="1071"/>
      <c r="AS57" s="1071"/>
      <c r="AT57" s="1071"/>
      <c r="AU57" s="1071"/>
      <c r="AV57" s="1071"/>
      <c r="AW57" s="1071"/>
      <c r="AX57" s="1071"/>
      <c r="AY57" s="1071"/>
      <c r="AZ57" s="1071"/>
      <c r="BA57" s="1071"/>
      <c r="BB57" s="1071"/>
      <c r="BC57" s="1071"/>
      <c r="BD57" s="1071"/>
      <c r="BE57" s="1071"/>
      <c r="BF57" s="1071"/>
      <c r="BG57" s="1071"/>
      <c r="BH57" s="1071"/>
      <c r="BI57" s="1071"/>
      <c r="BJ57" s="1071"/>
      <c r="BK57" s="1071"/>
      <c r="BL57" s="1071"/>
      <c r="BM57" s="1071"/>
      <c r="BN57" s="1071"/>
      <c r="BO57" s="1071"/>
      <c r="BP57" s="1071"/>
      <c r="BQ57" s="1071"/>
      <c r="BR57" s="1071"/>
      <c r="BS57" s="1071"/>
      <c r="BT57" s="1071"/>
      <c r="BU57" s="1071"/>
      <c r="BV57" s="1071"/>
      <c r="BW57" s="1071"/>
      <c r="BX57" s="1071"/>
      <c r="BY57" s="1071"/>
      <c r="BZ57" s="1071"/>
      <c r="CA57" s="1071"/>
      <c r="CB57" s="1071"/>
      <c r="CC57" s="1071"/>
      <c r="CD57" s="1071"/>
      <c r="CE57" s="1071"/>
      <c r="CF57" s="1071"/>
      <c r="CG57" s="1071"/>
      <c r="CH57" s="1071"/>
      <c r="CI57" s="1071"/>
      <c r="CJ57" s="1071"/>
      <c r="CK57" s="1071"/>
      <c r="CL57" s="1071"/>
      <c r="CM57" s="1071"/>
      <c r="CN57" s="1071"/>
      <c r="CO57" s="1071"/>
      <c r="CP57" s="1071"/>
      <c r="CQ57" s="1071"/>
      <c r="CR57" s="1071"/>
      <c r="CS57" s="1071"/>
      <c r="CT57" s="1071"/>
      <c r="CU57" s="1071"/>
      <c r="CV57" s="1071"/>
      <c r="CW57" s="1071"/>
    </row>
    <row r="58" spans="1:101" s="41" customFormat="1">
      <c r="A58" s="1108">
        <v>38</v>
      </c>
      <c r="B58" s="1110"/>
      <c r="C58" s="1137" t="s">
        <v>1594</v>
      </c>
      <c r="D58" s="1110" t="s">
        <v>94</v>
      </c>
      <c r="E58" s="1142">
        <v>1</v>
      </c>
      <c r="F58" s="1111"/>
      <c r="G58" s="1111"/>
      <c r="H58" s="1111"/>
      <c r="I58" s="1111"/>
      <c r="J58" s="1111"/>
      <c r="K58" s="1111"/>
      <c r="L58" s="1111"/>
      <c r="M58" s="1111"/>
      <c r="N58" s="1111"/>
      <c r="O58" s="1111"/>
      <c r="P58" s="1111"/>
      <c r="Q58" s="1071"/>
      <c r="R58" s="1071"/>
      <c r="S58" s="1071"/>
      <c r="T58" s="1071"/>
      <c r="U58" s="1071"/>
      <c r="V58" s="1071"/>
      <c r="W58" s="1071"/>
      <c r="X58" s="1071"/>
      <c r="Y58" s="1071"/>
      <c r="Z58" s="1071"/>
      <c r="AA58" s="1071"/>
      <c r="AB58" s="1071"/>
      <c r="AC58" s="1071"/>
      <c r="AD58" s="1071"/>
      <c r="AE58" s="1071"/>
      <c r="AF58" s="1071"/>
      <c r="AG58" s="1071"/>
      <c r="AH58" s="1071"/>
      <c r="AI58" s="1071"/>
      <c r="AJ58" s="1071"/>
      <c r="AK58" s="1071"/>
      <c r="AL58" s="1071"/>
      <c r="AM58" s="1071"/>
      <c r="AN58" s="1071"/>
      <c r="AO58" s="1071"/>
      <c r="AP58" s="1071"/>
      <c r="AQ58" s="1071"/>
      <c r="AR58" s="1071"/>
      <c r="AS58" s="1071"/>
      <c r="AT58" s="1071"/>
      <c r="AU58" s="1071"/>
      <c r="AV58" s="1071"/>
      <c r="AW58" s="1071"/>
      <c r="AX58" s="1071"/>
      <c r="AY58" s="1071"/>
      <c r="AZ58" s="1071"/>
      <c r="BA58" s="1071"/>
      <c r="BB58" s="1071"/>
      <c r="BC58" s="1071"/>
      <c r="BD58" s="1071"/>
      <c r="BE58" s="1071"/>
      <c r="BF58" s="1071"/>
      <c r="BG58" s="1071"/>
      <c r="BH58" s="1071"/>
      <c r="BI58" s="1071"/>
      <c r="BJ58" s="1071"/>
      <c r="BK58" s="1071"/>
      <c r="BL58" s="1071"/>
      <c r="BM58" s="1071"/>
      <c r="BN58" s="1071"/>
      <c r="BO58" s="1071"/>
      <c r="BP58" s="1071"/>
      <c r="BQ58" s="1071"/>
      <c r="BR58" s="1071"/>
      <c r="BS58" s="1071"/>
      <c r="BT58" s="1071"/>
      <c r="BU58" s="1071"/>
      <c r="BV58" s="1071"/>
      <c r="BW58" s="1071"/>
      <c r="BX58" s="1071"/>
      <c r="BY58" s="1071"/>
      <c r="BZ58" s="1071"/>
      <c r="CA58" s="1071"/>
      <c r="CB58" s="1071"/>
      <c r="CC58" s="1071"/>
      <c r="CD58" s="1071"/>
      <c r="CE58" s="1071"/>
      <c r="CF58" s="1071"/>
      <c r="CG58" s="1071"/>
      <c r="CH58" s="1071"/>
      <c r="CI58" s="1071"/>
      <c r="CJ58" s="1071"/>
      <c r="CK58" s="1071"/>
      <c r="CL58" s="1071"/>
      <c r="CM58" s="1071"/>
      <c r="CN58" s="1071"/>
      <c r="CO58" s="1071"/>
      <c r="CP58" s="1071"/>
      <c r="CQ58" s="1071"/>
      <c r="CR58" s="1071"/>
      <c r="CS58" s="1071"/>
      <c r="CT58" s="1071"/>
      <c r="CU58" s="1071"/>
      <c r="CV58" s="1071"/>
      <c r="CW58" s="1071"/>
    </row>
    <row r="59" spans="1:101" s="41" customFormat="1" ht="25.5">
      <c r="A59" s="1108">
        <v>39</v>
      </c>
      <c r="B59" s="1110"/>
      <c r="C59" s="1137" t="s">
        <v>1595</v>
      </c>
      <c r="D59" s="1110" t="s">
        <v>94</v>
      </c>
      <c r="E59" s="1142">
        <v>1</v>
      </c>
      <c r="F59" s="1111"/>
      <c r="G59" s="1111"/>
      <c r="H59" s="1111"/>
      <c r="I59" s="1111"/>
      <c r="J59" s="1111"/>
      <c r="K59" s="1111"/>
      <c r="L59" s="1111"/>
      <c r="M59" s="1111"/>
      <c r="N59" s="1111"/>
      <c r="O59" s="1111"/>
      <c r="P59" s="1111"/>
      <c r="Q59" s="1071"/>
      <c r="R59" s="1071"/>
      <c r="S59" s="1071"/>
      <c r="T59" s="1071"/>
      <c r="U59" s="1071"/>
      <c r="V59" s="1071"/>
      <c r="W59" s="1071"/>
      <c r="X59" s="1071"/>
      <c r="Y59" s="1071"/>
      <c r="Z59" s="1071"/>
      <c r="AA59" s="1071"/>
      <c r="AB59" s="1071"/>
      <c r="AC59" s="1071"/>
      <c r="AD59" s="1071"/>
      <c r="AE59" s="1071"/>
      <c r="AF59" s="1071"/>
      <c r="AG59" s="1071"/>
      <c r="AH59" s="1071"/>
      <c r="AI59" s="1071"/>
      <c r="AJ59" s="1071"/>
      <c r="AK59" s="1071"/>
      <c r="AL59" s="1071"/>
      <c r="AM59" s="1071"/>
      <c r="AN59" s="1071"/>
      <c r="AO59" s="1071"/>
      <c r="AP59" s="1071"/>
      <c r="AQ59" s="1071"/>
      <c r="AR59" s="1071"/>
      <c r="AS59" s="1071"/>
      <c r="AT59" s="1071"/>
      <c r="AU59" s="1071"/>
      <c r="AV59" s="1071"/>
      <c r="AW59" s="1071"/>
      <c r="AX59" s="1071"/>
      <c r="AY59" s="1071"/>
      <c r="AZ59" s="1071"/>
      <c r="BA59" s="1071"/>
      <c r="BB59" s="1071"/>
      <c r="BC59" s="1071"/>
      <c r="BD59" s="1071"/>
      <c r="BE59" s="1071"/>
      <c r="BF59" s="1071"/>
      <c r="BG59" s="1071"/>
      <c r="BH59" s="1071"/>
      <c r="BI59" s="1071"/>
      <c r="BJ59" s="1071"/>
      <c r="BK59" s="1071"/>
      <c r="BL59" s="1071"/>
      <c r="BM59" s="1071"/>
      <c r="BN59" s="1071"/>
      <c r="BO59" s="1071"/>
      <c r="BP59" s="1071"/>
      <c r="BQ59" s="1071"/>
      <c r="BR59" s="1071"/>
      <c r="BS59" s="1071"/>
      <c r="BT59" s="1071"/>
      <c r="BU59" s="1071"/>
      <c r="BV59" s="1071"/>
      <c r="BW59" s="1071"/>
      <c r="BX59" s="1071"/>
      <c r="BY59" s="1071"/>
      <c r="BZ59" s="1071"/>
      <c r="CA59" s="1071"/>
      <c r="CB59" s="1071"/>
      <c r="CC59" s="1071"/>
      <c r="CD59" s="1071"/>
      <c r="CE59" s="1071"/>
      <c r="CF59" s="1071"/>
      <c r="CG59" s="1071"/>
      <c r="CH59" s="1071"/>
      <c r="CI59" s="1071"/>
      <c r="CJ59" s="1071"/>
      <c r="CK59" s="1071"/>
      <c r="CL59" s="1071"/>
      <c r="CM59" s="1071"/>
      <c r="CN59" s="1071"/>
      <c r="CO59" s="1071"/>
      <c r="CP59" s="1071"/>
      <c r="CQ59" s="1071"/>
      <c r="CR59" s="1071"/>
      <c r="CS59" s="1071"/>
      <c r="CT59" s="1071"/>
      <c r="CU59" s="1071"/>
      <c r="CV59" s="1071"/>
      <c r="CW59" s="1071"/>
    </row>
    <row r="60" spans="1:101" s="41" customFormat="1" ht="38.25">
      <c r="A60" s="1152">
        <v>40</v>
      </c>
      <c r="B60" s="1152"/>
      <c r="C60" s="1158" t="s">
        <v>1788</v>
      </c>
      <c r="D60" s="1159" t="s">
        <v>94</v>
      </c>
      <c r="E60" s="1160">
        <v>1</v>
      </c>
      <c r="F60" s="1153"/>
      <c r="G60" s="1150"/>
      <c r="H60" s="1150"/>
      <c r="I60" s="1150"/>
      <c r="J60" s="1153"/>
      <c r="K60" s="1150"/>
      <c r="L60" s="1153"/>
      <c r="M60" s="1150"/>
      <c r="N60" s="1153"/>
      <c r="O60" s="1150"/>
      <c r="P60" s="1150"/>
      <c r="Q60" s="1071"/>
      <c r="R60" s="1071"/>
      <c r="S60" s="1071"/>
      <c r="T60" s="1071"/>
      <c r="U60" s="1071"/>
      <c r="V60" s="1071"/>
      <c r="W60" s="1071"/>
      <c r="X60" s="1071"/>
      <c r="Y60" s="1071"/>
      <c r="Z60" s="1071"/>
      <c r="AA60" s="1071"/>
      <c r="AB60" s="1071"/>
      <c r="AC60" s="1071"/>
      <c r="AD60" s="1071"/>
      <c r="AE60" s="1071"/>
      <c r="AF60" s="1071"/>
      <c r="AG60" s="1071"/>
      <c r="AH60" s="1071"/>
      <c r="AI60" s="1071"/>
      <c r="AJ60" s="1071"/>
      <c r="AK60" s="1071"/>
      <c r="AL60" s="1071"/>
      <c r="AM60" s="1071"/>
      <c r="AN60" s="1071"/>
      <c r="AO60" s="1071"/>
      <c r="AP60" s="1071"/>
      <c r="AQ60" s="1071"/>
      <c r="AR60" s="1071"/>
      <c r="AS60" s="1071"/>
      <c r="AT60" s="1071"/>
      <c r="AU60" s="1071"/>
      <c r="AV60" s="1071"/>
      <c r="AW60" s="1071"/>
      <c r="AX60" s="1071"/>
      <c r="AY60" s="1071"/>
      <c r="AZ60" s="1071"/>
      <c r="BA60" s="1071"/>
      <c r="BB60" s="1071"/>
      <c r="BC60" s="1071"/>
      <c r="BD60" s="1071"/>
      <c r="BE60" s="1071"/>
      <c r="BF60" s="1071"/>
      <c r="BG60" s="1071"/>
      <c r="BH60" s="1071"/>
      <c r="BI60" s="1071"/>
      <c r="BJ60" s="1071"/>
      <c r="BK60" s="1071"/>
      <c r="BL60" s="1071"/>
      <c r="BM60" s="1071"/>
      <c r="BN60" s="1071"/>
      <c r="BO60" s="1071"/>
      <c r="BP60" s="1071"/>
      <c r="BQ60" s="1071"/>
      <c r="BR60" s="1071"/>
      <c r="BS60" s="1071"/>
      <c r="BT60" s="1071"/>
      <c r="BU60" s="1071"/>
      <c r="BV60" s="1071"/>
      <c r="BW60" s="1071"/>
      <c r="BX60" s="1071"/>
      <c r="BY60" s="1071"/>
      <c r="BZ60" s="1071"/>
      <c r="CA60" s="1071"/>
      <c r="CB60" s="1071"/>
      <c r="CC60" s="1071"/>
      <c r="CD60" s="1071"/>
      <c r="CE60" s="1071"/>
      <c r="CF60" s="1071"/>
      <c r="CG60" s="1071"/>
      <c r="CH60" s="1071"/>
      <c r="CI60" s="1071"/>
      <c r="CJ60" s="1071"/>
      <c r="CK60" s="1071"/>
      <c r="CL60" s="1071"/>
      <c r="CM60" s="1071"/>
      <c r="CN60" s="1071"/>
      <c r="CO60" s="1071"/>
      <c r="CP60" s="1071"/>
      <c r="CQ60" s="1071"/>
      <c r="CR60" s="1071"/>
      <c r="CS60" s="1071"/>
      <c r="CT60" s="1071"/>
      <c r="CU60" s="1071"/>
      <c r="CV60" s="1071"/>
      <c r="CW60" s="1071"/>
    </row>
    <row r="61" spans="1:101" s="41" customFormat="1" ht="38.25">
      <c r="A61" s="1152">
        <v>41</v>
      </c>
      <c r="B61" s="1152"/>
      <c r="C61" s="1158" t="s">
        <v>1789</v>
      </c>
      <c r="D61" s="1159" t="s">
        <v>94</v>
      </c>
      <c r="E61" s="1160">
        <v>10</v>
      </c>
      <c r="F61" s="1153"/>
      <c r="G61" s="1150"/>
      <c r="H61" s="1150"/>
      <c r="I61" s="1150"/>
      <c r="J61" s="1153"/>
      <c r="K61" s="1150"/>
      <c r="L61" s="1153"/>
      <c r="M61" s="1150"/>
      <c r="N61" s="1153"/>
      <c r="O61" s="1150"/>
      <c r="P61" s="1150"/>
      <c r="Q61" s="1071"/>
      <c r="R61" s="1071"/>
      <c r="S61" s="1071"/>
      <c r="T61" s="1071"/>
      <c r="U61" s="1071"/>
      <c r="V61" s="1071"/>
      <c r="W61" s="1071"/>
      <c r="X61" s="1071"/>
      <c r="Y61" s="1071"/>
      <c r="Z61" s="1071"/>
      <c r="AA61" s="1071"/>
      <c r="AB61" s="1071"/>
      <c r="AC61" s="1071"/>
      <c r="AD61" s="1071"/>
      <c r="AE61" s="1071"/>
      <c r="AF61" s="1071"/>
      <c r="AG61" s="1071"/>
      <c r="AH61" s="1071"/>
      <c r="AI61" s="1071"/>
      <c r="AJ61" s="1071"/>
      <c r="AK61" s="1071"/>
      <c r="AL61" s="1071"/>
      <c r="AM61" s="1071"/>
      <c r="AN61" s="1071"/>
      <c r="AO61" s="1071"/>
      <c r="AP61" s="1071"/>
      <c r="AQ61" s="1071"/>
      <c r="AR61" s="1071"/>
      <c r="AS61" s="1071"/>
      <c r="AT61" s="1071"/>
      <c r="AU61" s="1071"/>
      <c r="AV61" s="1071"/>
      <c r="AW61" s="1071"/>
      <c r="AX61" s="1071"/>
      <c r="AY61" s="1071"/>
      <c r="AZ61" s="1071"/>
      <c r="BA61" s="1071"/>
      <c r="BB61" s="1071"/>
      <c r="BC61" s="1071"/>
      <c r="BD61" s="1071"/>
      <c r="BE61" s="1071"/>
      <c r="BF61" s="1071"/>
      <c r="BG61" s="1071"/>
      <c r="BH61" s="1071"/>
      <c r="BI61" s="1071"/>
      <c r="BJ61" s="1071"/>
      <c r="BK61" s="1071"/>
      <c r="BL61" s="1071"/>
      <c r="BM61" s="1071"/>
      <c r="BN61" s="1071"/>
      <c r="BO61" s="1071"/>
      <c r="BP61" s="1071"/>
      <c r="BQ61" s="1071"/>
      <c r="BR61" s="1071"/>
      <c r="BS61" s="1071"/>
      <c r="BT61" s="1071"/>
      <c r="BU61" s="1071"/>
      <c r="BV61" s="1071"/>
      <c r="BW61" s="1071"/>
      <c r="BX61" s="1071"/>
      <c r="BY61" s="1071"/>
      <c r="BZ61" s="1071"/>
      <c r="CA61" s="1071"/>
      <c r="CB61" s="1071"/>
      <c r="CC61" s="1071"/>
      <c r="CD61" s="1071"/>
      <c r="CE61" s="1071"/>
      <c r="CF61" s="1071"/>
      <c r="CG61" s="1071"/>
      <c r="CH61" s="1071"/>
      <c r="CI61" s="1071"/>
      <c r="CJ61" s="1071"/>
      <c r="CK61" s="1071"/>
      <c r="CL61" s="1071"/>
      <c r="CM61" s="1071"/>
      <c r="CN61" s="1071"/>
      <c r="CO61" s="1071"/>
      <c r="CP61" s="1071"/>
      <c r="CQ61" s="1071"/>
      <c r="CR61" s="1071"/>
      <c r="CS61" s="1071"/>
      <c r="CT61" s="1071"/>
      <c r="CU61" s="1071"/>
      <c r="CV61" s="1071"/>
      <c r="CW61" s="1071"/>
    </row>
    <row r="62" spans="1:101" s="41" customFormat="1" ht="51">
      <c r="A62" s="1152">
        <v>42</v>
      </c>
      <c r="B62" s="1152"/>
      <c r="C62" s="1158" t="s">
        <v>1790</v>
      </c>
      <c r="D62" s="1159" t="s">
        <v>94</v>
      </c>
      <c r="E62" s="1160">
        <v>10</v>
      </c>
      <c r="F62" s="1153"/>
      <c r="G62" s="1150"/>
      <c r="H62" s="1150"/>
      <c r="I62" s="1150"/>
      <c r="J62" s="1153"/>
      <c r="K62" s="1150"/>
      <c r="L62" s="1153"/>
      <c r="M62" s="1150"/>
      <c r="N62" s="1153"/>
      <c r="O62" s="1150"/>
      <c r="P62" s="1150"/>
      <c r="Q62" s="1071"/>
      <c r="R62" s="1071"/>
      <c r="S62" s="1071"/>
      <c r="T62" s="1071"/>
      <c r="U62" s="1071"/>
      <c r="V62" s="1071"/>
      <c r="W62" s="1071"/>
      <c r="X62" s="1071"/>
      <c r="Y62" s="1071"/>
      <c r="Z62" s="1071"/>
      <c r="AA62" s="1071"/>
      <c r="AB62" s="1071"/>
      <c r="AC62" s="1071"/>
      <c r="AD62" s="1071"/>
      <c r="AE62" s="1071"/>
      <c r="AF62" s="1071"/>
      <c r="AG62" s="1071"/>
      <c r="AH62" s="1071"/>
      <c r="AI62" s="1071"/>
      <c r="AJ62" s="1071"/>
      <c r="AK62" s="1071"/>
      <c r="AL62" s="1071"/>
      <c r="AM62" s="1071"/>
      <c r="AN62" s="1071"/>
      <c r="AO62" s="1071"/>
      <c r="AP62" s="1071"/>
      <c r="AQ62" s="1071"/>
      <c r="AR62" s="1071"/>
      <c r="AS62" s="1071"/>
      <c r="AT62" s="1071"/>
      <c r="AU62" s="1071"/>
      <c r="AV62" s="1071"/>
      <c r="AW62" s="1071"/>
      <c r="AX62" s="1071"/>
      <c r="AY62" s="1071"/>
      <c r="AZ62" s="1071"/>
      <c r="BA62" s="1071"/>
      <c r="BB62" s="1071"/>
      <c r="BC62" s="1071"/>
      <c r="BD62" s="1071"/>
      <c r="BE62" s="1071"/>
      <c r="BF62" s="1071"/>
      <c r="BG62" s="1071"/>
      <c r="BH62" s="1071"/>
      <c r="BI62" s="1071"/>
      <c r="BJ62" s="1071"/>
      <c r="BK62" s="1071"/>
      <c r="BL62" s="1071"/>
      <c r="BM62" s="1071"/>
      <c r="BN62" s="1071"/>
      <c r="BO62" s="1071"/>
      <c r="BP62" s="1071"/>
      <c r="BQ62" s="1071"/>
      <c r="BR62" s="1071"/>
      <c r="BS62" s="1071"/>
      <c r="BT62" s="1071"/>
      <c r="BU62" s="1071"/>
      <c r="BV62" s="1071"/>
      <c r="BW62" s="1071"/>
      <c r="BX62" s="1071"/>
      <c r="BY62" s="1071"/>
      <c r="BZ62" s="1071"/>
      <c r="CA62" s="1071"/>
      <c r="CB62" s="1071"/>
      <c r="CC62" s="1071"/>
      <c r="CD62" s="1071"/>
      <c r="CE62" s="1071"/>
      <c r="CF62" s="1071"/>
      <c r="CG62" s="1071"/>
      <c r="CH62" s="1071"/>
      <c r="CI62" s="1071"/>
      <c r="CJ62" s="1071"/>
      <c r="CK62" s="1071"/>
      <c r="CL62" s="1071"/>
      <c r="CM62" s="1071"/>
      <c r="CN62" s="1071"/>
      <c r="CO62" s="1071"/>
      <c r="CP62" s="1071"/>
      <c r="CQ62" s="1071"/>
      <c r="CR62" s="1071"/>
      <c r="CS62" s="1071"/>
      <c r="CT62" s="1071"/>
      <c r="CU62" s="1071"/>
      <c r="CV62" s="1071"/>
      <c r="CW62" s="1071"/>
    </row>
    <row r="63" spans="1:101" s="41" customFormat="1" ht="38.25">
      <c r="A63" s="1152">
        <v>43</v>
      </c>
      <c r="B63" s="1152"/>
      <c r="C63" s="1158" t="s">
        <v>1791</v>
      </c>
      <c r="D63" s="1159" t="s">
        <v>94</v>
      </c>
      <c r="E63" s="1160">
        <v>2</v>
      </c>
      <c r="F63" s="1153"/>
      <c r="G63" s="1150"/>
      <c r="H63" s="1150"/>
      <c r="I63" s="1150"/>
      <c r="J63" s="1153"/>
      <c r="K63" s="1150"/>
      <c r="L63" s="1153"/>
      <c r="M63" s="1150"/>
      <c r="N63" s="1153"/>
      <c r="O63" s="1150"/>
      <c r="P63" s="1150"/>
      <c r="Q63" s="1071"/>
      <c r="R63" s="1071"/>
      <c r="S63" s="1071"/>
      <c r="T63" s="1071"/>
      <c r="U63" s="1071"/>
      <c r="V63" s="1071"/>
      <c r="W63" s="1071"/>
      <c r="X63" s="1071"/>
      <c r="Y63" s="1071"/>
      <c r="Z63" s="1071"/>
      <c r="AA63" s="1071"/>
      <c r="AB63" s="1071"/>
      <c r="AC63" s="1071"/>
      <c r="AD63" s="1071"/>
      <c r="AE63" s="1071"/>
      <c r="AF63" s="1071"/>
      <c r="AG63" s="1071"/>
      <c r="AH63" s="1071"/>
      <c r="AI63" s="1071"/>
      <c r="AJ63" s="1071"/>
      <c r="AK63" s="1071"/>
      <c r="AL63" s="1071"/>
      <c r="AM63" s="1071"/>
      <c r="AN63" s="1071"/>
      <c r="AO63" s="1071"/>
      <c r="AP63" s="1071"/>
      <c r="AQ63" s="1071"/>
      <c r="AR63" s="1071"/>
      <c r="AS63" s="1071"/>
      <c r="AT63" s="1071"/>
      <c r="AU63" s="1071"/>
      <c r="AV63" s="1071"/>
      <c r="AW63" s="1071"/>
      <c r="AX63" s="1071"/>
      <c r="AY63" s="1071"/>
      <c r="AZ63" s="1071"/>
      <c r="BA63" s="1071"/>
      <c r="BB63" s="1071"/>
      <c r="BC63" s="1071"/>
      <c r="BD63" s="1071"/>
      <c r="BE63" s="1071"/>
      <c r="BF63" s="1071"/>
      <c r="BG63" s="1071"/>
      <c r="BH63" s="1071"/>
      <c r="BI63" s="1071"/>
      <c r="BJ63" s="1071"/>
      <c r="BK63" s="1071"/>
      <c r="BL63" s="1071"/>
      <c r="BM63" s="1071"/>
      <c r="BN63" s="1071"/>
      <c r="BO63" s="1071"/>
      <c r="BP63" s="1071"/>
      <c r="BQ63" s="1071"/>
      <c r="BR63" s="1071"/>
      <c r="BS63" s="1071"/>
      <c r="BT63" s="1071"/>
      <c r="BU63" s="1071"/>
      <c r="BV63" s="1071"/>
      <c r="BW63" s="1071"/>
      <c r="BX63" s="1071"/>
      <c r="BY63" s="1071"/>
      <c r="BZ63" s="1071"/>
      <c r="CA63" s="1071"/>
      <c r="CB63" s="1071"/>
      <c r="CC63" s="1071"/>
      <c r="CD63" s="1071"/>
      <c r="CE63" s="1071"/>
      <c r="CF63" s="1071"/>
      <c r="CG63" s="1071"/>
      <c r="CH63" s="1071"/>
      <c r="CI63" s="1071"/>
      <c r="CJ63" s="1071"/>
      <c r="CK63" s="1071"/>
      <c r="CL63" s="1071"/>
      <c r="CM63" s="1071"/>
      <c r="CN63" s="1071"/>
      <c r="CO63" s="1071"/>
      <c r="CP63" s="1071"/>
      <c r="CQ63" s="1071"/>
      <c r="CR63" s="1071"/>
      <c r="CS63" s="1071"/>
      <c r="CT63" s="1071"/>
      <c r="CU63" s="1071"/>
      <c r="CV63" s="1071"/>
      <c r="CW63" s="1071"/>
    </row>
    <row r="64" spans="1:101" s="41" customFormat="1" ht="38.25">
      <c r="A64" s="1152">
        <v>44</v>
      </c>
      <c r="B64" s="1152"/>
      <c r="C64" s="1158" t="s">
        <v>1792</v>
      </c>
      <c r="D64" s="1159" t="s">
        <v>94</v>
      </c>
      <c r="E64" s="1160">
        <v>6</v>
      </c>
      <c r="F64" s="1153"/>
      <c r="G64" s="1150"/>
      <c r="H64" s="1150"/>
      <c r="I64" s="1150"/>
      <c r="J64" s="1153"/>
      <c r="K64" s="1150"/>
      <c r="L64" s="1153"/>
      <c r="M64" s="1150"/>
      <c r="N64" s="1153"/>
      <c r="O64" s="1150"/>
      <c r="P64" s="1150"/>
      <c r="Q64" s="1071"/>
      <c r="R64" s="1071"/>
      <c r="S64" s="1071"/>
      <c r="T64" s="1071"/>
      <c r="U64" s="1071"/>
      <c r="V64" s="1071"/>
      <c r="W64" s="1071"/>
      <c r="X64" s="1071"/>
      <c r="Y64" s="1071"/>
      <c r="Z64" s="1071"/>
      <c r="AA64" s="1071"/>
      <c r="AB64" s="1071"/>
      <c r="AC64" s="1071"/>
      <c r="AD64" s="1071"/>
      <c r="AE64" s="1071"/>
      <c r="AF64" s="1071"/>
      <c r="AG64" s="1071"/>
      <c r="AH64" s="1071"/>
      <c r="AI64" s="1071"/>
      <c r="AJ64" s="1071"/>
      <c r="AK64" s="1071"/>
      <c r="AL64" s="1071"/>
      <c r="AM64" s="1071"/>
      <c r="AN64" s="1071"/>
      <c r="AO64" s="1071"/>
      <c r="AP64" s="1071"/>
      <c r="AQ64" s="1071"/>
      <c r="AR64" s="1071"/>
      <c r="AS64" s="1071"/>
      <c r="AT64" s="1071"/>
      <c r="AU64" s="1071"/>
      <c r="AV64" s="1071"/>
      <c r="AW64" s="1071"/>
      <c r="AX64" s="1071"/>
      <c r="AY64" s="1071"/>
      <c r="AZ64" s="1071"/>
      <c r="BA64" s="1071"/>
      <c r="BB64" s="1071"/>
      <c r="BC64" s="1071"/>
      <c r="BD64" s="1071"/>
      <c r="BE64" s="1071"/>
      <c r="BF64" s="1071"/>
      <c r="BG64" s="1071"/>
      <c r="BH64" s="1071"/>
      <c r="BI64" s="1071"/>
      <c r="BJ64" s="1071"/>
      <c r="BK64" s="1071"/>
      <c r="BL64" s="1071"/>
      <c r="BM64" s="1071"/>
      <c r="BN64" s="1071"/>
      <c r="BO64" s="1071"/>
      <c r="BP64" s="1071"/>
      <c r="BQ64" s="1071"/>
      <c r="BR64" s="1071"/>
      <c r="BS64" s="1071"/>
      <c r="BT64" s="1071"/>
      <c r="BU64" s="1071"/>
      <c r="BV64" s="1071"/>
      <c r="BW64" s="1071"/>
      <c r="BX64" s="1071"/>
      <c r="BY64" s="1071"/>
      <c r="BZ64" s="1071"/>
      <c r="CA64" s="1071"/>
      <c r="CB64" s="1071"/>
      <c r="CC64" s="1071"/>
      <c r="CD64" s="1071"/>
      <c r="CE64" s="1071"/>
      <c r="CF64" s="1071"/>
      <c r="CG64" s="1071"/>
      <c r="CH64" s="1071"/>
      <c r="CI64" s="1071"/>
      <c r="CJ64" s="1071"/>
      <c r="CK64" s="1071"/>
      <c r="CL64" s="1071"/>
      <c r="CM64" s="1071"/>
      <c r="CN64" s="1071"/>
      <c r="CO64" s="1071"/>
      <c r="CP64" s="1071"/>
      <c r="CQ64" s="1071"/>
      <c r="CR64" s="1071"/>
      <c r="CS64" s="1071"/>
      <c r="CT64" s="1071"/>
      <c r="CU64" s="1071"/>
      <c r="CV64" s="1071"/>
      <c r="CW64" s="1071"/>
    </row>
    <row r="65" spans="1:101" s="41" customFormat="1" ht="38.25">
      <c r="A65" s="1152">
        <v>45</v>
      </c>
      <c r="B65" s="1152"/>
      <c r="C65" s="1161" t="s">
        <v>1794</v>
      </c>
      <c r="D65" s="1159" t="s">
        <v>94</v>
      </c>
      <c r="E65" s="1160">
        <v>22</v>
      </c>
      <c r="F65" s="1153"/>
      <c r="G65" s="1150"/>
      <c r="H65" s="1150"/>
      <c r="I65" s="1150"/>
      <c r="J65" s="1153"/>
      <c r="K65" s="1150"/>
      <c r="L65" s="1153"/>
      <c r="M65" s="1150"/>
      <c r="N65" s="1153"/>
      <c r="O65" s="1150"/>
      <c r="P65" s="1150"/>
      <c r="Q65" s="1071"/>
      <c r="R65" s="1071"/>
      <c r="S65" s="1071"/>
      <c r="T65" s="1071"/>
      <c r="U65" s="1071"/>
      <c r="V65" s="1071"/>
      <c r="W65" s="1071"/>
      <c r="X65" s="1071"/>
      <c r="Y65" s="1071"/>
      <c r="Z65" s="1071"/>
      <c r="AA65" s="1071"/>
      <c r="AB65" s="1071"/>
      <c r="AC65" s="1071"/>
      <c r="AD65" s="1071"/>
      <c r="AE65" s="1071"/>
      <c r="AF65" s="1071"/>
      <c r="AG65" s="1071"/>
      <c r="AH65" s="1071"/>
      <c r="AI65" s="1071"/>
      <c r="AJ65" s="1071"/>
      <c r="AK65" s="1071"/>
      <c r="AL65" s="1071"/>
      <c r="AM65" s="1071"/>
      <c r="AN65" s="1071"/>
      <c r="AO65" s="1071"/>
      <c r="AP65" s="1071"/>
      <c r="AQ65" s="1071"/>
      <c r="AR65" s="1071"/>
      <c r="AS65" s="1071"/>
      <c r="AT65" s="1071"/>
      <c r="AU65" s="1071"/>
      <c r="AV65" s="1071"/>
      <c r="AW65" s="1071"/>
      <c r="AX65" s="1071"/>
      <c r="AY65" s="1071"/>
      <c r="AZ65" s="1071"/>
      <c r="BA65" s="1071"/>
      <c r="BB65" s="1071"/>
      <c r="BC65" s="1071"/>
      <c r="BD65" s="1071"/>
      <c r="BE65" s="1071"/>
      <c r="BF65" s="1071"/>
      <c r="BG65" s="1071"/>
      <c r="BH65" s="1071"/>
      <c r="BI65" s="1071"/>
      <c r="BJ65" s="1071"/>
      <c r="BK65" s="1071"/>
      <c r="BL65" s="1071"/>
      <c r="BM65" s="1071"/>
      <c r="BN65" s="1071"/>
      <c r="BO65" s="1071"/>
      <c r="BP65" s="1071"/>
      <c r="BQ65" s="1071"/>
      <c r="BR65" s="1071"/>
      <c r="BS65" s="1071"/>
      <c r="BT65" s="1071"/>
      <c r="BU65" s="1071"/>
      <c r="BV65" s="1071"/>
      <c r="BW65" s="1071"/>
      <c r="BX65" s="1071"/>
      <c r="BY65" s="1071"/>
      <c r="BZ65" s="1071"/>
      <c r="CA65" s="1071"/>
      <c r="CB65" s="1071"/>
      <c r="CC65" s="1071"/>
      <c r="CD65" s="1071"/>
      <c r="CE65" s="1071"/>
      <c r="CF65" s="1071"/>
      <c r="CG65" s="1071"/>
      <c r="CH65" s="1071"/>
      <c r="CI65" s="1071"/>
      <c r="CJ65" s="1071"/>
      <c r="CK65" s="1071"/>
      <c r="CL65" s="1071"/>
      <c r="CM65" s="1071"/>
      <c r="CN65" s="1071"/>
      <c r="CO65" s="1071"/>
      <c r="CP65" s="1071"/>
      <c r="CQ65" s="1071"/>
      <c r="CR65" s="1071"/>
      <c r="CS65" s="1071"/>
      <c r="CT65" s="1071"/>
      <c r="CU65" s="1071"/>
      <c r="CV65" s="1071"/>
      <c r="CW65" s="1071"/>
    </row>
    <row r="66" spans="1:101" s="41" customFormat="1" ht="38.25">
      <c r="A66" s="1152">
        <v>46</v>
      </c>
      <c r="B66" s="1152"/>
      <c r="C66" s="1162" t="s">
        <v>1793</v>
      </c>
      <c r="D66" s="1159" t="s">
        <v>94</v>
      </c>
      <c r="E66" s="1160">
        <v>18</v>
      </c>
      <c r="F66" s="1153"/>
      <c r="G66" s="1150"/>
      <c r="H66" s="1150"/>
      <c r="I66" s="1150"/>
      <c r="J66" s="1153"/>
      <c r="K66" s="1150"/>
      <c r="L66" s="1153"/>
      <c r="M66" s="1150"/>
      <c r="N66" s="1153"/>
      <c r="O66" s="1150"/>
      <c r="P66" s="1150"/>
      <c r="Q66" s="1071"/>
      <c r="R66" s="1071"/>
      <c r="S66" s="1071"/>
      <c r="T66" s="1071"/>
      <c r="U66" s="1071"/>
      <c r="V66" s="1071"/>
      <c r="W66" s="1071"/>
      <c r="X66" s="1071"/>
      <c r="Y66" s="1071"/>
      <c r="Z66" s="1071"/>
      <c r="AA66" s="1071"/>
      <c r="AB66" s="1071"/>
      <c r="AC66" s="1071"/>
      <c r="AD66" s="1071"/>
      <c r="AE66" s="1071"/>
      <c r="AF66" s="1071"/>
      <c r="AG66" s="1071"/>
      <c r="AH66" s="1071"/>
      <c r="AI66" s="1071"/>
      <c r="AJ66" s="1071"/>
      <c r="AK66" s="1071"/>
      <c r="AL66" s="1071"/>
      <c r="AM66" s="1071"/>
      <c r="AN66" s="1071"/>
      <c r="AO66" s="1071"/>
      <c r="AP66" s="1071"/>
      <c r="AQ66" s="1071"/>
      <c r="AR66" s="1071"/>
      <c r="AS66" s="1071"/>
      <c r="AT66" s="1071"/>
      <c r="AU66" s="1071"/>
      <c r="AV66" s="1071"/>
      <c r="AW66" s="1071"/>
      <c r="AX66" s="1071"/>
      <c r="AY66" s="1071"/>
      <c r="AZ66" s="1071"/>
      <c r="BA66" s="1071"/>
      <c r="BB66" s="1071"/>
      <c r="BC66" s="1071"/>
      <c r="BD66" s="1071"/>
      <c r="BE66" s="1071"/>
      <c r="BF66" s="1071"/>
      <c r="BG66" s="1071"/>
      <c r="BH66" s="1071"/>
      <c r="BI66" s="1071"/>
      <c r="BJ66" s="1071"/>
      <c r="BK66" s="1071"/>
      <c r="BL66" s="1071"/>
      <c r="BM66" s="1071"/>
      <c r="BN66" s="1071"/>
      <c r="BO66" s="1071"/>
      <c r="BP66" s="1071"/>
      <c r="BQ66" s="1071"/>
      <c r="BR66" s="1071"/>
      <c r="BS66" s="1071"/>
      <c r="BT66" s="1071"/>
      <c r="BU66" s="1071"/>
      <c r="BV66" s="1071"/>
      <c r="BW66" s="1071"/>
      <c r="BX66" s="1071"/>
      <c r="BY66" s="1071"/>
      <c r="BZ66" s="1071"/>
      <c r="CA66" s="1071"/>
      <c r="CB66" s="1071"/>
      <c r="CC66" s="1071"/>
      <c r="CD66" s="1071"/>
      <c r="CE66" s="1071"/>
      <c r="CF66" s="1071"/>
      <c r="CG66" s="1071"/>
      <c r="CH66" s="1071"/>
      <c r="CI66" s="1071"/>
      <c r="CJ66" s="1071"/>
      <c r="CK66" s="1071"/>
      <c r="CL66" s="1071"/>
      <c r="CM66" s="1071"/>
      <c r="CN66" s="1071"/>
      <c r="CO66" s="1071"/>
      <c r="CP66" s="1071"/>
      <c r="CQ66" s="1071"/>
      <c r="CR66" s="1071"/>
      <c r="CS66" s="1071"/>
      <c r="CT66" s="1071"/>
      <c r="CU66" s="1071"/>
      <c r="CV66" s="1071"/>
      <c r="CW66" s="1071"/>
    </row>
    <row r="67" spans="1:101" s="41" customFormat="1" ht="114.75">
      <c r="A67" s="1152">
        <v>47</v>
      </c>
      <c r="B67" s="1152"/>
      <c r="C67" s="1161" t="s">
        <v>1795</v>
      </c>
      <c r="D67" s="1146" t="s">
        <v>1631</v>
      </c>
      <c r="E67" s="1160" t="s">
        <v>1796</v>
      </c>
      <c r="F67" s="1153"/>
      <c r="G67" s="1150"/>
      <c r="H67" s="1150"/>
      <c r="I67" s="1150"/>
      <c r="J67" s="1153"/>
      <c r="K67" s="1150"/>
      <c r="L67" s="1153"/>
      <c r="M67" s="1150"/>
      <c r="N67" s="1153"/>
      <c r="O67" s="1150"/>
      <c r="P67" s="1150"/>
      <c r="Q67" s="1071"/>
      <c r="R67" s="1071"/>
      <c r="S67" s="1071"/>
      <c r="T67" s="1071"/>
      <c r="U67" s="1071"/>
      <c r="V67" s="1071"/>
      <c r="W67" s="1071"/>
      <c r="X67" s="1071"/>
      <c r="Y67" s="1071"/>
      <c r="Z67" s="1071"/>
      <c r="AA67" s="1071"/>
      <c r="AB67" s="1071"/>
      <c r="AC67" s="1071"/>
      <c r="AD67" s="1071"/>
      <c r="AE67" s="1071"/>
      <c r="AF67" s="1071"/>
      <c r="AG67" s="1071"/>
      <c r="AH67" s="1071"/>
      <c r="AI67" s="1071"/>
      <c r="AJ67" s="1071"/>
      <c r="AK67" s="1071"/>
      <c r="AL67" s="1071"/>
      <c r="AM67" s="1071"/>
      <c r="AN67" s="1071"/>
      <c r="AO67" s="1071"/>
      <c r="AP67" s="1071"/>
      <c r="AQ67" s="1071"/>
      <c r="AR67" s="1071"/>
      <c r="AS67" s="1071"/>
      <c r="AT67" s="1071"/>
      <c r="AU67" s="1071"/>
      <c r="AV67" s="1071"/>
      <c r="AW67" s="1071"/>
      <c r="AX67" s="1071"/>
      <c r="AY67" s="1071"/>
      <c r="AZ67" s="1071"/>
      <c r="BA67" s="1071"/>
      <c r="BB67" s="1071"/>
      <c r="BC67" s="1071"/>
      <c r="BD67" s="1071"/>
      <c r="BE67" s="1071"/>
      <c r="BF67" s="1071"/>
      <c r="BG67" s="1071"/>
      <c r="BH67" s="1071"/>
      <c r="BI67" s="1071"/>
      <c r="BJ67" s="1071"/>
      <c r="BK67" s="1071"/>
      <c r="BL67" s="1071"/>
      <c r="BM67" s="1071"/>
      <c r="BN67" s="1071"/>
      <c r="BO67" s="1071"/>
      <c r="BP67" s="1071"/>
      <c r="BQ67" s="1071"/>
      <c r="BR67" s="1071"/>
      <c r="BS67" s="1071"/>
      <c r="BT67" s="1071"/>
      <c r="BU67" s="1071"/>
      <c r="BV67" s="1071"/>
      <c r="BW67" s="1071"/>
      <c r="BX67" s="1071"/>
      <c r="BY67" s="1071"/>
      <c r="BZ67" s="1071"/>
      <c r="CA67" s="1071"/>
      <c r="CB67" s="1071"/>
      <c r="CC67" s="1071"/>
      <c r="CD67" s="1071"/>
      <c r="CE67" s="1071"/>
      <c r="CF67" s="1071"/>
      <c r="CG67" s="1071"/>
      <c r="CH67" s="1071"/>
      <c r="CI67" s="1071"/>
      <c r="CJ67" s="1071"/>
      <c r="CK67" s="1071"/>
      <c r="CL67" s="1071"/>
      <c r="CM67" s="1071"/>
      <c r="CN67" s="1071"/>
      <c r="CO67" s="1071"/>
      <c r="CP67" s="1071"/>
      <c r="CQ67" s="1071"/>
      <c r="CR67" s="1071"/>
      <c r="CS67" s="1071"/>
      <c r="CT67" s="1071"/>
      <c r="CU67" s="1071"/>
      <c r="CV67" s="1071"/>
      <c r="CW67" s="1071"/>
    </row>
    <row r="68" spans="1:101" s="41" customFormat="1" ht="178.5">
      <c r="A68" s="1152">
        <v>48</v>
      </c>
      <c r="B68" s="1152"/>
      <c r="C68" s="1161" t="s">
        <v>1802</v>
      </c>
      <c r="D68" s="1146" t="s">
        <v>1631</v>
      </c>
      <c r="E68" s="1160" t="s">
        <v>1801</v>
      </c>
      <c r="F68" s="1153"/>
      <c r="G68" s="1150"/>
      <c r="H68" s="1150"/>
      <c r="I68" s="1150"/>
      <c r="J68" s="1153"/>
      <c r="K68" s="1150"/>
      <c r="L68" s="1153"/>
      <c r="M68" s="1150"/>
      <c r="N68" s="1153"/>
      <c r="O68" s="1150"/>
      <c r="P68" s="1150"/>
      <c r="Q68" s="1071"/>
      <c r="R68" s="1071"/>
      <c r="S68" s="1071"/>
      <c r="T68" s="1071"/>
      <c r="U68" s="1071"/>
      <c r="V68" s="1071"/>
      <c r="W68" s="1071"/>
      <c r="X68" s="1071"/>
      <c r="Y68" s="1071"/>
      <c r="Z68" s="1071"/>
      <c r="AA68" s="1071"/>
      <c r="AB68" s="1071"/>
      <c r="AC68" s="1071"/>
      <c r="AD68" s="1071"/>
      <c r="AE68" s="1071"/>
      <c r="AF68" s="1071"/>
      <c r="AG68" s="1071"/>
      <c r="AH68" s="1071"/>
      <c r="AI68" s="1071"/>
      <c r="AJ68" s="1071"/>
      <c r="AK68" s="1071"/>
      <c r="AL68" s="1071"/>
      <c r="AM68" s="1071"/>
      <c r="AN68" s="1071"/>
      <c r="AO68" s="1071"/>
      <c r="AP68" s="1071"/>
      <c r="AQ68" s="1071"/>
      <c r="AR68" s="1071"/>
      <c r="AS68" s="1071"/>
      <c r="AT68" s="1071"/>
      <c r="AU68" s="1071"/>
      <c r="AV68" s="1071"/>
      <c r="AW68" s="1071"/>
      <c r="AX68" s="1071"/>
      <c r="AY68" s="1071"/>
      <c r="AZ68" s="1071"/>
      <c r="BA68" s="1071"/>
      <c r="BB68" s="1071"/>
      <c r="BC68" s="1071"/>
      <c r="BD68" s="1071"/>
      <c r="BE68" s="1071"/>
      <c r="BF68" s="1071"/>
      <c r="BG68" s="1071"/>
      <c r="BH68" s="1071"/>
      <c r="BI68" s="1071"/>
      <c r="BJ68" s="1071"/>
      <c r="BK68" s="1071"/>
      <c r="BL68" s="1071"/>
      <c r="BM68" s="1071"/>
      <c r="BN68" s="1071"/>
      <c r="BO68" s="1071"/>
      <c r="BP68" s="1071"/>
      <c r="BQ68" s="1071"/>
      <c r="BR68" s="1071"/>
      <c r="BS68" s="1071"/>
      <c r="BT68" s="1071"/>
      <c r="BU68" s="1071"/>
      <c r="BV68" s="1071"/>
      <c r="BW68" s="1071"/>
      <c r="BX68" s="1071"/>
      <c r="BY68" s="1071"/>
      <c r="BZ68" s="1071"/>
      <c r="CA68" s="1071"/>
      <c r="CB68" s="1071"/>
      <c r="CC68" s="1071"/>
      <c r="CD68" s="1071"/>
      <c r="CE68" s="1071"/>
      <c r="CF68" s="1071"/>
      <c r="CG68" s="1071"/>
      <c r="CH68" s="1071"/>
      <c r="CI68" s="1071"/>
      <c r="CJ68" s="1071"/>
      <c r="CK68" s="1071"/>
      <c r="CL68" s="1071"/>
      <c r="CM68" s="1071"/>
      <c r="CN68" s="1071"/>
      <c r="CO68" s="1071"/>
      <c r="CP68" s="1071"/>
      <c r="CQ68" s="1071"/>
      <c r="CR68" s="1071"/>
      <c r="CS68" s="1071"/>
      <c r="CT68" s="1071"/>
      <c r="CU68" s="1071"/>
      <c r="CV68" s="1071"/>
      <c r="CW68" s="1071"/>
    </row>
    <row r="69" spans="1:101" s="8" customFormat="1">
      <c r="A69" s="1112"/>
      <c r="B69" s="1112"/>
      <c r="C69" s="1113"/>
      <c r="D69" s="1114"/>
      <c r="E69" s="1112"/>
      <c r="F69" s="1115"/>
      <c r="G69" s="1116"/>
      <c r="H69" s="1117"/>
      <c r="I69" s="1117"/>
      <c r="J69" s="1118"/>
      <c r="K69" s="1117"/>
      <c r="L69" s="1118"/>
      <c r="M69" s="1117"/>
      <c r="N69" s="1118"/>
      <c r="O69" s="1117"/>
      <c r="P69" s="1119"/>
      <c r="Q69" s="1165"/>
      <c r="R69" s="1165"/>
      <c r="S69" s="1165"/>
      <c r="T69" s="1165"/>
      <c r="U69" s="1165"/>
      <c r="V69" s="1165"/>
      <c r="W69" s="1165"/>
      <c r="X69" s="1165"/>
      <c r="Y69" s="1165"/>
      <c r="Z69" s="1165"/>
      <c r="AA69" s="1165"/>
      <c r="AB69" s="1165"/>
      <c r="AC69" s="1165"/>
      <c r="AD69" s="1165"/>
      <c r="AE69" s="1165"/>
      <c r="AF69" s="1165"/>
      <c r="AG69" s="1165"/>
      <c r="AH69" s="1165"/>
      <c r="AI69" s="1165"/>
      <c r="AJ69" s="1165"/>
      <c r="AK69" s="1165"/>
      <c r="AL69" s="1165"/>
      <c r="AM69" s="1165"/>
      <c r="AN69" s="1165"/>
      <c r="AO69" s="1165"/>
      <c r="AP69" s="1165"/>
      <c r="AQ69" s="1165"/>
      <c r="AR69" s="1165"/>
      <c r="AS69" s="1165"/>
      <c r="AT69" s="1165"/>
      <c r="AU69" s="1165"/>
      <c r="AV69" s="1165"/>
      <c r="AW69" s="1165"/>
      <c r="AX69" s="1165"/>
      <c r="AY69" s="1165"/>
      <c r="AZ69" s="1165"/>
      <c r="BA69" s="1165"/>
      <c r="BB69" s="1165"/>
      <c r="BC69" s="1165"/>
      <c r="BD69" s="1165"/>
      <c r="BE69" s="1165"/>
      <c r="BF69" s="1165"/>
      <c r="BG69" s="1165"/>
      <c r="BH69" s="1165"/>
      <c r="BI69" s="1165"/>
      <c r="BJ69" s="1165"/>
      <c r="BK69" s="1165"/>
      <c r="BL69" s="1165"/>
      <c r="BM69" s="1165"/>
      <c r="BN69" s="1165"/>
      <c r="BO69" s="1165"/>
      <c r="BP69" s="1165"/>
      <c r="BQ69" s="1165"/>
      <c r="BR69" s="1165"/>
      <c r="BS69" s="1165"/>
      <c r="BT69" s="1165"/>
      <c r="BU69" s="1165"/>
      <c r="BV69" s="1165"/>
      <c r="BW69" s="1165"/>
      <c r="BX69" s="1165"/>
      <c r="BY69" s="1165"/>
      <c r="BZ69" s="1165"/>
      <c r="CA69" s="1165"/>
      <c r="CB69" s="1165"/>
      <c r="CC69" s="1165"/>
      <c r="CD69" s="1165"/>
      <c r="CE69" s="1165"/>
      <c r="CF69" s="1165"/>
      <c r="CG69" s="1165"/>
      <c r="CH69" s="1165"/>
      <c r="CI69" s="1165"/>
      <c r="CJ69" s="1165"/>
      <c r="CK69" s="1165"/>
      <c r="CL69" s="1165"/>
      <c r="CM69" s="1165"/>
      <c r="CN69" s="1165"/>
      <c r="CO69" s="1165"/>
      <c r="CP69" s="1165"/>
      <c r="CQ69" s="1165"/>
      <c r="CR69" s="1165"/>
      <c r="CS69" s="1165"/>
      <c r="CT69" s="1165"/>
      <c r="CU69" s="1165"/>
      <c r="CV69" s="1165"/>
      <c r="CW69" s="1165"/>
    </row>
    <row r="70" spans="1:101">
      <c r="A70" s="1072"/>
      <c r="B70" s="1072"/>
      <c r="C70" s="1076"/>
      <c r="D70" s="1073"/>
      <c r="E70" s="1072"/>
      <c r="F70" s="1072"/>
      <c r="G70" s="1082"/>
      <c r="H70" s="1083"/>
      <c r="I70" s="1083"/>
      <c r="J70" s="1083"/>
      <c r="K70" s="1120" t="s">
        <v>1623</v>
      </c>
      <c r="L70" s="1121">
        <v>0</v>
      </c>
      <c r="M70" s="1121">
        <v>0</v>
      </c>
      <c r="N70" s="1121">
        <v>0</v>
      </c>
      <c r="O70" s="1121">
        <v>0</v>
      </c>
      <c r="P70" s="1122">
        <v>0</v>
      </c>
      <c r="Q70" s="1068"/>
      <c r="R70" s="1068"/>
      <c r="S70" s="1068"/>
      <c r="T70" s="1068"/>
      <c r="U70" s="1068"/>
      <c r="V70" s="1068"/>
      <c r="W70" s="1068"/>
      <c r="X70" s="1068"/>
      <c r="Y70" s="1068"/>
      <c r="Z70" s="1068"/>
      <c r="AA70" s="1068"/>
      <c r="AB70" s="1068"/>
      <c r="AC70" s="1068"/>
      <c r="AD70" s="1068"/>
      <c r="AE70" s="1068"/>
      <c r="AF70" s="1068"/>
      <c r="AG70" s="1068"/>
      <c r="AH70" s="1068"/>
      <c r="AI70" s="1068"/>
      <c r="AJ70" s="1068"/>
      <c r="AK70" s="1068"/>
      <c r="AL70" s="1068"/>
      <c r="AM70" s="1068"/>
      <c r="AN70" s="1068"/>
      <c r="AO70" s="1068"/>
      <c r="AP70" s="1068"/>
      <c r="AQ70" s="1068"/>
      <c r="AR70" s="1068"/>
      <c r="AS70" s="1068"/>
      <c r="AT70" s="1068"/>
      <c r="AU70" s="1068"/>
      <c r="AV70" s="1068"/>
      <c r="AW70" s="1068"/>
      <c r="AX70" s="1068"/>
      <c r="AY70" s="1068"/>
      <c r="AZ70" s="1068"/>
      <c r="BA70" s="1068"/>
      <c r="BB70" s="1068"/>
      <c r="BC70" s="1068"/>
      <c r="BD70" s="1068"/>
      <c r="BE70" s="1068"/>
      <c r="BF70" s="1068"/>
      <c r="BG70" s="1068"/>
      <c r="BH70" s="1068"/>
      <c r="BI70" s="1068"/>
      <c r="BJ70" s="1068"/>
      <c r="BK70" s="1068"/>
      <c r="BL70" s="1068"/>
      <c r="BM70" s="1068"/>
      <c r="BN70" s="1068"/>
      <c r="BO70" s="1068"/>
      <c r="BP70" s="1068"/>
      <c r="BQ70" s="1068"/>
      <c r="BR70" s="1068"/>
      <c r="BS70" s="1068"/>
      <c r="BT70" s="1068"/>
      <c r="BU70" s="1068"/>
      <c r="BV70" s="1068"/>
      <c r="BW70" s="1068"/>
      <c r="BX70" s="1068"/>
      <c r="BY70" s="1068"/>
      <c r="BZ70" s="1068"/>
      <c r="CA70" s="1068"/>
      <c r="CB70" s="1068"/>
      <c r="CC70" s="1068"/>
      <c r="CD70" s="1068"/>
      <c r="CE70" s="1068"/>
      <c r="CF70" s="1068"/>
      <c r="CG70" s="1068"/>
      <c r="CH70" s="1068"/>
      <c r="CI70" s="1068"/>
      <c r="CJ70" s="1068"/>
      <c r="CK70" s="1068"/>
      <c r="CL70" s="1068"/>
      <c r="CM70" s="1068"/>
      <c r="CN70" s="1068"/>
      <c r="CO70" s="1068"/>
      <c r="CP70" s="1068"/>
      <c r="CQ70" s="1068"/>
      <c r="CR70" s="1068"/>
      <c r="CS70" s="1068"/>
      <c r="CT70" s="1068"/>
      <c r="CU70" s="1068"/>
      <c r="CV70" s="1068"/>
      <c r="CW70" s="1068"/>
    </row>
    <row r="71" spans="1:101">
      <c r="A71" s="1072"/>
      <c r="B71" s="1072"/>
      <c r="C71" s="1076"/>
      <c r="D71" s="1073"/>
      <c r="E71" s="1072"/>
      <c r="F71" s="1072"/>
      <c r="G71" s="1082"/>
      <c r="H71" s="1083"/>
      <c r="I71" s="1083"/>
      <c r="J71" s="1083"/>
      <c r="K71" s="1120"/>
      <c r="L71" s="1123"/>
      <c r="M71" s="1123"/>
      <c r="N71" s="1123"/>
      <c r="O71" s="1123"/>
      <c r="P71" s="1124"/>
      <c r="Q71" s="1068"/>
      <c r="R71" s="1068"/>
      <c r="S71" s="1068"/>
      <c r="T71" s="1068"/>
      <c r="U71" s="1068"/>
      <c r="V71" s="1068"/>
      <c r="W71" s="1068"/>
      <c r="X71" s="1068"/>
      <c r="Y71" s="1068"/>
      <c r="Z71" s="1068"/>
      <c r="AA71" s="1068"/>
      <c r="AB71" s="1068"/>
      <c r="AC71" s="1068"/>
      <c r="AD71" s="1068"/>
      <c r="AE71" s="1068"/>
      <c r="AF71" s="1068"/>
      <c r="AG71" s="1068"/>
      <c r="AH71" s="1068"/>
      <c r="AI71" s="1068"/>
      <c r="AJ71" s="1068"/>
      <c r="AK71" s="1068"/>
      <c r="AL71" s="1068"/>
      <c r="AM71" s="1068"/>
      <c r="AN71" s="1068"/>
      <c r="AO71" s="1068"/>
      <c r="AP71" s="1068"/>
      <c r="AQ71" s="1068"/>
      <c r="AR71" s="1068"/>
      <c r="AS71" s="1068"/>
      <c r="AT71" s="1068"/>
      <c r="AU71" s="1068"/>
      <c r="AV71" s="1068"/>
      <c r="AW71" s="1068"/>
      <c r="AX71" s="1068"/>
      <c r="AY71" s="1068"/>
      <c r="AZ71" s="1068"/>
      <c r="BA71" s="1068"/>
      <c r="BB71" s="1068"/>
      <c r="BC71" s="1068"/>
      <c r="BD71" s="1068"/>
      <c r="BE71" s="1068"/>
      <c r="BF71" s="1068"/>
      <c r="BG71" s="1068"/>
      <c r="BH71" s="1068"/>
      <c r="BI71" s="1068"/>
      <c r="BJ71" s="1068"/>
      <c r="BK71" s="1068"/>
      <c r="BL71" s="1068"/>
      <c r="BM71" s="1068"/>
      <c r="BN71" s="1068"/>
      <c r="BO71" s="1068"/>
      <c r="BP71" s="1068"/>
      <c r="BQ71" s="1068"/>
      <c r="BR71" s="1068"/>
      <c r="BS71" s="1068"/>
      <c r="BT71" s="1068"/>
      <c r="BU71" s="1068"/>
      <c r="BV71" s="1068"/>
      <c r="BW71" s="1068"/>
      <c r="BX71" s="1068"/>
      <c r="BY71" s="1068"/>
      <c r="BZ71" s="1068"/>
      <c r="CA71" s="1068"/>
      <c r="CB71" s="1068"/>
      <c r="CC71" s="1068"/>
      <c r="CD71" s="1068"/>
      <c r="CE71" s="1068"/>
      <c r="CF71" s="1068"/>
      <c r="CG71" s="1068"/>
      <c r="CH71" s="1068"/>
      <c r="CI71" s="1068"/>
      <c r="CJ71" s="1068"/>
      <c r="CK71" s="1068"/>
      <c r="CL71" s="1068"/>
      <c r="CM71" s="1068"/>
      <c r="CN71" s="1068"/>
      <c r="CO71" s="1068"/>
      <c r="CP71" s="1068"/>
      <c r="CQ71" s="1068"/>
      <c r="CR71" s="1068"/>
      <c r="CS71" s="1068"/>
      <c r="CT71" s="1068"/>
      <c r="CU71" s="1068"/>
      <c r="CV71" s="1068"/>
      <c r="CW71" s="1068"/>
    </row>
    <row r="72" spans="1:101">
      <c r="A72" s="1072"/>
      <c r="B72" s="1072"/>
      <c r="C72" s="1084" t="s">
        <v>20</v>
      </c>
      <c r="D72" s="1073"/>
      <c r="E72" s="1072"/>
      <c r="F72" s="1080"/>
      <c r="G72" s="1082"/>
      <c r="H72" s="1083"/>
      <c r="I72" s="1083"/>
      <c r="J72" s="1083"/>
      <c r="K72" s="1083"/>
      <c r="L72" s="1083"/>
      <c r="M72" s="1083"/>
      <c r="N72" s="1083"/>
      <c r="O72" s="1083"/>
      <c r="P72" s="1094"/>
      <c r="Q72" s="1068"/>
      <c r="R72" s="1068"/>
      <c r="S72" s="1068"/>
      <c r="T72" s="1068"/>
      <c r="U72" s="1068"/>
      <c r="V72" s="1068"/>
      <c r="W72" s="1068"/>
      <c r="X72" s="1068"/>
      <c r="Y72" s="1068"/>
      <c r="Z72" s="1068"/>
      <c r="AA72" s="1068"/>
      <c r="AB72" s="1068"/>
      <c r="AC72" s="1068"/>
      <c r="AD72" s="1068"/>
      <c r="AE72" s="1068"/>
      <c r="AF72" s="1068"/>
      <c r="AG72" s="1068"/>
      <c r="AH72" s="1068"/>
      <c r="AI72" s="1068"/>
      <c r="AJ72" s="1068"/>
      <c r="AK72" s="1068"/>
      <c r="AL72" s="1068"/>
      <c r="AM72" s="1068"/>
      <c r="AN72" s="1068"/>
      <c r="AO72" s="1068"/>
      <c r="AP72" s="1068"/>
      <c r="AQ72" s="1068"/>
      <c r="AR72" s="1068"/>
      <c r="AS72" s="1068"/>
      <c r="AT72" s="1068"/>
      <c r="AU72" s="1068"/>
      <c r="AV72" s="1068"/>
      <c r="AW72" s="1068"/>
      <c r="AX72" s="1068"/>
      <c r="AY72" s="1068"/>
      <c r="AZ72" s="1068"/>
      <c r="BA72" s="1068"/>
      <c r="BB72" s="1068"/>
      <c r="BC72" s="1068"/>
      <c r="BD72" s="1068"/>
      <c r="BE72" s="1068"/>
      <c r="BF72" s="1068"/>
      <c r="BG72" s="1068"/>
      <c r="BH72" s="1068"/>
      <c r="BI72" s="1068"/>
      <c r="BJ72" s="1068"/>
      <c r="BK72" s="1068"/>
      <c r="BL72" s="1068"/>
      <c r="BM72" s="1068"/>
      <c r="BN72" s="1068"/>
      <c r="BO72" s="1068"/>
      <c r="BP72" s="1068"/>
      <c r="BQ72" s="1068"/>
      <c r="BR72" s="1068"/>
      <c r="BS72" s="1068"/>
      <c r="BT72" s="1068"/>
      <c r="BU72" s="1068"/>
      <c r="BV72" s="1068"/>
      <c r="BW72" s="1068"/>
      <c r="BX72" s="1068"/>
      <c r="BY72" s="1068"/>
      <c r="BZ72" s="1068"/>
      <c r="CA72" s="1068"/>
      <c r="CB72" s="1068"/>
      <c r="CC72" s="1068"/>
      <c r="CD72" s="1068"/>
      <c r="CE72" s="1068"/>
      <c r="CF72" s="1068"/>
      <c r="CG72" s="1068"/>
      <c r="CH72" s="1068"/>
      <c r="CI72" s="1068"/>
      <c r="CJ72" s="1068"/>
      <c r="CK72" s="1068"/>
      <c r="CL72" s="1068"/>
      <c r="CM72" s="1068"/>
      <c r="CN72" s="1068"/>
      <c r="CO72" s="1068"/>
      <c r="CP72" s="1068"/>
      <c r="CQ72" s="1068"/>
      <c r="CR72" s="1068"/>
      <c r="CS72" s="1068"/>
      <c r="CT72" s="1068"/>
      <c r="CU72" s="1068"/>
      <c r="CV72" s="1068"/>
      <c r="CW72" s="1068"/>
    </row>
    <row r="73" spans="1:101" s="4" customFormat="1">
      <c r="A73" s="1072"/>
      <c r="B73" s="1072"/>
      <c r="C73" s="1076"/>
      <c r="D73" s="1073"/>
      <c r="E73" s="1072"/>
      <c r="F73" s="1080"/>
      <c r="G73" s="1082"/>
      <c r="H73" s="1083"/>
      <c r="I73" s="1083"/>
      <c r="J73" s="1083"/>
      <c r="K73" s="1083"/>
      <c r="L73" s="1083"/>
      <c r="M73" s="1083"/>
      <c r="N73" s="1083"/>
      <c r="O73" s="1083"/>
      <c r="P73" s="1094"/>
      <c r="Q73" s="1163"/>
      <c r="R73" s="1166"/>
      <c r="S73" s="1166"/>
      <c r="T73" s="1166"/>
      <c r="U73" s="1166"/>
      <c r="V73" s="1166"/>
      <c r="W73" s="1166"/>
      <c r="X73" s="1166"/>
      <c r="Y73" s="1166"/>
      <c r="Z73" s="1166"/>
      <c r="AA73" s="1166"/>
      <c r="AB73" s="1166"/>
      <c r="AC73" s="1166"/>
      <c r="AD73" s="1166"/>
      <c r="AE73" s="1166"/>
      <c r="AF73" s="1166"/>
      <c r="AG73" s="1166"/>
      <c r="AH73" s="1166"/>
      <c r="AI73" s="1166"/>
      <c r="AJ73" s="1166"/>
      <c r="AK73" s="1166"/>
      <c r="AL73" s="1166"/>
      <c r="AM73" s="1166"/>
      <c r="AN73" s="1166"/>
      <c r="AO73" s="1166"/>
      <c r="AP73" s="1166"/>
      <c r="AQ73" s="1166"/>
      <c r="AR73" s="1166"/>
      <c r="AS73" s="1166"/>
      <c r="AT73" s="1166"/>
      <c r="AU73" s="1166"/>
      <c r="AV73" s="1166"/>
      <c r="AW73" s="1166"/>
      <c r="AX73" s="1166"/>
      <c r="AY73" s="1166"/>
      <c r="AZ73" s="1166"/>
      <c r="BA73" s="1166"/>
      <c r="BB73" s="1166"/>
      <c r="BC73" s="1166"/>
      <c r="BD73" s="1166"/>
      <c r="BE73" s="1166"/>
      <c r="BF73" s="1166"/>
      <c r="BG73" s="1166"/>
      <c r="BH73" s="1166"/>
      <c r="BI73" s="1166"/>
      <c r="BJ73" s="1166"/>
      <c r="BK73" s="1166"/>
      <c r="BL73" s="1166"/>
      <c r="BM73" s="1166"/>
      <c r="BN73" s="1166"/>
      <c r="BO73" s="1166"/>
      <c r="BP73" s="1166"/>
      <c r="BQ73" s="1166"/>
      <c r="BR73" s="1166"/>
      <c r="BS73" s="1166"/>
      <c r="BT73" s="1166"/>
      <c r="BU73" s="1166"/>
      <c r="BV73" s="1166"/>
      <c r="BW73" s="1166"/>
      <c r="BX73" s="1166"/>
      <c r="BY73" s="1166"/>
      <c r="BZ73" s="1166"/>
      <c r="CA73" s="1166"/>
      <c r="CB73" s="1166"/>
      <c r="CC73" s="1166"/>
      <c r="CD73" s="1166"/>
      <c r="CE73" s="1166"/>
      <c r="CF73" s="1166"/>
      <c r="CG73" s="1166"/>
      <c r="CH73" s="1166"/>
      <c r="CI73" s="1166"/>
      <c r="CJ73" s="1166"/>
      <c r="CK73" s="1166"/>
      <c r="CL73" s="1166"/>
      <c r="CM73" s="1166"/>
      <c r="CN73" s="1166"/>
      <c r="CO73" s="1166"/>
      <c r="CP73" s="1166"/>
      <c r="CQ73" s="1166"/>
      <c r="CR73" s="1166"/>
      <c r="CS73" s="1166"/>
      <c r="CT73" s="1166"/>
      <c r="CU73" s="1166"/>
      <c r="CV73" s="1166"/>
      <c r="CW73" s="1166"/>
    </row>
    <row r="74" spans="1:101">
      <c r="A74" s="1072"/>
      <c r="B74" s="1072"/>
      <c r="C74" s="1076"/>
      <c r="D74" s="1073"/>
      <c r="E74" s="1072"/>
      <c r="F74" s="1072"/>
      <c r="G74" s="1082"/>
      <c r="H74" s="1083"/>
      <c r="I74" s="1083"/>
      <c r="J74" s="1083"/>
      <c r="K74" s="1083"/>
      <c r="L74" s="1083"/>
      <c r="M74" s="1083"/>
      <c r="N74" s="1083"/>
      <c r="O74" s="1083"/>
      <c r="P74" s="1094"/>
      <c r="Q74" s="1068"/>
      <c r="R74" s="1068"/>
      <c r="S74" s="1068"/>
      <c r="T74" s="1068"/>
      <c r="U74" s="1068"/>
      <c r="V74" s="1068"/>
      <c r="W74" s="1068"/>
      <c r="X74" s="1068"/>
      <c r="Y74" s="1068"/>
      <c r="Z74" s="1068"/>
      <c r="AA74" s="1068"/>
      <c r="AB74" s="1068"/>
      <c r="AC74" s="1068"/>
      <c r="AD74" s="1068"/>
      <c r="AE74" s="1068"/>
      <c r="AF74" s="1068"/>
      <c r="AG74" s="1068"/>
      <c r="AH74" s="1068"/>
      <c r="AI74" s="1068"/>
      <c r="AJ74" s="1068"/>
      <c r="AK74" s="1068"/>
      <c r="AL74" s="1068"/>
      <c r="AM74" s="1068"/>
      <c r="AN74" s="1068"/>
      <c r="AO74" s="1068"/>
      <c r="AP74" s="1068"/>
      <c r="AQ74" s="1068"/>
      <c r="AR74" s="1068"/>
      <c r="AS74" s="1068"/>
      <c r="AT74" s="1068"/>
      <c r="AU74" s="1068"/>
      <c r="AV74" s="1068"/>
      <c r="AW74" s="1068"/>
      <c r="AX74" s="1068"/>
      <c r="AY74" s="1068"/>
      <c r="AZ74" s="1068"/>
      <c r="BA74" s="1068"/>
      <c r="BB74" s="1068"/>
      <c r="BC74" s="1068"/>
      <c r="BD74" s="1068"/>
      <c r="BE74" s="1068"/>
      <c r="BF74" s="1068"/>
      <c r="BG74" s="1068"/>
      <c r="BH74" s="1068"/>
      <c r="BI74" s="1068"/>
      <c r="BJ74" s="1068"/>
      <c r="BK74" s="1068"/>
      <c r="BL74" s="1068"/>
      <c r="BM74" s="1068"/>
      <c r="BN74" s="1068"/>
      <c r="BO74" s="1068"/>
      <c r="BP74" s="1068"/>
      <c r="BQ74" s="1068"/>
      <c r="BR74" s="1068"/>
      <c r="BS74" s="1068"/>
      <c r="BT74" s="1068"/>
      <c r="BU74" s="1068"/>
      <c r="BV74" s="1068"/>
      <c r="BW74" s="1068"/>
      <c r="BX74" s="1068"/>
      <c r="BY74" s="1068"/>
      <c r="BZ74" s="1068"/>
      <c r="CA74" s="1068"/>
      <c r="CB74" s="1068"/>
      <c r="CC74" s="1068"/>
      <c r="CD74" s="1068"/>
      <c r="CE74" s="1068"/>
      <c r="CF74" s="1068"/>
      <c r="CG74" s="1068"/>
      <c r="CH74" s="1068"/>
      <c r="CI74" s="1068"/>
      <c r="CJ74" s="1068"/>
      <c r="CK74" s="1068"/>
      <c r="CL74" s="1068"/>
      <c r="CM74" s="1068"/>
      <c r="CN74" s="1068"/>
      <c r="CO74" s="1068"/>
      <c r="CP74" s="1068"/>
      <c r="CQ74" s="1068"/>
      <c r="CR74" s="1068"/>
      <c r="CS74" s="1068"/>
      <c r="CT74" s="1068"/>
      <c r="CU74" s="1068"/>
      <c r="CV74" s="1068"/>
      <c r="CW74" s="1068"/>
    </row>
    <row r="75" spans="1:101">
      <c r="A75" s="1072"/>
      <c r="B75" s="1072"/>
      <c r="C75" s="1076"/>
      <c r="D75" s="1073"/>
      <c r="E75" s="1072"/>
      <c r="F75" s="1072"/>
      <c r="G75" s="1082"/>
      <c r="H75" s="1083"/>
      <c r="I75" s="1083"/>
      <c r="J75" s="1083"/>
      <c r="K75" s="1083"/>
      <c r="L75" s="1083"/>
      <c r="M75" s="1083"/>
      <c r="N75" s="1083"/>
      <c r="O75" s="1083"/>
      <c r="P75" s="1094"/>
      <c r="Q75" s="1068"/>
      <c r="R75" s="1068"/>
      <c r="S75" s="1068"/>
      <c r="T75" s="1068"/>
      <c r="U75" s="1068"/>
      <c r="V75" s="1068"/>
      <c r="W75" s="1068"/>
      <c r="X75" s="1068"/>
      <c r="Y75" s="1068"/>
      <c r="Z75" s="1068"/>
      <c r="AA75" s="1068"/>
      <c r="AB75" s="1068"/>
      <c r="AC75" s="1068"/>
      <c r="AD75" s="1068"/>
      <c r="AE75" s="1068"/>
      <c r="AF75" s="1068"/>
      <c r="AG75" s="1068"/>
      <c r="AH75" s="1068"/>
      <c r="AI75" s="1068"/>
      <c r="AJ75" s="1068"/>
      <c r="AK75" s="1068"/>
      <c r="AL75" s="1068"/>
      <c r="AM75" s="1068"/>
      <c r="AN75" s="1068"/>
      <c r="AO75" s="1068"/>
      <c r="AP75" s="1068"/>
      <c r="AQ75" s="1068"/>
      <c r="AR75" s="1068"/>
      <c r="AS75" s="1068"/>
      <c r="AT75" s="1068"/>
      <c r="AU75" s="1068"/>
      <c r="AV75" s="1068"/>
      <c r="AW75" s="1068"/>
      <c r="AX75" s="1068"/>
      <c r="AY75" s="1068"/>
      <c r="AZ75" s="1068"/>
      <c r="BA75" s="1068"/>
      <c r="BB75" s="1068"/>
      <c r="BC75" s="1068"/>
      <c r="BD75" s="1068"/>
      <c r="BE75" s="1068"/>
      <c r="BF75" s="1068"/>
      <c r="BG75" s="1068"/>
      <c r="BH75" s="1068"/>
      <c r="BI75" s="1068"/>
      <c r="BJ75" s="1068"/>
      <c r="BK75" s="1068"/>
      <c r="BL75" s="1068"/>
      <c r="BM75" s="1068"/>
      <c r="BN75" s="1068"/>
      <c r="BO75" s="1068"/>
      <c r="BP75" s="1068"/>
      <c r="BQ75" s="1068"/>
      <c r="BR75" s="1068"/>
      <c r="BS75" s="1068"/>
      <c r="BT75" s="1068"/>
      <c r="BU75" s="1068"/>
      <c r="BV75" s="1068"/>
      <c r="BW75" s="1068"/>
      <c r="BX75" s="1068"/>
      <c r="BY75" s="1068"/>
      <c r="BZ75" s="1068"/>
      <c r="CA75" s="1068"/>
      <c r="CB75" s="1068"/>
      <c r="CC75" s="1068"/>
      <c r="CD75" s="1068"/>
      <c r="CE75" s="1068"/>
      <c r="CF75" s="1068"/>
      <c r="CG75" s="1068"/>
      <c r="CH75" s="1068"/>
      <c r="CI75" s="1068"/>
      <c r="CJ75" s="1068"/>
      <c r="CK75" s="1068"/>
      <c r="CL75" s="1068"/>
      <c r="CM75" s="1068"/>
      <c r="CN75" s="1068"/>
      <c r="CO75" s="1068"/>
      <c r="CP75" s="1068"/>
      <c r="CQ75" s="1068"/>
      <c r="CR75" s="1068"/>
      <c r="CS75" s="1068"/>
      <c r="CT75" s="1068"/>
      <c r="CU75" s="1068"/>
      <c r="CV75" s="1068"/>
      <c r="CW75" s="1068"/>
    </row>
    <row r="76" spans="1:101">
      <c r="A76" s="1072"/>
      <c r="B76" s="1072"/>
      <c r="C76" s="1076"/>
      <c r="D76" s="1073"/>
      <c r="E76" s="1072"/>
      <c r="F76" s="1072"/>
      <c r="G76" s="1082"/>
      <c r="H76" s="1083"/>
      <c r="I76" s="1083"/>
      <c r="J76" s="1083"/>
      <c r="K76" s="1083"/>
      <c r="L76" s="1083"/>
      <c r="M76" s="1083"/>
      <c r="N76" s="1083"/>
      <c r="O76" s="1083"/>
      <c r="P76" s="1094"/>
      <c r="Q76" s="1068"/>
      <c r="R76" s="1068"/>
      <c r="S76" s="1068"/>
      <c r="T76" s="1068"/>
      <c r="U76" s="1068"/>
      <c r="V76" s="1068"/>
      <c r="W76" s="1068"/>
      <c r="X76" s="1068"/>
      <c r="Y76" s="1068"/>
      <c r="Z76" s="1068"/>
      <c r="AA76" s="1068"/>
      <c r="AB76" s="1068"/>
      <c r="AC76" s="1068"/>
      <c r="AD76" s="1068"/>
      <c r="AE76" s="1068"/>
      <c r="AF76" s="1068"/>
      <c r="AG76" s="1068"/>
      <c r="AH76" s="1068"/>
      <c r="AI76" s="1068"/>
      <c r="AJ76" s="1068"/>
      <c r="AK76" s="1068"/>
      <c r="AL76" s="1068"/>
      <c r="AM76" s="1068"/>
      <c r="AN76" s="1068"/>
      <c r="AO76" s="1068"/>
      <c r="AP76" s="1068"/>
      <c r="AQ76" s="1068"/>
      <c r="AR76" s="1068"/>
      <c r="AS76" s="1068"/>
      <c r="AT76" s="1068"/>
      <c r="AU76" s="1068"/>
      <c r="AV76" s="1068"/>
      <c r="AW76" s="1068"/>
      <c r="AX76" s="1068"/>
      <c r="AY76" s="1068"/>
      <c r="AZ76" s="1068"/>
      <c r="BA76" s="1068"/>
      <c r="BB76" s="1068"/>
      <c r="BC76" s="1068"/>
      <c r="BD76" s="1068"/>
      <c r="BE76" s="1068"/>
      <c r="BF76" s="1068"/>
      <c r="BG76" s="1068"/>
      <c r="BH76" s="1068"/>
      <c r="BI76" s="1068"/>
      <c r="BJ76" s="1068"/>
      <c r="BK76" s="1068"/>
      <c r="BL76" s="1068"/>
      <c r="BM76" s="1068"/>
      <c r="BN76" s="1068"/>
      <c r="BO76" s="1068"/>
      <c r="BP76" s="1068"/>
      <c r="BQ76" s="1068"/>
      <c r="BR76" s="1068"/>
      <c r="BS76" s="1068"/>
      <c r="BT76" s="1068"/>
      <c r="BU76" s="1068"/>
      <c r="BV76" s="1068"/>
      <c r="BW76" s="1068"/>
      <c r="BX76" s="1068"/>
      <c r="BY76" s="1068"/>
      <c r="BZ76" s="1068"/>
      <c r="CA76" s="1068"/>
      <c r="CB76" s="1068"/>
      <c r="CC76" s="1068"/>
      <c r="CD76" s="1068"/>
      <c r="CE76" s="1068"/>
      <c r="CF76" s="1068"/>
      <c r="CG76" s="1068"/>
      <c r="CH76" s="1068"/>
      <c r="CI76" s="1068"/>
      <c r="CJ76" s="1068"/>
      <c r="CK76" s="1068"/>
      <c r="CL76" s="1068"/>
      <c r="CM76" s="1068"/>
      <c r="CN76" s="1068"/>
      <c r="CO76" s="1068"/>
      <c r="CP76" s="1068"/>
      <c r="CQ76" s="1068"/>
      <c r="CR76" s="1068"/>
      <c r="CS76" s="1068"/>
      <c r="CT76" s="1068"/>
      <c r="CU76" s="1068"/>
      <c r="CV76" s="1068"/>
      <c r="CW76" s="1068"/>
    </row>
    <row r="77" spans="1:101">
      <c r="A77" s="1072"/>
      <c r="B77" s="1072"/>
      <c r="C77" s="1084" t="s">
        <v>1611</v>
      </c>
      <c r="D77" s="1073"/>
      <c r="E77" s="1072"/>
      <c r="F77" s="1072"/>
      <c r="G77" s="1082"/>
      <c r="H77" s="1083"/>
      <c r="I77" s="1083"/>
      <c r="J77" s="1083"/>
      <c r="K77" s="1083"/>
      <c r="L77" s="1083"/>
      <c r="M77" s="1083"/>
      <c r="N77" s="1083"/>
      <c r="O77" s="1083"/>
      <c r="P77" s="1094"/>
      <c r="Q77" s="1068"/>
      <c r="R77" s="1068"/>
      <c r="S77" s="1068"/>
      <c r="T77" s="1068"/>
      <c r="U77" s="1068"/>
      <c r="V77" s="1068"/>
      <c r="W77" s="1068"/>
      <c r="X77" s="1068"/>
      <c r="Y77" s="1068"/>
      <c r="Z77" s="1068"/>
      <c r="AA77" s="1068"/>
      <c r="AB77" s="1068"/>
      <c r="AC77" s="1068"/>
      <c r="AD77" s="1068"/>
      <c r="AE77" s="1068"/>
      <c r="AF77" s="1068"/>
      <c r="AG77" s="1068"/>
      <c r="AH77" s="1068"/>
      <c r="AI77" s="1068"/>
      <c r="AJ77" s="1068"/>
      <c r="AK77" s="1068"/>
      <c r="AL77" s="1068"/>
      <c r="AM77" s="1068"/>
      <c r="AN77" s="1068"/>
      <c r="AO77" s="1068"/>
      <c r="AP77" s="1068"/>
      <c r="AQ77" s="1068"/>
      <c r="AR77" s="1068"/>
      <c r="AS77" s="1068"/>
      <c r="AT77" s="1068"/>
      <c r="AU77" s="1068"/>
      <c r="AV77" s="1068"/>
      <c r="AW77" s="1068"/>
      <c r="AX77" s="1068"/>
      <c r="AY77" s="1068"/>
      <c r="AZ77" s="1068"/>
      <c r="BA77" s="1068"/>
      <c r="BB77" s="1068"/>
      <c r="BC77" s="1068"/>
      <c r="BD77" s="1068"/>
      <c r="BE77" s="1068"/>
      <c r="BF77" s="1068"/>
      <c r="BG77" s="1068"/>
      <c r="BH77" s="1068"/>
      <c r="BI77" s="1068"/>
      <c r="BJ77" s="1068"/>
      <c r="BK77" s="1068"/>
      <c r="BL77" s="1068"/>
      <c r="BM77" s="1068"/>
      <c r="BN77" s="1068"/>
      <c r="BO77" s="1068"/>
      <c r="BP77" s="1068"/>
      <c r="BQ77" s="1068"/>
      <c r="BR77" s="1068"/>
      <c r="BS77" s="1068"/>
      <c r="BT77" s="1068"/>
      <c r="BU77" s="1068"/>
      <c r="BV77" s="1068"/>
      <c r="BW77" s="1068"/>
      <c r="BX77" s="1068"/>
      <c r="BY77" s="1068"/>
      <c r="BZ77" s="1068"/>
      <c r="CA77" s="1068"/>
      <c r="CB77" s="1068"/>
      <c r="CC77" s="1068"/>
      <c r="CD77" s="1068"/>
      <c r="CE77" s="1068"/>
      <c r="CF77" s="1068"/>
      <c r="CG77" s="1068"/>
      <c r="CH77" s="1068"/>
      <c r="CI77" s="1068"/>
      <c r="CJ77" s="1068"/>
      <c r="CK77" s="1068"/>
      <c r="CL77" s="1068"/>
      <c r="CM77" s="1068"/>
      <c r="CN77" s="1068"/>
      <c r="CO77" s="1068"/>
      <c r="CP77" s="1068"/>
      <c r="CQ77" s="1068"/>
      <c r="CR77" s="1068"/>
      <c r="CS77" s="1068"/>
      <c r="CT77" s="1068"/>
      <c r="CU77" s="1068"/>
      <c r="CV77" s="1068"/>
      <c r="CW77" s="1068"/>
    </row>
    <row r="78" spans="1:101">
      <c r="A78" s="1072"/>
      <c r="B78" s="1072"/>
      <c r="C78" s="1076"/>
      <c r="D78" s="1073"/>
      <c r="E78" s="1072"/>
      <c r="F78" s="1072"/>
      <c r="G78" s="1082"/>
      <c r="H78" s="1083"/>
      <c r="I78" s="1083"/>
      <c r="J78" s="1083"/>
      <c r="K78" s="1083"/>
      <c r="L78" s="1083"/>
      <c r="M78" s="1083"/>
      <c r="N78" s="1083"/>
      <c r="O78" s="1083"/>
      <c r="P78" s="1094"/>
      <c r="Q78" s="1068"/>
      <c r="R78" s="1068"/>
      <c r="S78" s="1068"/>
      <c r="T78" s="1068"/>
      <c r="U78" s="1068"/>
      <c r="V78" s="1068"/>
      <c r="W78" s="1068"/>
      <c r="X78" s="1068"/>
      <c r="Y78" s="1068"/>
      <c r="Z78" s="1068"/>
      <c r="AA78" s="1068"/>
      <c r="AB78" s="1068"/>
      <c r="AC78" s="1068"/>
      <c r="AD78" s="1068"/>
      <c r="AE78" s="1068"/>
      <c r="AF78" s="1068"/>
      <c r="AG78" s="1068"/>
      <c r="AH78" s="1068"/>
      <c r="AI78" s="1068"/>
      <c r="AJ78" s="1068"/>
      <c r="AK78" s="1068"/>
      <c r="AL78" s="1068"/>
      <c r="AM78" s="1068"/>
      <c r="AN78" s="1068"/>
      <c r="AO78" s="1068"/>
      <c r="AP78" s="1068"/>
      <c r="AQ78" s="1068"/>
      <c r="AR78" s="1068"/>
      <c r="AS78" s="1068"/>
      <c r="AT78" s="1068"/>
      <c r="AU78" s="1068"/>
      <c r="AV78" s="1068"/>
      <c r="AW78" s="1068"/>
      <c r="AX78" s="1068"/>
      <c r="AY78" s="1068"/>
      <c r="AZ78" s="1068"/>
      <c r="BA78" s="1068"/>
      <c r="BB78" s="1068"/>
      <c r="BC78" s="1068"/>
      <c r="BD78" s="1068"/>
      <c r="BE78" s="1068"/>
      <c r="BF78" s="1068"/>
      <c r="BG78" s="1068"/>
      <c r="BH78" s="1068"/>
      <c r="BI78" s="1068"/>
      <c r="BJ78" s="1068"/>
      <c r="BK78" s="1068"/>
      <c r="BL78" s="1068"/>
      <c r="BM78" s="1068"/>
      <c r="BN78" s="1068"/>
      <c r="BO78" s="1068"/>
      <c r="BP78" s="1068"/>
      <c r="BQ78" s="1068"/>
      <c r="BR78" s="1068"/>
      <c r="BS78" s="1068"/>
      <c r="BT78" s="1068"/>
      <c r="BU78" s="1068"/>
      <c r="BV78" s="1068"/>
      <c r="BW78" s="1068"/>
      <c r="BX78" s="1068"/>
      <c r="BY78" s="1068"/>
      <c r="BZ78" s="1068"/>
      <c r="CA78" s="1068"/>
      <c r="CB78" s="1068"/>
      <c r="CC78" s="1068"/>
      <c r="CD78" s="1068"/>
      <c r="CE78" s="1068"/>
      <c r="CF78" s="1068"/>
      <c r="CG78" s="1068"/>
      <c r="CH78" s="1068"/>
      <c r="CI78" s="1068"/>
      <c r="CJ78" s="1068"/>
      <c r="CK78" s="1068"/>
      <c r="CL78" s="1068"/>
      <c r="CM78" s="1068"/>
      <c r="CN78" s="1068"/>
      <c r="CO78" s="1068"/>
      <c r="CP78" s="1068"/>
      <c r="CQ78" s="1068"/>
      <c r="CR78" s="1068"/>
      <c r="CS78" s="1068"/>
      <c r="CT78" s="1068"/>
      <c r="CU78" s="1068"/>
      <c r="CV78" s="1068"/>
      <c r="CW78" s="1068"/>
    </row>
    <row r="79" spans="1:101">
      <c r="A79" s="1072"/>
      <c r="B79" s="1072"/>
      <c r="C79" s="1076"/>
      <c r="D79" s="1073"/>
      <c r="E79" s="1072"/>
      <c r="F79" s="1072"/>
      <c r="G79" s="1082"/>
      <c r="H79" s="1083"/>
      <c r="I79" s="1083"/>
      <c r="J79" s="1083"/>
      <c r="K79" s="1083"/>
      <c r="L79" s="1083"/>
      <c r="M79" s="1083"/>
      <c r="N79" s="1083"/>
      <c r="O79" s="1083"/>
      <c r="P79" s="1094"/>
      <c r="Q79" s="1068"/>
      <c r="R79" s="1068"/>
      <c r="S79" s="1068"/>
      <c r="T79" s="1068"/>
      <c r="U79" s="1068"/>
      <c r="V79" s="1068"/>
      <c r="W79" s="1068"/>
      <c r="X79" s="1068"/>
      <c r="Y79" s="1068"/>
      <c r="Z79" s="1068"/>
      <c r="AA79" s="1068"/>
      <c r="AB79" s="1068"/>
      <c r="AC79" s="1068"/>
      <c r="AD79" s="1068"/>
      <c r="AE79" s="1068"/>
      <c r="AF79" s="1068"/>
      <c r="AG79" s="1068"/>
      <c r="AH79" s="1068"/>
      <c r="AI79" s="1068"/>
      <c r="AJ79" s="1068"/>
      <c r="AK79" s="1068"/>
      <c r="AL79" s="1068"/>
      <c r="AM79" s="1068"/>
      <c r="AN79" s="1068"/>
      <c r="AO79" s="1068"/>
      <c r="AP79" s="1068"/>
      <c r="AQ79" s="1068"/>
      <c r="AR79" s="1068"/>
      <c r="AS79" s="1068"/>
      <c r="AT79" s="1068"/>
      <c r="AU79" s="1068"/>
      <c r="AV79" s="1068"/>
      <c r="AW79" s="1068"/>
      <c r="AX79" s="1068"/>
      <c r="AY79" s="1068"/>
      <c r="AZ79" s="1068"/>
      <c r="BA79" s="1068"/>
      <c r="BB79" s="1068"/>
      <c r="BC79" s="1068"/>
      <c r="BD79" s="1068"/>
      <c r="BE79" s="1068"/>
      <c r="BF79" s="1068"/>
      <c r="BG79" s="1068"/>
      <c r="BH79" s="1068"/>
      <c r="BI79" s="1068"/>
      <c r="BJ79" s="1068"/>
      <c r="BK79" s="1068"/>
      <c r="BL79" s="1068"/>
      <c r="BM79" s="1068"/>
      <c r="BN79" s="1068"/>
      <c r="BO79" s="1068"/>
      <c r="BP79" s="1068"/>
      <c r="BQ79" s="1068"/>
      <c r="BR79" s="1068"/>
      <c r="BS79" s="1068"/>
      <c r="BT79" s="1068"/>
      <c r="BU79" s="1068"/>
      <c r="BV79" s="1068"/>
      <c r="BW79" s="1068"/>
      <c r="BX79" s="1068"/>
      <c r="BY79" s="1068"/>
      <c r="BZ79" s="1068"/>
      <c r="CA79" s="1068"/>
      <c r="CB79" s="1068"/>
      <c r="CC79" s="1068"/>
      <c r="CD79" s="1068"/>
      <c r="CE79" s="1068"/>
      <c r="CF79" s="1068"/>
      <c r="CG79" s="1068"/>
      <c r="CH79" s="1068"/>
      <c r="CI79" s="1068"/>
      <c r="CJ79" s="1068"/>
      <c r="CK79" s="1068"/>
      <c r="CL79" s="1068"/>
      <c r="CM79" s="1068"/>
      <c r="CN79" s="1068"/>
      <c r="CO79" s="1068"/>
      <c r="CP79" s="1068"/>
      <c r="CQ79" s="1068"/>
      <c r="CR79" s="1068"/>
      <c r="CS79" s="1068"/>
      <c r="CT79" s="1068"/>
      <c r="CU79" s="1068"/>
      <c r="CV79" s="1068"/>
      <c r="CW79" s="1068"/>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5-1
&amp;"Arial,Bold"&amp;UTERITORIJAS LABIEKĀRTOŠANA.</oddHeader>
    <oddFooter>&amp;C&amp;8&amp;P</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workbookViewId="0">
      <selection activeCell="A9" sqref="A9"/>
    </sheetView>
  </sheetViews>
  <sheetFormatPr defaultColWidth="8.85546875" defaultRowHeight="12.75"/>
  <cols>
    <col min="1" max="1" width="4.140625" style="3" customWidth="1"/>
    <col min="2" max="2" width="10" style="3" customWidth="1"/>
    <col min="3" max="3" width="28.42578125" style="1" customWidth="1"/>
    <col min="4" max="4" width="17.7109375" style="2" customWidth="1"/>
    <col min="5" max="5" width="17.7109375" style="3" customWidth="1"/>
    <col min="6" max="6" width="17.7109375" style="676" customWidth="1"/>
    <col min="7" max="8" width="17.7109375" style="5" customWidth="1"/>
    <col min="9" max="16384" width="8.85546875" style="961"/>
  </cols>
  <sheetData>
    <row r="1" spans="1:10" ht="14.25">
      <c r="A1" s="1231" t="s">
        <v>1</v>
      </c>
      <c r="B1" s="1231"/>
      <c r="D1" s="17" t="s">
        <v>2040</v>
      </c>
    </row>
    <row r="2" spans="1:10" ht="15">
      <c r="A2" s="1231" t="s">
        <v>2</v>
      </c>
      <c r="B2" s="1231"/>
      <c r="D2" s="15" t="s">
        <v>48</v>
      </c>
    </row>
    <row r="3" spans="1:10" ht="15">
      <c r="A3" s="1231"/>
      <c r="B3" s="1231"/>
      <c r="D3" s="15" t="s">
        <v>2041</v>
      </c>
    </row>
    <row r="4" spans="1:10" ht="15">
      <c r="A4" s="1231"/>
      <c r="B4" s="1231"/>
      <c r="D4" s="15" t="s">
        <v>181</v>
      </c>
    </row>
    <row r="5" spans="1:10" ht="15">
      <c r="A5" s="1231" t="s">
        <v>3</v>
      </c>
      <c r="B5" s="1231"/>
      <c r="D5" s="15" t="s">
        <v>49</v>
      </c>
    </row>
    <row r="6" spans="1:10" ht="14.25">
      <c r="A6" s="1231" t="s">
        <v>4</v>
      </c>
      <c r="B6" s="1231"/>
      <c r="D6" s="1232"/>
      <c r="G6" s="1233"/>
    </row>
    <row r="7" spans="1:10" ht="14.25">
      <c r="A7" s="1231" t="s">
        <v>2042</v>
      </c>
      <c r="B7" s="1231"/>
      <c r="D7" s="1234">
        <f>D20</f>
        <v>0</v>
      </c>
    </row>
    <row r="8" spans="1:10" ht="14.25">
      <c r="A8" s="1231" t="s">
        <v>12</v>
      </c>
      <c r="B8" s="1231"/>
      <c r="D8" s="1234">
        <f>H16</f>
        <v>0</v>
      </c>
    </row>
    <row r="9" spans="1:10" ht="15">
      <c r="A9" s="1088" t="s">
        <v>2066</v>
      </c>
      <c r="B9" s="1231"/>
    </row>
    <row r="10" spans="1:10" ht="15">
      <c r="A10" s="1074" t="s">
        <v>1613</v>
      </c>
    </row>
    <row r="11" spans="1:10" ht="14.25">
      <c r="A11" s="1367" t="s">
        <v>5</v>
      </c>
      <c r="B11" s="1369" t="s">
        <v>13</v>
      </c>
      <c r="C11" s="1371" t="s">
        <v>38</v>
      </c>
      <c r="D11" s="1373" t="s">
        <v>2043</v>
      </c>
      <c r="E11" s="1375" t="s">
        <v>14</v>
      </c>
      <c r="F11" s="1375"/>
      <c r="G11" s="1375"/>
      <c r="H11" s="1365" t="s">
        <v>10</v>
      </c>
      <c r="I11" s="962"/>
    </row>
    <row r="12" spans="1:10" ht="25.5">
      <c r="A12" s="1368"/>
      <c r="B12" s="1370"/>
      <c r="C12" s="1372"/>
      <c r="D12" s="1374"/>
      <c r="E12" s="1235" t="s">
        <v>2044</v>
      </c>
      <c r="F12" s="1235" t="s">
        <v>2045</v>
      </c>
      <c r="G12" s="1235" t="s">
        <v>2046</v>
      </c>
      <c r="H12" s="1366"/>
    </row>
    <row r="13" spans="1:10">
      <c r="A13" s="1236"/>
      <c r="B13" s="1237"/>
      <c r="C13" s="1238"/>
      <c r="D13" s="1239"/>
      <c r="E13" s="1240"/>
      <c r="F13" s="1241"/>
      <c r="G13" s="1242"/>
      <c r="H13" s="1243"/>
    </row>
    <row r="14" spans="1:10" s="22" customFormat="1">
      <c r="A14" s="1244">
        <v>1</v>
      </c>
      <c r="B14" s="1245" t="s">
        <v>2047</v>
      </c>
      <c r="C14" s="1246" t="s">
        <v>2040</v>
      </c>
      <c r="D14" s="1247"/>
      <c r="E14" s="1248"/>
      <c r="F14" s="1249"/>
      <c r="G14" s="1248"/>
      <c r="H14" s="1250"/>
      <c r="I14" s="21"/>
      <c r="J14" s="21"/>
    </row>
    <row r="15" spans="1:10">
      <c r="A15" s="1251"/>
      <c r="B15" s="1252"/>
      <c r="C15" s="1253"/>
      <c r="D15" s="1254"/>
      <c r="E15" s="1255"/>
      <c r="F15" s="1256"/>
      <c r="G15" s="1255"/>
      <c r="H15" s="1257"/>
      <c r="I15" s="18"/>
      <c r="J15" s="18"/>
    </row>
    <row r="16" spans="1:10" s="963" customFormat="1">
      <c r="A16" s="1258"/>
      <c r="B16" s="1258"/>
      <c r="C16" s="1259" t="s">
        <v>15</v>
      </c>
      <c r="D16" s="1260">
        <f>SUM(D14:D15)</f>
        <v>0</v>
      </c>
      <c r="E16" s="1261">
        <f>SUM(E14:E15)</f>
        <v>0</v>
      </c>
      <c r="F16" s="1261">
        <f>SUM(F14:F15)</f>
        <v>0</v>
      </c>
      <c r="G16" s="1261">
        <f>SUM(G14:G15)</f>
        <v>0</v>
      </c>
      <c r="H16" s="1262">
        <f>SUM(H14:H15)</f>
        <v>0</v>
      </c>
      <c r="I16" s="1263"/>
      <c r="J16" s="1263"/>
    </row>
    <row r="17" spans="1:10">
      <c r="C17" s="1264" t="s">
        <v>2048</v>
      </c>
      <c r="D17" s="1265">
        <f>D16*10%</f>
        <v>0</v>
      </c>
      <c r="E17" s="1266"/>
      <c r="F17" s="1267"/>
      <c r="G17" s="1267"/>
      <c r="H17" s="1267"/>
      <c r="I17" s="18"/>
      <c r="J17" s="18"/>
    </row>
    <row r="18" spans="1:10">
      <c r="C18" s="1268" t="s">
        <v>21</v>
      </c>
      <c r="D18" s="1265"/>
      <c r="E18" s="1266"/>
      <c r="F18" s="1267"/>
      <c r="G18" s="1267"/>
      <c r="H18" s="1267"/>
      <c r="I18" s="18"/>
      <c r="J18" s="18"/>
    </row>
    <row r="19" spans="1:10">
      <c r="C19" s="1264" t="s">
        <v>2049</v>
      </c>
      <c r="D19" s="1265">
        <f>D16*5%</f>
        <v>0</v>
      </c>
      <c r="E19" s="1266"/>
      <c r="F19" s="1267"/>
      <c r="G19" s="1267"/>
      <c r="H19" s="1267"/>
      <c r="I19" s="18"/>
      <c r="J19" s="18"/>
    </row>
    <row r="20" spans="1:10">
      <c r="C20" s="1269" t="s">
        <v>16</v>
      </c>
      <c r="D20" s="1270">
        <f>SUM(D16:D19)</f>
        <v>0</v>
      </c>
      <c r="E20" s="1266"/>
      <c r="F20" s="1267"/>
      <c r="G20" s="1267"/>
      <c r="H20" s="1267"/>
      <c r="I20" s="18"/>
      <c r="J20" s="18"/>
    </row>
    <row r="23" spans="1:10" s="5" customFormat="1">
      <c r="A23" s="3"/>
      <c r="B23" s="3"/>
      <c r="C23" s="1271" t="s">
        <v>20</v>
      </c>
      <c r="D23" s="2"/>
      <c r="E23" s="3"/>
      <c r="F23" s="1272" t="s">
        <v>2050</v>
      </c>
      <c r="G23" s="676"/>
      <c r="I23" s="961"/>
      <c r="J23" s="961"/>
    </row>
    <row r="24" spans="1:10" s="5" customFormat="1">
      <c r="A24" s="3"/>
      <c r="B24" s="3"/>
      <c r="C24" s="1"/>
      <c r="D24" s="2"/>
      <c r="E24" s="3"/>
      <c r="F24" s="1272" t="s">
        <v>2051</v>
      </c>
      <c r="G24" s="676"/>
      <c r="I24" s="961"/>
      <c r="J24" s="961"/>
    </row>
    <row r="25" spans="1:10" s="5" customFormat="1">
      <c r="A25" s="3"/>
      <c r="B25" s="3"/>
      <c r="C25" s="1271"/>
      <c r="D25" s="2"/>
      <c r="E25" s="3"/>
      <c r="F25" s="1272"/>
      <c r="G25" s="676"/>
      <c r="I25" s="961"/>
      <c r="J25" s="961"/>
    </row>
    <row r="26" spans="1:10" s="5" customFormat="1">
      <c r="A26" s="3"/>
      <c r="B26" s="3"/>
      <c r="C26" s="1"/>
      <c r="D26" s="2"/>
      <c r="E26" s="3"/>
      <c r="F26" s="1272"/>
      <c r="G26" s="676"/>
      <c r="I26" s="961"/>
      <c r="J26" s="961"/>
    </row>
  </sheetData>
  <mergeCells count="6">
    <mergeCell ref="H11:H12"/>
    <mergeCell ref="A11:A12"/>
    <mergeCell ref="B11:B12"/>
    <mergeCell ref="C11:C12"/>
    <mergeCell ref="D11:D12"/>
    <mergeCell ref="E11:G11"/>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workbookViewId="0">
      <selection activeCell="A7" sqref="A7"/>
    </sheetView>
  </sheetViews>
  <sheetFormatPr defaultColWidth="8.85546875" defaultRowHeight="12.75"/>
  <cols>
    <col min="1" max="1" width="5.42578125" style="3" customWidth="1"/>
    <col min="2" max="2" width="7.28515625" style="3" customWidth="1"/>
    <col min="3" max="3" width="29.85546875" style="1" customWidth="1"/>
    <col min="4" max="4" width="6" style="2" customWidth="1"/>
    <col min="5" max="5" width="7.28515625" style="3" customWidth="1"/>
    <col min="6" max="6" width="6.28515625" style="3" customWidth="1"/>
    <col min="7" max="7" width="6.42578125" style="676" customWidth="1"/>
    <col min="8" max="8" width="6.425781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961" customWidth="1"/>
    <col min="17" max="16384" width="8.85546875" style="961"/>
  </cols>
  <sheetData>
    <row r="1" spans="1:17" ht="14.25">
      <c r="A1" s="9" t="s">
        <v>1</v>
      </c>
      <c r="B1" s="9"/>
      <c r="C1" s="10"/>
      <c r="D1" s="17" t="s">
        <v>2040</v>
      </c>
      <c r="E1" s="11"/>
      <c r="F1" s="11"/>
      <c r="G1" s="12"/>
      <c r="H1" s="13"/>
      <c r="I1" s="13"/>
      <c r="J1" s="13"/>
      <c r="K1" s="13"/>
      <c r="L1" s="13"/>
      <c r="M1" s="13"/>
      <c r="N1" s="13"/>
      <c r="O1" s="13"/>
      <c r="P1" s="14"/>
    </row>
    <row r="2" spans="1:17" ht="15">
      <c r="A2" s="9" t="s">
        <v>2</v>
      </c>
      <c r="B2" s="9"/>
      <c r="C2" s="10"/>
      <c r="D2" s="15" t="s">
        <v>48</v>
      </c>
      <c r="E2" s="11"/>
      <c r="F2" s="11"/>
      <c r="G2" s="12"/>
      <c r="H2" s="13"/>
      <c r="I2" s="13"/>
      <c r="J2" s="13"/>
      <c r="K2" s="13"/>
      <c r="L2" s="13"/>
      <c r="M2" s="13"/>
      <c r="N2" s="13"/>
      <c r="O2" s="13"/>
      <c r="P2" s="14"/>
    </row>
    <row r="3" spans="1:17" ht="15">
      <c r="A3" s="9"/>
      <c r="B3" s="9"/>
      <c r="C3" s="10"/>
      <c r="D3" s="15" t="s">
        <v>2041</v>
      </c>
      <c r="E3" s="11"/>
      <c r="F3" s="11"/>
      <c r="G3" s="12"/>
      <c r="H3" s="13"/>
      <c r="I3" s="13"/>
      <c r="J3" s="13"/>
      <c r="K3" s="13"/>
      <c r="L3" s="13"/>
      <c r="M3" s="13"/>
      <c r="N3" s="13"/>
      <c r="O3" s="13"/>
      <c r="P3" s="14"/>
    </row>
    <row r="4" spans="1:17" ht="15">
      <c r="A4" s="9"/>
      <c r="B4" s="9"/>
      <c r="C4" s="10"/>
      <c r="D4" s="15" t="s">
        <v>181</v>
      </c>
      <c r="E4" s="11"/>
      <c r="F4" s="11"/>
      <c r="G4" s="12"/>
      <c r="H4" s="13"/>
      <c r="I4" s="13"/>
      <c r="J4" s="13"/>
      <c r="K4" s="13"/>
      <c r="L4" s="13"/>
      <c r="M4" s="13"/>
      <c r="N4" s="13"/>
      <c r="O4" s="13"/>
      <c r="P4" s="14"/>
    </row>
    <row r="5" spans="1:17" ht="15">
      <c r="A5" s="9" t="s">
        <v>3</v>
      </c>
      <c r="B5" s="9"/>
      <c r="C5" s="10"/>
      <c r="D5" s="15" t="s">
        <v>49</v>
      </c>
      <c r="E5" s="11"/>
      <c r="F5" s="11"/>
      <c r="G5" s="12"/>
      <c r="H5" s="13"/>
      <c r="I5" s="13"/>
      <c r="J5" s="13"/>
      <c r="K5" s="13"/>
      <c r="L5" s="13"/>
      <c r="M5" s="13"/>
      <c r="N5" s="13"/>
      <c r="O5" s="13"/>
      <c r="P5" s="14"/>
    </row>
    <row r="6" spans="1:17" ht="14.25">
      <c r="A6" s="9" t="s">
        <v>4</v>
      </c>
      <c r="B6" s="9"/>
      <c r="C6" s="10"/>
      <c r="D6" s="1273"/>
      <c r="E6" s="11"/>
      <c r="F6" s="11"/>
      <c r="G6" s="12"/>
      <c r="H6" s="13"/>
      <c r="I6" s="13"/>
      <c r="J6" s="13"/>
      <c r="K6" s="13"/>
      <c r="L6" s="13"/>
      <c r="M6" s="13"/>
      <c r="N6" s="13"/>
      <c r="O6" s="13"/>
      <c r="P6" s="14"/>
    </row>
    <row r="7" spans="1:17" ht="15">
      <c r="A7" s="1088" t="s">
        <v>2066</v>
      </c>
      <c r="B7" s="9"/>
      <c r="C7" s="10"/>
      <c r="D7" s="1274"/>
      <c r="E7" s="11"/>
      <c r="F7" s="11"/>
      <c r="G7" s="12"/>
      <c r="H7" s="13"/>
      <c r="I7" s="13"/>
      <c r="J7" s="13"/>
      <c r="K7" s="13"/>
      <c r="L7" s="13"/>
      <c r="M7" s="13"/>
      <c r="N7" s="13"/>
      <c r="O7" s="1275" t="s">
        <v>2052</v>
      </c>
      <c r="P7" s="1276">
        <f>P23</f>
        <v>0</v>
      </c>
    </row>
    <row r="8" spans="1:17" ht="15">
      <c r="A8" s="1074" t="s">
        <v>1613</v>
      </c>
      <c r="B8" s="1231"/>
      <c r="C8" s="10"/>
      <c r="D8" s="1274"/>
      <c r="E8" s="11"/>
      <c r="F8" s="11"/>
      <c r="G8" s="12"/>
      <c r="H8" s="13"/>
      <c r="I8" s="13"/>
      <c r="J8" s="13"/>
      <c r="K8" s="13"/>
      <c r="L8" s="13"/>
      <c r="M8" s="13"/>
      <c r="N8" s="13"/>
      <c r="O8" s="13"/>
      <c r="P8" s="14"/>
    </row>
    <row r="9" spans="1:17" ht="14.25">
      <c r="A9" s="1367" t="s">
        <v>5</v>
      </c>
      <c r="B9" s="1367" t="s">
        <v>68</v>
      </c>
      <c r="C9" s="1378" t="s">
        <v>37</v>
      </c>
      <c r="D9" s="1380" t="s">
        <v>6</v>
      </c>
      <c r="E9" s="1367" t="s">
        <v>7</v>
      </c>
      <c r="F9" s="1375" t="s">
        <v>8</v>
      </c>
      <c r="G9" s="1375"/>
      <c r="H9" s="1375"/>
      <c r="I9" s="1375"/>
      <c r="J9" s="1375"/>
      <c r="K9" s="1377"/>
      <c r="L9" s="1376" t="s">
        <v>11</v>
      </c>
      <c r="M9" s="1375"/>
      <c r="N9" s="1375"/>
      <c r="O9" s="1375"/>
      <c r="P9" s="1377"/>
      <c r="Q9" s="962"/>
    </row>
    <row r="10" spans="1:17" ht="81.75">
      <c r="A10" s="1368"/>
      <c r="B10" s="1368"/>
      <c r="C10" s="1379"/>
      <c r="D10" s="1381"/>
      <c r="E10" s="1368"/>
      <c r="F10" s="1277" t="s">
        <v>9</v>
      </c>
      <c r="G10" s="1277" t="s">
        <v>23</v>
      </c>
      <c r="H10" s="1278" t="s">
        <v>24</v>
      </c>
      <c r="I10" s="1278" t="s">
        <v>36</v>
      </c>
      <c r="J10" s="1278" t="s">
        <v>25</v>
      </c>
      <c r="K10" s="1278" t="s">
        <v>26</v>
      </c>
      <c r="L10" s="1278" t="s">
        <v>10</v>
      </c>
      <c r="M10" s="1278" t="s">
        <v>24</v>
      </c>
      <c r="N10" s="1278" t="s">
        <v>36</v>
      </c>
      <c r="O10" s="1278" t="s">
        <v>25</v>
      </c>
      <c r="P10" s="1278" t="s">
        <v>27</v>
      </c>
    </row>
    <row r="11" spans="1:17">
      <c r="A11" s="1279"/>
      <c r="B11" s="1279"/>
      <c r="C11" s="1280"/>
      <c r="D11" s="1281"/>
      <c r="E11" s="1237"/>
      <c r="F11" s="1282"/>
      <c r="G11" s="1241"/>
      <c r="H11" s="1243"/>
      <c r="I11" s="1243"/>
      <c r="J11" s="1283"/>
      <c r="K11" s="1243"/>
      <c r="L11" s="1283"/>
      <c r="M11" s="1243"/>
      <c r="N11" s="1283"/>
      <c r="O11" s="1243"/>
      <c r="P11" s="1284"/>
    </row>
    <row r="12" spans="1:17" s="1069" customFormat="1">
      <c r="A12" s="1285">
        <v>1</v>
      </c>
      <c r="B12" s="1285" t="s">
        <v>791</v>
      </c>
      <c r="C12" s="1286" t="s">
        <v>2053</v>
      </c>
      <c r="D12" s="1287" t="s">
        <v>86</v>
      </c>
      <c r="E12" s="1288">
        <v>350</v>
      </c>
      <c r="F12" s="1289"/>
      <c r="G12" s="1290"/>
      <c r="H12" s="1291"/>
      <c r="I12" s="1291"/>
      <c r="J12" s="1291"/>
      <c r="K12" s="1292"/>
      <c r="L12" s="1292"/>
      <c r="M12" s="1292"/>
      <c r="N12" s="1292"/>
      <c r="O12" s="1292"/>
      <c r="P12" s="1292"/>
    </row>
    <row r="13" spans="1:17" s="1069" customFormat="1">
      <c r="A13" s="1285">
        <v>2</v>
      </c>
      <c r="B13" s="1285" t="s">
        <v>791</v>
      </c>
      <c r="C13" s="1286" t="s">
        <v>2054</v>
      </c>
      <c r="D13" s="1287" t="s">
        <v>90</v>
      </c>
      <c r="E13" s="1288">
        <v>1</v>
      </c>
      <c r="F13" s="1289"/>
      <c r="G13" s="1290"/>
      <c r="H13" s="1291"/>
      <c r="I13" s="1291"/>
      <c r="J13" s="1291"/>
      <c r="K13" s="1292"/>
      <c r="L13" s="1292"/>
      <c r="M13" s="1292"/>
      <c r="N13" s="1292"/>
      <c r="O13" s="1292"/>
      <c r="P13" s="1292"/>
    </row>
    <row r="14" spans="1:17" s="1069" customFormat="1" ht="38.25">
      <c r="A14" s="1285">
        <v>3</v>
      </c>
      <c r="B14" s="1285" t="s">
        <v>791</v>
      </c>
      <c r="C14" s="1293" t="s">
        <v>2055</v>
      </c>
      <c r="D14" s="1294" t="s">
        <v>2056</v>
      </c>
      <c r="E14" s="1295">
        <v>12</v>
      </c>
      <c r="F14" s="1296"/>
      <c r="G14" s="1290"/>
      <c r="H14" s="1297"/>
      <c r="I14" s="1298"/>
      <c r="J14" s="1297"/>
      <c r="K14" s="1298"/>
      <c r="L14" s="1297"/>
      <c r="M14" s="1298"/>
      <c r="N14" s="1297"/>
      <c r="O14" s="1298"/>
      <c r="P14" s="1298"/>
    </row>
    <row r="15" spans="1:17" s="1069" customFormat="1" ht="25.5">
      <c r="A15" s="1285">
        <v>4</v>
      </c>
      <c r="B15" s="1285" t="s">
        <v>791</v>
      </c>
      <c r="C15" s="1293" t="s">
        <v>2057</v>
      </c>
      <c r="D15" s="1294" t="s">
        <v>2056</v>
      </c>
      <c r="E15" s="1295">
        <v>12</v>
      </c>
      <c r="F15" s="1296"/>
      <c r="G15" s="1290"/>
      <c r="H15" s="1297"/>
      <c r="I15" s="1298"/>
      <c r="J15" s="1297"/>
      <c r="K15" s="1298"/>
      <c r="L15" s="1297"/>
      <c r="M15" s="1298"/>
      <c r="N15" s="1297"/>
      <c r="O15" s="1298"/>
      <c r="P15" s="1298"/>
    </row>
    <row r="16" spans="1:17" s="1069" customFormat="1">
      <c r="A16" s="1285">
        <v>5</v>
      </c>
      <c r="B16" s="1285" t="s">
        <v>791</v>
      </c>
      <c r="C16" s="1299" t="s">
        <v>2058</v>
      </c>
      <c r="D16" s="1300" t="s">
        <v>2056</v>
      </c>
      <c r="E16" s="1295">
        <v>12</v>
      </c>
      <c r="F16" s="1296"/>
      <c r="G16" s="1290"/>
      <c r="H16" s="1301"/>
      <c r="I16" s="1298"/>
      <c r="J16" s="1297"/>
      <c r="K16" s="1302"/>
      <c r="L16" s="1297"/>
      <c r="M16" s="1298"/>
      <c r="N16" s="1297"/>
      <c r="O16" s="1298"/>
      <c r="P16" s="1298"/>
    </row>
    <row r="17" spans="1:17" s="1069" customFormat="1" ht="25.5">
      <c r="A17" s="1285">
        <v>6</v>
      </c>
      <c r="B17" s="1285" t="s">
        <v>791</v>
      </c>
      <c r="C17" s="1293" t="s">
        <v>2059</v>
      </c>
      <c r="D17" s="1294" t="s">
        <v>2056</v>
      </c>
      <c r="E17" s="1295">
        <v>12</v>
      </c>
      <c r="F17" s="1296"/>
      <c r="G17" s="1290"/>
      <c r="H17" s="1297"/>
      <c r="I17" s="1298"/>
      <c r="J17" s="1297"/>
      <c r="K17" s="1298"/>
      <c r="L17" s="1297"/>
      <c r="M17" s="1298"/>
      <c r="N17" s="1297"/>
      <c r="O17" s="1298"/>
      <c r="P17" s="1298"/>
    </row>
    <row r="18" spans="1:17" s="1069" customFormat="1" ht="38.25">
      <c r="A18" s="1285">
        <v>7</v>
      </c>
      <c r="B18" s="1285" t="s">
        <v>791</v>
      </c>
      <c r="C18" s="1293" t="s">
        <v>2060</v>
      </c>
      <c r="D18" s="1294" t="s">
        <v>2056</v>
      </c>
      <c r="E18" s="1295">
        <v>24</v>
      </c>
      <c r="F18" s="1296"/>
      <c r="G18" s="1290"/>
      <c r="H18" s="1297"/>
      <c r="I18" s="1302"/>
      <c r="J18" s="1297"/>
      <c r="K18" s="1298"/>
      <c r="L18" s="1297"/>
      <c r="M18" s="1298"/>
      <c r="N18" s="1297"/>
      <c r="O18" s="1298"/>
      <c r="P18" s="1298"/>
    </row>
    <row r="19" spans="1:17" s="1069" customFormat="1" ht="25.5">
      <c r="A19" s="1285">
        <v>8</v>
      </c>
      <c r="B19" s="1285" t="s">
        <v>791</v>
      </c>
      <c r="C19" s="1293" t="s">
        <v>2061</v>
      </c>
      <c r="D19" s="1294" t="s">
        <v>90</v>
      </c>
      <c r="E19" s="1295">
        <v>1</v>
      </c>
      <c r="F19" s="1296"/>
      <c r="G19" s="1290"/>
      <c r="H19" s="1297"/>
      <c r="I19" s="1298"/>
      <c r="J19" s="1297"/>
      <c r="K19" s="1298"/>
      <c r="L19" s="1297"/>
      <c r="M19" s="1298"/>
      <c r="N19" s="1297"/>
      <c r="O19" s="1298"/>
      <c r="P19" s="1298"/>
    </row>
    <row r="20" spans="1:17" s="1069" customFormat="1">
      <c r="A20" s="1285">
        <v>9</v>
      </c>
      <c r="B20" s="1285" t="s">
        <v>791</v>
      </c>
      <c r="C20" s="1303" t="s">
        <v>2062</v>
      </c>
      <c r="D20" s="1304" t="s">
        <v>94</v>
      </c>
      <c r="E20" s="1295">
        <v>1</v>
      </c>
      <c r="F20" s="1305"/>
      <c r="G20" s="1290"/>
      <c r="H20" s="1306"/>
      <c r="I20" s="1290"/>
      <c r="J20" s="1306"/>
      <c r="K20" s="1290"/>
      <c r="L20" s="1306"/>
      <c r="M20" s="1290"/>
      <c r="N20" s="1306"/>
      <c r="O20" s="1290"/>
      <c r="P20" s="1290"/>
    </row>
    <row r="21" spans="1:17" s="1069" customFormat="1" ht="51">
      <c r="A21" s="1285">
        <v>10</v>
      </c>
      <c r="B21" s="1285" t="s">
        <v>791</v>
      </c>
      <c r="C21" s="1307" t="s">
        <v>2063</v>
      </c>
      <c r="D21" s="1308" t="s">
        <v>2056</v>
      </c>
      <c r="E21" s="1295">
        <v>12</v>
      </c>
      <c r="F21" s="1305"/>
      <c r="G21" s="1309"/>
      <c r="H21" s="1310"/>
      <c r="I21" s="1311"/>
      <c r="J21" s="1306"/>
      <c r="K21" s="1312"/>
      <c r="L21" s="1306"/>
      <c r="M21" s="1290"/>
      <c r="N21" s="1306"/>
      <c r="O21" s="1313"/>
      <c r="P21" s="1290"/>
    </row>
    <row r="22" spans="1:17" s="963" customFormat="1">
      <c r="A22" s="1314"/>
      <c r="B22" s="1314"/>
      <c r="C22" s="1269"/>
      <c r="D22" s="1315"/>
      <c r="E22" s="1314"/>
      <c r="F22" s="1316"/>
      <c r="G22" s="1317"/>
      <c r="H22" s="1318"/>
      <c r="I22" s="1318"/>
      <c r="J22" s="1319"/>
      <c r="K22" s="1318"/>
      <c r="L22" s="1319"/>
      <c r="M22" s="1318"/>
      <c r="N22" s="1319"/>
      <c r="O22" s="1318"/>
      <c r="P22" s="1320"/>
    </row>
    <row r="23" spans="1:17">
      <c r="K23" s="1321" t="s">
        <v>2064</v>
      </c>
      <c r="L23" s="1322">
        <f>SUM(L12:L22)</f>
        <v>0</v>
      </c>
      <c r="M23" s="1322">
        <f>SUM(M12:M22)</f>
        <v>0</v>
      </c>
      <c r="N23" s="1322">
        <f>SUM(N12:N22)</f>
        <v>0</v>
      </c>
      <c r="O23" s="1322">
        <f>SUM(O12:O22)</f>
        <v>0</v>
      </c>
      <c r="P23" s="1323">
        <f>SUM(P12:P22)</f>
        <v>0</v>
      </c>
    </row>
    <row r="24" spans="1:17">
      <c r="K24" s="1321"/>
      <c r="L24" s="1324"/>
      <c r="M24" s="1324"/>
      <c r="N24" s="1324"/>
      <c r="O24" s="1324"/>
      <c r="P24" s="1325"/>
    </row>
    <row r="25" spans="1:17">
      <c r="C25" s="1271" t="s">
        <v>20</v>
      </c>
      <c r="F25" s="1272" t="s">
        <v>2050</v>
      </c>
    </row>
    <row r="26" spans="1:17" s="676" customFormat="1">
      <c r="A26" s="3"/>
      <c r="B26" s="3"/>
      <c r="C26" s="1"/>
      <c r="D26" s="2"/>
      <c r="E26" s="3"/>
      <c r="F26" s="1272" t="s">
        <v>2051</v>
      </c>
      <c r="H26" s="5"/>
      <c r="I26" s="5"/>
      <c r="J26" s="5"/>
      <c r="K26" s="5"/>
      <c r="L26" s="5"/>
      <c r="M26" s="5"/>
      <c r="N26" s="5"/>
      <c r="O26" s="5"/>
      <c r="P26" s="961"/>
      <c r="Q26" s="961"/>
    </row>
  </sheetData>
  <mergeCells count="7">
    <mergeCell ref="L9:P9"/>
    <mergeCell ref="A9:A10"/>
    <mergeCell ref="B9:B10"/>
    <mergeCell ref="C9:C10"/>
    <mergeCell ref="D9:D10"/>
    <mergeCell ref="E9:E10"/>
    <mergeCell ref="F9:K9"/>
  </mergeCells>
  <conditionalFormatting sqref="D20:D21 D14:D15 E14:E21 D17">
    <cfRule type="cellIs" dxfId="1" priority="1" stopIfTrue="1" operator="equal">
      <formula>0</formula>
    </cfRule>
    <cfRule type="expression" dxfId="0" priority="2" stopIfTrue="1">
      <formula>#DIV/0!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3"/>
  <sheetViews>
    <sheetView topLeftCell="A36" workbookViewId="0">
      <selection activeCell="H26" sqref="H26"/>
    </sheetView>
  </sheetViews>
  <sheetFormatPr defaultColWidth="9.28515625" defaultRowHeight="12.75"/>
  <cols>
    <col min="1" max="1" width="5.7109375" style="1072" customWidth="1"/>
    <col min="2" max="2" width="7.28515625" style="1072" customWidth="1"/>
    <col min="3" max="3" width="35" style="1076" customWidth="1"/>
    <col min="4" max="4" width="6" style="1073" customWidth="1"/>
    <col min="5" max="5" width="6.7109375" style="1072" customWidth="1"/>
    <col min="6" max="6" width="6.28515625" style="1072" customWidth="1"/>
    <col min="7" max="7" width="6.42578125" style="1082" customWidth="1"/>
    <col min="8" max="8" width="6.42578125" style="1083" customWidth="1"/>
    <col min="9" max="9" width="8" style="1083" customWidth="1"/>
    <col min="10" max="10" width="6.28515625" style="1083" customWidth="1"/>
    <col min="11" max="11" width="7.7109375" style="1083" customWidth="1"/>
    <col min="12" max="15" width="8.42578125" style="1083" customWidth="1"/>
    <col min="16" max="16" width="9.42578125" style="1094" customWidth="1"/>
    <col min="17" max="16384" width="9.28515625" style="1094"/>
  </cols>
  <sheetData>
    <row r="1" spans="1:17" ht="15">
      <c r="A1" s="1088" t="s">
        <v>1</v>
      </c>
      <c r="B1" s="1088"/>
      <c r="C1" s="1089"/>
      <c r="D1" s="1081" t="s">
        <v>35</v>
      </c>
      <c r="E1" s="1090"/>
      <c r="F1" s="1090"/>
      <c r="G1" s="1091"/>
      <c r="H1" s="1092"/>
      <c r="I1" s="1092"/>
      <c r="J1" s="1092"/>
      <c r="K1" s="1092"/>
      <c r="L1" s="1092"/>
      <c r="M1" s="1092"/>
      <c r="N1" s="1092"/>
      <c r="O1" s="1092"/>
      <c r="P1" s="1093"/>
    </row>
    <row r="2" spans="1:17" ht="15">
      <c r="A2" s="1088" t="s">
        <v>2</v>
      </c>
      <c r="B2" s="1088"/>
      <c r="C2" s="1089"/>
      <c r="D2" s="1075" t="s">
        <v>48</v>
      </c>
      <c r="E2" s="1090"/>
      <c r="F2" s="1090"/>
      <c r="G2" s="1091"/>
      <c r="H2" s="1092"/>
      <c r="I2" s="1092"/>
      <c r="J2" s="1092"/>
      <c r="K2" s="1092"/>
      <c r="L2" s="1092"/>
      <c r="M2" s="1092"/>
      <c r="N2" s="1092"/>
      <c r="O2" s="1092"/>
      <c r="P2" s="1093"/>
    </row>
    <row r="3" spans="1:17" ht="15">
      <c r="A3" s="1088"/>
      <c r="B3" s="1088"/>
      <c r="C3" s="1089"/>
      <c r="D3" s="1075" t="s">
        <v>1772</v>
      </c>
      <c r="E3" s="1090"/>
      <c r="F3" s="1090"/>
      <c r="G3" s="1091"/>
      <c r="H3" s="1092"/>
      <c r="I3" s="1092"/>
      <c r="J3" s="1092"/>
      <c r="K3" s="1092"/>
      <c r="L3" s="1092"/>
      <c r="M3" s="1092"/>
      <c r="N3" s="1092"/>
      <c r="O3" s="1092"/>
      <c r="P3" s="1093"/>
    </row>
    <row r="4" spans="1:17" ht="15">
      <c r="A4" s="1088"/>
      <c r="B4" s="1088"/>
      <c r="C4" s="1089"/>
      <c r="D4" s="1075" t="s">
        <v>181</v>
      </c>
      <c r="E4" s="1090"/>
      <c r="F4" s="1090"/>
      <c r="G4" s="1091"/>
      <c r="H4" s="1092"/>
      <c r="I4" s="1092"/>
      <c r="J4" s="1092"/>
      <c r="K4" s="1092"/>
      <c r="L4" s="1092"/>
      <c r="M4" s="1092"/>
      <c r="N4" s="1092"/>
      <c r="O4" s="1092"/>
      <c r="P4" s="1093"/>
    </row>
    <row r="5" spans="1:17" ht="14.25" customHeight="1">
      <c r="A5" s="1088" t="s">
        <v>3</v>
      </c>
      <c r="B5" s="1088"/>
      <c r="C5" s="1089"/>
      <c r="D5" s="1075" t="s">
        <v>838</v>
      </c>
      <c r="E5" s="1090"/>
      <c r="F5" s="1090"/>
      <c r="G5" s="1091"/>
      <c r="H5" s="1092"/>
      <c r="I5" s="1092"/>
      <c r="J5" s="1092"/>
      <c r="K5" s="1092"/>
      <c r="L5" s="1092"/>
      <c r="M5" s="1092"/>
      <c r="N5" s="1092"/>
      <c r="O5" s="1092"/>
      <c r="P5" s="1093"/>
    </row>
    <row r="6" spans="1:17" ht="15">
      <c r="A6" s="1088" t="s">
        <v>4</v>
      </c>
      <c r="B6" s="1088"/>
      <c r="C6" s="1089"/>
      <c r="D6" s="1095"/>
      <c r="E6" s="1090"/>
      <c r="F6" s="1090"/>
      <c r="G6" s="1091"/>
      <c r="H6" s="1092"/>
      <c r="I6" s="1092"/>
      <c r="J6" s="1092"/>
      <c r="K6" s="1092"/>
      <c r="L6" s="1092"/>
      <c r="M6" s="1092"/>
      <c r="N6" s="1092"/>
      <c r="O6" s="1092"/>
      <c r="P6" s="1093"/>
    </row>
    <row r="7" spans="1:17" ht="15">
      <c r="A7" s="1088" t="s">
        <v>1630</v>
      </c>
      <c r="B7" s="1088"/>
      <c r="C7" s="1089"/>
      <c r="D7" s="1096"/>
      <c r="E7" s="1090"/>
      <c r="F7" s="1090"/>
      <c r="G7" s="1091"/>
      <c r="H7" s="1092"/>
      <c r="I7" s="1092"/>
      <c r="J7" s="1092"/>
      <c r="K7" s="1092"/>
      <c r="L7" s="1092"/>
      <c r="M7" s="1092"/>
      <c r="N7" s="1092"/>
      <c r="O7" s="1097" t="s">
        <v>1624</v>
      </c>
      <c r="P7" s="1098">
        <f>P45</f>
        <v>0</v>
      </c>
    </row>
    <row r="8" spans="1:17" ht="15">
      <c r="A8" s="1074" t="s">
        <v>1613</v>
      </c>
      <c r="B8" s="1074"/>
      <c r="C8" s="1089"/>
      <c r="D8" s="1096"/>
      <c r="E8" s="1090"/>
      <c r="F8" s="1090"/>
      <c r="G8" s="1091"/>
      <c r="H8" s="1092"/>
      <c r="I8" s="1092"/>
      <c r="J8" s="1092"/>
      <c r="K8" s="1092"/>
      <c r="L8" s="1092"/>
      <c r="M8" s="1092"/>
      <c r="N8" s="1092"/>
      <c r="O8" s="1092"/>
      <c r="P8" s="1093"/>
    </row>
    <row r="9" spans="1:17" ht="20.25" customHeight="1">
      <c r="A9" s="1328" t="s">
        <v>5</v>
      </c>
      <c r="B9" s="1328" t="s">
        <v>68</v>
      </c>
      <c r="C9" s="1343" t="s">
        <v>37</v>
      </c>
      <c r="D9" s="1341" t="s">
        <v>6</v>
      </c>
      <c r="E9" s="1328" t="s">
        <v>7</v>
      </c>
      <c r="F9" s="1338" t="s">
        <v>8</v>
      </c>
      <c r="G9" s="1338"/>
      <c r="H9" s="1338"/>
      <c r="I9" s="1338"/>
      <c r="J9" s="1338"/>
      <c r="K9" s="1340"/>
      <c r="L9" s="1339" t="s">
        <v>11</v>
      </c>
      <c r="M9" s="1338"/>
      <c r="N9" s="1338"/>
      <c r="O9" s="1338"/>
      <c r="P9" s="1340"/>
      <c r="Q9" s="95"/>
    </row>
    <row r="10" spans="1:17" ht="91.5" customHeight="1">
      <c r="A10" s="1329"/>
      <c r="B10" s="1329"/>
      <c r="C10" s="1344"/>
      <c r="D10" s="1342"/>
      <c r="E10" s="1329"/>
      <c r="F10" s="1099" t="s">
        <v>9</v>
      </c>
      <c r="G10" s="1099" t="s">
        <v>23</v>
      </c>
      <c r="H10" s="1100" t="s">
        <v>24</v>
      </c>
      <c r="I10" s="1100" t="s">
        <v>36</v>
      </c>
      <c r="J10" s="1100" t="s">
        <v>25</v>
      </c>
      <c r="K10" s="1100" t="s">
        <v>26</v>
      </c>
      <c r="L10" s="1100" t="s">
        <v>10</v>
      </c>
      <c r="M10" s="1100" t="s">
        <v>24</v>
      </c>
      <c r="N10" s="1100" t="s">
        <v>36</v>
      </c>
      <c r="O10" s="1100" t="s">
        <v>25</v>
      </c>
      <c r="P10" s="1100" t="s">
        <v>27</v>
      </c>
    </row>
    <row r="11" spans="1:17">
      <c r="A11" s="1101"/>
      <c r="B11" s="1101"/>
      <c r="C11" s="1102"/>
      <c r="D11" s="1079"/>
      <c r="E11" s="1077"/>
      <c r="F11" s="1078"/>
      <c r="G11" s="1085"/>
      <c r="H11" s="1086"/>
      <c r="I11" s="1086"/>
      <c r="J11" s="1103"/>
      <c r="K11" s="1086"/>
      <c r="L11" s="1103"/>
      <c r="M11" s="1086"/>
      <c r="N11" s="1103"/>
      <c r="O11" s="1086"/>
      <c r="P11" s="1104"/>
    </row>
    <row r="12" spans="1:17" s="1167" customFormat="1">
      <c r="A12" s="1107"/>
      <c r="B12" s="1105"/>
      <c r="C12" s="1106" t="s">
        <v>69</v>
      </c>
      <c r="D12" s="671"/>
      <c r="E12" s="1107"/>
      <c r="F12" s="1107"/>
      <c r="G12" s="672"/>
      <c r="H12" s="674"/>
      <c r="I12" s="673"/>
      <c r="J12" s="673"/>
      <c r="K12" s="673"/>
      <c r="L12" s="673"/>
      <c r="M12" s="673"/>
      <c r="N12" s="673"/>
      <c r="O12" s="673"/>
      <c r="P12" s="672"/>
    </row>
    <row r="13" spans="1:17" s="1167" customFormat="1" ht="25.5">
      <c r="A13" s="1110">
        <v>1</v>
      </c>
      <c r="B13" s="1110" t="s">
        <v>70</v>
      </c>
      <c r="C13" s="775" t="s">
        <v>71</v>
      </c>
      <c r="D13" s="998" t="s">
        <v>1625</v>
      </c>
      <c r="E13" s="1110">
        <v>495</v>
      </c>
      <c r="F13" s="1111"/>
      <c r="G13" s="1111"/>
      <c r="H13" s="1111"/>
      <c r="I13" s="1111"/>
      <c r="J13" s="1111"/>
      <c r="K13" s="1111"/>
      <c r="L13" s="1111"/>
      <c r="M13" s="1111"/>
      <c r="N13" s="1111"/>
      <c r="O13" s="1111"/>
      <c r="P13" s="1111"/>
    </row>
    <row r="14" spans="1:17" s="1167" customFormat="1">
      <c r="A14" s="1107"/>
      <c r="B14" s="1105"/>
      <c r="C14" s="1106" t="s">
        <v>72</v>
      </c>
      <c r="D14" s="671"/>
      <c r="E14" s="1107"/>
      <c r="F14" s="1107"/>
      <c r="G14" s="1107"/>
      <c r="H14" s="1107"/>
      <c r="I14" s="1107"/>
      <c r="J14" s="1107"/>
      <c r="K14" s="1107"/>
      <c r="L14" s="1107"/>
      <c r="M14" s="1107"/>
      <c r="N14" s="1107"/>
      <c r="O14" s="1107"/>
      <c r="P14" s="1107"/>
    </row>
    <row r="15" spans="1:17" s="1167" customFormat="1" ht="25.5">
      <c r="A15" s="1110">
        <v>2</v>
      </c>
      <c r="B15" s="1110" t="s">
        <v>70</v>
      </c>
      <c r="C15" s="775" t="s">
        <v>71</v>
      </c>
      <c r="D15" s="998" t="s">
        <v>1625</v>
      </c>
      <c r="E15" s="1110">
        <v>67</v>
      </c>
      <c r="F15" s="1111"/>
      <c r="G15" s="1111"/>
      <c r="H15" s="1111"/>
      <c r="I15" s="1111"/>
      <c r="J15" s="1111"/>
      <c r="K15" s="1111"/>
      <c r="L15" s="1111"/>
      <c r="M15" s="1111"/>
      <c r="N15" s="1111"/>
      <c r="O15" s="1111"/>
      <c r="P15" s="1111"/>
    </row>
    <row r="16" spans="1:17" s="1167" customFormat="1">
      <c r="A16" s="1107"/>
      <c r="B16" s="1105"/>
      <c r="C16" s="1106" t="s">
        <v>73</v>
      </c>
      <c r="D16" s="671"/>
      <c r="E16" s="1107"/>
      <c r="F16" s="1107"/>
      <c r="G16" s="1107"/>
      <c r="H16" s="1107"/>
      <c r="I16" s="1107"/>
      <c r="J16" s="1107"/>
      <c r="K16" s="1107"/>
      <c r="L16" s="1107"/>
      <c r="M16" s="1107"/>
      <c r="N16" s="1107"/>
      <c r="O16" s="1107"/>
      <c r="P16" s="1107"/>
    </row>
    <row r="17" spans="1:16" s="1167" customFormat="1" ht="25.5">
      <c r="A17" s="1110">
        <v>3</v>
      </c>
      <c r="B17" s="1110" t="s">
        <v>70</v>
      </c>
      <c r="C17" s="775" t="s">
        <v>71</v>
      </c>
      <c r="D17" s="998" t="s">
        <v>1625</v>
      </c>
      <c r="E17" s="1110">
        <v>12</v>
      </c>
      <c r="F17" s="1111"/>
      <c r="G17" s="1111"/>
      <c r="H17" s="1111"/>
      <c r="I17" s="1111"/>
      <c r="J17" s="1111"/>
      <c r="K17" s="1111"/>
      <c r="L17" s="1111"/>
      <c r="M17" s="1111"/>
      <c r="N17" s="1111"/>
      <c r="O17" s="1111"/>
      <c r="P17" s="1111"/>
    </row>
    <row r="18" spans="1:16" s="1167" customFormat="1">
      <c r="A18" s="1107"/>
      <c r="B18" s="1105"/>
      <c r="C18" s="1106" t="s">
        <v>74</v>
      </c>
      <c r="D18" s="671"/>
      <c r="E18" s="1107"/>
      <c r="F18" s="1107"/>
      <c r="G18" s="1107"/>
      <c r="H18" s="1107"/>
      <c r="I18" s="1107"/>
      <c r="J18" s="1107"/>
      <c r="K18" s="1107"/>
      <c r="L18" s="1107"/>
      <c r="M18" s="1107"/>
      <c r="N18" s="1107"/>
      <c r="O18" s="1107"/>
      <c r="P18" s="1107"/>
    </row>
    <row r="19" spans="1:16" s="1167" customFormat="1" ht="25.5">
      <c r="A19" s="1110">
        <v>4</v>
      </c>
      <c r="B19" s="1110" t="s">
        <v>75</v>
      </c>
      <c r="C19" s="775" t="s">
        <v>71</v>
      </c>
      <c r="D19" s="998" t="s">
        <v>1625</v>
      </c>
      <c r="E19" s="1110">
        <v>3</v>
      </c>
      <c r="F19" s="1111"/>
      <c r="G19" s="1111"/>
      <c r="H19" s="1111"/>
      <c r="I19" s="1111"/>
      <c r="J19" s="1111"/>
      <c r="K19" s="1111"/>
      <c r="L19" s="1111"/>
      <c r="M19" s="1111"/>
      <c r="N19" s="1111"/>
      <c r="O19" s="1111"/>
      <c r="P19" s="1111"/>
    </row>
    <row r="20" spans="1:16" s="1167" customFormat="1">
      <c r="A20" s="1107"/>
      <c r="B20" s="1105"/>
      <c r="C20" s="1106" t="s">
        <v>76</v>
      </c>
      <c r="D20" s="671"/>
      <c r="E20" s="1107"/>
      <c r="F20" s="1107"/>
      <c r="G20" s="1107"/>
      <c r="H20" s="1107"/>
      <c r="I20" s="1107"/>
      <c r="J20" s="1107"/>
      <c r="K20" s="1107"/>
      <c r="L20" s="1107"/>
      <c r="M20" s="1107"/>
      <c r="N20" s="1107"/>
      <c r="O20" s="1107"/>
      <c r="P20" s="1107"/>
    </row>
    <row r="21" spans="1:16" s="1167" customFormat="1" ht="25.5">
      <c r="A21" s="1146">
        <v>5</v>
      </c>
      <c r="B21" s="1146" t="s">
        <v>70</v>
      </c>
      <c r="C21" s="813" t="s">
        <v>71</v>
      </c>
      <c r="D21" s="1058" t="s">
        <v>1625</v>
      </c>
      <c r="E21" s="1146">
        <v>4.0999999999999996</v>
      </c>
      <c r="F21" s="1149"/>
      <c r="G21" s="1149"/>
      <c r="H21" s="1149"/>
      <c r="I21" s="1149"/>
      <c r="J21" s="1149"/>
      <c r="K21" s="1149"/>
      <c r="L21" s="1149"/>
      <c r="M21" s="1149"/>
      <c r="N21" s="1149"/>
      <c r="O21" s="1149"/>
      <c r="P21" s="1170"/>
    </row>
    <row r="22" spans="1:16" s="1167" customFormat="1" ht="25.5">
      <c r="A22" s="1146">
        <v>6</v>
      </c>
      <c r="B22" s="1146" t="s">
        <v>75</v>
      </c>
      <c r="C22" s="813" t="s">
        <v>1996</v>
      </c>
      <c r="D22" s="1058" t="s">
        <v>1631</v>
      </c>
      <c r="E22" s="1146">
        <v>27.5</v>
      </c>
      <c r="F22" s="1149"/>
      <c r="G22" s="1149"/>
      <c r="H22" s="1149"/>
      <c r="I22" s="1149"/>
      <c r="J22" s="1149"/>
      <c r="K22" s="1149"/>
      <c r="L22" s="1149"/>
      <c r="M22" s="1149"/>
      <c r="N22" s="1149"/>
      <c r="O22" s="1149"/>
      <c r="P22" s="1170"/>
    </row>
    <row r="23" spans="1:16" s="1167" customFormat="1" ht="25.5">
      <c r="A23" s="1169"/>
      <c r="B23" s="1169" t="s">
        <v>75</v>
      </c>
      <c r="C23" s="1172" t="s">
        <v>1989</v>
      </c>
      <c r="D23" s="1171" t="s">
        <v>1631</v>
      </c>
      <c r="E23" s="1169">
        <v>54.21</v>
      </c>
      <c r="F23" s="1170"/>
      <c r="G23" s="1170"/>
      <c r="H23" s="1170"/>
      <c r="I23" s="1170"/>
      <c r="J23" s="1170"/>
      <c r="K23" s="1170"/>
      <c r="L23" s="1170"/>
      <c r="M23" s="1170"/>
      <c r="N23" s="1170"/>
      <c r="O23" s="1170"/>
      <c r="P23" s="1170"/>
    </row>
    <row r="24" spans="1:16" s="1167" customFormat="1" ht="15.75">
      <c r="A24" s="1169">
        <v>7</v>
      </c>
      <c r="B24" s="1169" t="s">
        <v>75</v>
      </c>
      <c r="C24" s="1172" t="s">
        <v>78</v>
      </c>
      <c r="D24" s="1171" t="s">
        <v>1631</v>
      </c>
      <c r="E24" s="1169">
        <v>54.21</v>
      </c>
      <c r="F24" s="1170"/>
      <c r="G24" s="1170"/>
      <c r="H24" s="1170"/>
      <c r="I24" s="1170"/>
      <c r="J24" s="1170"/>
      <c r="K24" s="1170"/>
      <c r="L24" s="1170"/>
      <c r="M24" s="1170"/>
      <c r="N24" s="1170"/>
      <c r="O24" s="1170"/>
      <c r="P24" s="1170"/>
    </row>
    <row r="25" spans="1:16" s="1167" customFormat="1">
      <c r="A25" s="1107"/>
      <c r="B25" s="1105"/>
      <c r="C25" s="1106" t="s">
        <v>79</v>
      </c>
      <c r="D25" s="671"/>
      <c r="E25" s="1107"/>
      <c r="F25" s="1107"/>
      <c r="G25" s="1107"/>
      <c r="H25" s="1107"/>
      <c r="I25" s="1107"/>
      <c r="J25" s="1107"/>
      <c r="K25" s="1107"/>
      <c r="L25" s="1107"/>
      <c r="M25" s="1107"/>
      <c r="N25" s="1107"/>
      <c r="O25" s="1107"/>
      <c r="P25" s="1107"/>
    </row>
    <row r="26" spans="1:16" s="1167" customFormat="1" ht="15.75">
      <c r="A26" s="1169">
        <v>8</v>
      </c>
      <c r="B26" s="1169"/>
      <c r="C26" s="1128" t="s">
        <v>80</v>
      </c>
      <c r="D26" s="1171" t="s">
        <v>1631</v>
      </c>
      <c r="E26" s="1169">
        <v>55</v>
      </c>
      <c r="F26" s="1170"/>
      <c r="G26" s="1170"/>
      <c r="H26" s="1170"/>
      <c r="I26" s="1170"/>
      <c r="J26" s="1170"/>
      <c r="K26" s="1170"/>
      <c r="L26" s="1170"/>
      <c r="M26" s="1170"/>
      <c r="N26" s="1170"/>
      <c r="O26" s="1170"/>
      <c r="P26" s="1170"/>
    </row>
    <row r="27" spans="1:16" s="1167" customFormat="1">
      <c r="A27" s="1107"/>
      <c r="B27" s="1105"/>
      <c r="C27" s="1106" t="s">
        <v>81</v>
      </c>
      <c r="D27" s="671"/>
      <c r="E27" s="1107"/>
      <c r="F27" s="1107"/>
      <c r="G27" s="1107"/>
      <c r="H27" s="1107"/>
      <c r="I27" s="1107"/>
      <c r="J27" s="1107"/>
      <c r="K27" s="1107"/>
      <c r="L27" s="1107"/>
      <c r="M27" s="1107"/>
      <c r="N27" s="1107"/>
      <c r="O27" s="1107"/>
      <c r="P27" s="1107"/>
    </row>
    <row r="28" spans="1:16" s="1167" customFormat="1" ht="25.5">
      <c r="A28" s="1169">
        <v>9</v>
      </c>
      <c r="B28" s="1169" t="s">
        <v>70</v>
      </c>
      <c r="C28" s="1172" t="s">
        <v>71</v>
      </c>
      <c r="D28" s="1171" t="s">
        <v>1625</v>
      </c>
      <c r="E28" s="1131">
        <f>E29*0.15</f>
        <v>6.0465</v>
      </c>
      <c r="F28" s="1170"/>
      <c r="G28" s="1170"/>
      <c r="H28" s="1170"/>
      <c r="I28" s="1170"/>
      <c r="J28" s="1170"/>
      <c r="K28" s="1170"/>
      <c r="L28" s="1170"/>
      <c r="M28" s="1170"/>
      <c r="N28" s="1170"/>
      <c r="O28" s="1170"/>
      <c r="P28" s="1170"/>
    </row>
    <row r="29" spans="1:16" s="1167" customFormat="1" ht="25.5">
      <c r="A29" s="1169">
        <v>10</v>
      </c>
      <c r="B29" s="1169" t="s">
        <v>75</v>
      </c>
      <c r="C29" s="564" t="s">
        <v>77</v>
      </c>
      <c r="D29" s="857" t="s">
        <v>1631</v>
      </c>
      <c r="E29" s="1169">
        <v>40.31</v>
      </c>
      <c r="F29" s="859"/>
      <c r="G29" s="859"/>
      <c r="H29" s="859"/>
      <c r="I29" s="859"/>
      <c r="J29" s="859"/>
      <c r="K29" s="859"/>
      <c r="L29" s="859"/>
      <c r="M29" s="859"/>
      <c r="N29" s="859"/>
      <c r="O29" s="859"/>
      <c r="P29" s="859"/>
    </row>
    <row r="30" spans="1:16" s="1167" customFormat="1" ht="25.5">
      <c r="A30" s="1169"/>
      <c r="B30" s="1169" t="s">
        <v>75</v>
      </c>
      <c r="C30" s="564" t="s">
        <v>1989</v>
      </c>
      <c r="D30" s="857" t="s">
        <v>1631</v>
      </c>
      <c r="E30" s="1169">
        <v>40.31</v>
      </c>
      <c r="F30" s="859"/>
      <c r="G30" s="859"/>
      <c r="H30" s="859"/>
      <c r="I30" s="859"/>
      <c r="J30" s="859"/>
      <c r="K30" s="859"/>
      <c r="L30" s="859"/>
      <c r="M30" s="859"/>
      <c r="N30" s="859"/>
      <c r="O30" s="859"/>
      <c r="P30" s="859"/>
    </row>
    <row r="31" spans="1:16" s="1167" customFormat="1" ht="15.75">
      <c r="A31" s="1169">
        <v>11</v>
      </c>
      <c r="B31" s="1169" t="s">
        <v>75</v>
      </c>
      <c r="C31" s="564" t="s">
        <v>78</v>
      </c>
      <c r="D31" s="857" t="s">
        <v>1631</v>
      </c>
      <c r="E31" s="1169">
        <f>E29</f>
        <v>40.31</v>
      </c>
      <c r="F31" s="859"/>
      <c r="G31" s="859"/>
      <c r="H31" s="859"/>
      <c r="I31" s="859"/>
      <c r="J31" s="859"/>
      <c r="K31" s="859"/>
      <c r="L31" s="859"/>
      <c r="M31" s="859"/>
      <c r="N31" s="859"/>
      <c r="O31" s="859"/>
      <c r="P31" s="859"/>
    </row>
    <row r="32" spans="1:16" s="1167" customFormat="1">
      <c r="A32" s="1107"/>
      <c r="B32" s="1105"/>
      <c r="C32" s="1106" t="s">
        <v>82</v>
      </c>
      <c r="D32" s="671"/>
      <c r="E32" s="1107"/>
      <c r="F32" s="1107"/>
      <c r="G32" s="1107"/>
      <c r="H32" s="1107"/>
      <c r="I32" s="1107"/>
      <c r="J32" s="1107"/>
      <c r="K32" s="1107"/>
      <c r="L32" s="1107"/>
      <c r="M32" s="1107"/>
      <c r="N32" s="1107"/>
      <c r="O32" s="1107"/>
      <c r="P32" s="1107"/>
    </row>
    <row r="33" spans="1:16" s="1167" customFormat="1" ht="25.5">
      <c r="A33" s="1169">
        <v>12</v>
      </c>
      <c r="B33" s="1169" t="s">
        <v>75</v>
      </c>
      <c r="C33" s="564" t="s">
        <v>83</v>
      </c>
      <c r="D33" s="857" t="s">
        <v>1631</v>
      </c>
      <c r="E33" s="1169">
        <v>200.1</v>
      </c>
      <c r="F33" s="859"/>
      <c r="G33" s="859"/>
      <c r="H33" s="859"/>
      <c r="I33" s="859"/>
      <c r="J33" s="859"/>
      <c r="K33" s="859"/>
      <c r="L33" s="859"/>
      <c r="M33" s="859"/>
      <c r="N33" s="859"/>
      <c r="O33" s="859"/>
      <c r="P33" s="859"/>
    </row>
    <row r="34" spans="1:16" s="1167" customFormat="1" ht="25.5">
      <c r="A34" s="1169">
        <v>13</v>
      </c>
      <c r="B34" s="1169" t="s">
        <v>75</v>
      </c>
      <c r="C34" s="564" t="s">
        <v>84</v>
      </c>
      <c r="D34" s="857" t="s">
        <v>1631</v>
      </c>
      <c r="E34" s="1169">
        <f>E33</f>
        <v>200.1</v>
      </c>
      <c r="F34" s="859"/>
      <c r="G34" s="859"/>
      <c r="H34" s="859"/>
      <c r="I34" s="859"/>
      <c r="J34" s="859"/>
      <c r="K34" s="859"/>
      <c r="L34" s="859"/>
      <c r="M34" s="859"/>
      <c r="N34" s="859"/>
      <c r="O34" s="859"/>
      <c r="P34" s="859"/>
    </row>
    <row r="35" spans="1:16" s="1167" customFormat="1">
      <c r="A35" s="1169">
        <v>14</v>
      </c>
      <c r="B35" s="1169" t="s">
        <v>75</v>
      </c>
      <c r="C35" s="564" t="s">
        <v>85</v>
      </c>
      <c r="D35" s="857" t="s">
        <v>86</v>
      </c>
      <c r="E35" s="1169">
        <f>E33*2.8</f>
        <v>560.28</v>
      </c>
      <c r="F35" s="859"/>
      <c r="G35" s="859"/>
      <c r="H35" s="859"/>
      <c r="I35" s="859"/>
      <c r="J35" s="859"/>
      <c r="K35" s="859"/>
      <c r="L35" s="859"/>
      <c r="M35" s="859"/>
      <c r="N35" s="859"/>
      <c r="O35" s="859"/>
      <c r="P35" s="859"/>
    </row>
    <row r="36" spans="1:16" s="1167" customFormat="1" ht="15.75">
      <c r="A36" s="1169">
        <v>15</v>
      </c>
      <c r="B36" s="1169" t="s">
        <v>75</v>
      </c>
      <c r="C36" s="564" t="s">
        <v>87</v>
      </c>
      <c r="D36" s="857" t="s">
        <v>1631</v>
      </c>
      <c r="E36" s="1169">
        <f>E33</f>
        <v>200.1</v>
      </c>
      <c r="F36" s="859"/>
      <c r="G36" s="859"/>
      <c r="H36" s="859"/>
      <c r="I36" s="859"/>
      <c r="J36" s="859"/>
      <c r="K36" s="859"/>
      <c r="L36" s="859"/>
      <c r="M36" s="859"/>
      <c r="N36" s="859"/>
      <c r="O36" s="859"/>
      <c r="P36" s="859"/>
    </row>
    <row r="37" spans="1:16" s="1167" customFormat="1" ht="25.5">
      <c r="A37" s="1169">
        <v>16</v>
      </c>
      <c r="B37" s="1169" t="s">
        <v>88</v>
      </c>
      <c r="C37" s="564" t="s">
        <v>2039</v>
      </c>
      <c r="D37" s="857" t="s">
        <v>1631</v>
      </c>
      <c r="E37" s="1169">
        <f>E34</f>
        <v>200.1</v>
      </c>
      <c r="F37" s="859"/>
      <c r="G37" s="859"/>
      <c r="H37" s="859"/>
      <c r="I37" s="859"/>
      <c r="J37" s="859"/>
      <c r="K37" s="859"/>
      <c r="L37" s="859"/>
      <c r="M37" s="859"/>
      <c r="N37" s="859"/>
      <c r="O37" s="859"/>
      <c r="P37" s="859"/>
    </row>
    <row r="38" spans="1:16" s="1167" customFormat="1">
      <c r="A38" s="1107"/>
      <c r="B38" s="1105"/>
      <c r="C38" s="1106" t="s">
        <v>1997</v>
      </c>
      <c r="D38" s="671"/>
      <c r="E38" s="1107"/>
      <c r="F38" s="1127"/>
      <c r="G38" s="1127"/>
      <c r="H38" s="1127"/>
      <c r="I38" s="1127"/>
      <c r="J38" s="1127"/>
      <c r="K38" s="1127"/>
      <c r="L38" s="1127"/>
      <c r="M38" s="1127"/>
      <c r="N38" s="1127"/>
      <c r="O38" s="1127"/>
      <c r="P38" s="1127"/>
    </row>
    <row r="39" spans="1:16" s="1167" customFormat="1" ht="25.5">
      <c r="A39" s="1179">
        <v>17</v>
      </c>
      <c r="B39" s="1169" t="s">
        <v>75</v>
      </c>
      <c r="C39" s="1180" t="s">
        <v>1998</v>
      </c>
      <c r="D39" s="857" t="s">
        <v>1631</v>
      </c>
      <c r="E39" s="1179">
        <v>20</v>
      </c>
      <c r="F39" s="1170"/>
      <c r="G39" s="1170"/>
      <c r="H39" s="1170"/>
      <c r="I39" s="1170"/>
      <c r="J39" s="1170"/>
      <c r="K39" s="1170"/>
      <c r="L39" s="1170"/>
      <c r="M39" s="1170"/>
      <c r="N39" s="1170"/>
      <c r="O39" s="1170"/>
      <c r="P39" s="1170"/>
    </row>
    <row r="40" spans="1:16" s="1167" customFormat="1" ht="25.5">
      <c r="A40" s="1179">
        <v>18</v>
      </c>
      <c r="B40" s="1169" t="s">
        <v>75</v>
      </c>
      <c r="C40" s="564" t="s">
        <v>77</v>
      </c>
      <c r="D40" s="857" t="s">
        <v>1631</v>
      </c>
      <c r="E40" s="1179">
        <v>20</v>
      </c>
      <c r="F40" s="1170"/>
      <c r="G40" s="1170"/>
      <c r="H40" s="1170"/>
      <c r="I40" s="1170"/>
      <c r="J40" s="1170"/>
      <c r="K40" s="1170"/>
      <c r="L40" s="1170"/>
      <c r="M40" s="1170"/>
      <c r="N40" s="1170"/>
      <c r="O40" s="1170"/>
      <c r="P40" s="1170"/>
    </row>
    <row r="41" spans="1:16" s="1167" customFormat="1" ht="25.5">
      <c r="A41" s="1179">
        <v>19</v>
      </c>
      <c r="B41" s="1169" t="s">
        <v>75</v>
      </c>
      <c r="C41" s="1180" t="s">
        <v>1989</v>
      </c>
      <c r="D41" s="857" t="s">
        <v>1631</v>
      </c>
      <c r="E41" s="1179">
        <v>20</v>
      </c>
      <c r="F41" s="1170"/>
      <c r="G41" s="1170"/>
      <c r="H41" s="1170"/>
      <c r="I41" s="1170"/>
      <c r="J41" s="1170"/>
      <c r="K41" s="1170"/>
      <c r="L41" s="1170"/>
      <c r="M41" s="1170"/>
      <c r="N41" s="1170"/>
      <c r="O41" s="1170"/>
      <c r="P41" s="1170"/>
    </row>
    <row r="42" spans="1:16" s="1167" customFormat="1" ht="15.75">
      <c r="A42" s="1179">
        <v>20</v>
      </c>
      <c r="B42" s="1169" t="s">
        <v>75</v>
      </c>
      <c r="C42" s="1180" t="s">
        <v>1999</v>
      </c>
      <c r="D42" s="857" t="s">
        <v>1631</v>
      </c>
      <c r="E42" s="1179">
        <v>20</v>
      </c>
      <c r="F42" s="1170"/>
      <c r="G42" s="1170"/>
      <c r="H42" s="1170"/>
      <c r="I42" s="1170"/>
      <c r="J42" s="1170"/>
      <c r="K42" s="1170"/>
      <c r="L42" s="1170"/>
      <c r="M42" s="1170"/>
      <c r="N42" s="1170"/>
      <c r="O42" s="1170"/>
      <c r="P42" s="1170"/>
    </row>
    <row r="43" spans="1:16" s="1167" customFormat="1">
      <c r="A43" s="1105"/>
      <c r="B43" s="1105"/>
      <c r="C43" s="671" t="s">
        <v>1628</v>
      </c>
      <c r="D43" s="1129"/>
      <c r="E43" s="1105"/>
      <c r="F43" s="1105"/>
      <c r="G43" s="476"/>
      <c r="H43" s="674"/>
      <c r="I43" s="488"/>
      <c r="J43" s="488"/>
      <c r="K43" s="488"/>
      <c r="L43" s="674"/>
      <c r="M43" s="674"/>
      <c r="N43" s="674"/>
      <c r="O43" s="674"/>
      <c r="P43" s="674"/>
    </row>
    <row r="44" spans="1:16" s="120" customFormat="1" ht="25.5">
      <c r="A44" s="1169">
        <v>17</v>
      </c>
      <c r="B44" s="1169"/>
      <c r="C44" s="856" t="s">
        <v>89</v>
      </c>
      <c r="D44" s="857" t="s">
        <v>90</v>
      </c>
      <c r="E44" s="1130">
        <v>1</v>
      </c>
      <c r="F44" s="1115"/>
      <c r="G44" s="1116"/>
      <c r="H44" s="1117"/>
      <c r="I44" s="1117"/>
      <c r="J44" s="1118"/>
      <c r="K44" s="1117"/>
      <c r="L44" s="1118"/>
      <c r="M44" s="1117"/>
      <c r="N44" s="1118"/>
      <c r="O44" s="1117"/>
      <c r="P44" s="1119"/>
    </row>
    <row r="45" spans="1:16">
      <c r="A45" s="1112"/>
      <c r="B45" s="1112"/>
      <c r="C45" s="1113"/>
      <c r="D45" s="1114"/>
      <c r="E45" s="1112"/>
      <c r="K45" s="1120" t="s">
        <v>1623</v>
      </c>
      <c r="L45" s="1121">
        <f>SUM(L12:L44)</f>
        <v>0</v>
      </c>
      <c r="M45" s="1121">
        <f>SUM(M12:M44)</f>
        <v>0</v>
      </c>
      <c r="N45" s="1121">
        <f>SUM(N12:N44)</f>
        <v>0</v>
      </c>
      <c r="O45" s="1121">
        <f>SUM(O12:O44)</f>
        <v>0</v>
      </c>
      <c r="P45" s="1122">
        <f>SUM(P12:P44)</f>
        <v>0</v>
      </c>
    </row>
    <row r="46" spans="1:16">
      <c r="K46" s="1120"/>
      <c r="L46" s="1123"/>
      <c r="M46" s="1123"/>
      <c r="N46" s="1123"/>
      <c r="O46" s="1123"/>
      <c r="P46" s="1124"/>
    </row>
    <row r="47" spans="1:16">
      <c r="F47" s="1080"/>
    </row>
    <row r="48" spans="1:16">
      <c r="C48" s="1084" t="s">
        <v>20</v>
      </c>
      <c r="F48" s="1080"/>
    </row>
    <row r="53" spans="1:15">
      <c r="A53" s="1094"/>
      <c r="B53" s="1094"/>
      <c r="C53" s="1084" t="s">
        <v>1611</v>
      </c>
      <c r="D53" s="1094"/>
      <c r="E53" s="1094"/>
      <c r="F53" s="1094"/>
      <c r="G53" s="1094"/>
      <c r="H53" s="1094"/>
      <c r="I53" s="1094"/>
      <c r="J53" s="1094"/>
      <c r="K53" s="1094"/>
      <c r="L53" s="1094"/>
      <c r="M53" s="1094"/>
      <c r="N53" s="1094"/>
      <c r="O53" s="1094"/>
    </row>
  </sheetData>
  <mergeCells count="7">
    <mergeCell ref="L9:P9"/>
    <mergeCell ref="B9:B10"/>
    <mergeCell ref="A9:A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1-3
&amp;"Arial,Bold"&amp;USIENAS.</oddHeader>
    <oddFooter>&amp;C&amp;8&amp;P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0"/>
  <sheetViews>
    <sheetView topLeftCell="A40" zoomScale="150" zoomScaleNormal="150" workbookViewId="0">
      <selection activeCell="E49" sqref="E49"/>
    </sheetView>
  </sheetViews>
  <sheetFormatPr defaultColWidth="9.140625" defaultRowHeight="12.75"/>
  <cols>
    <col min="1" max="1" width="4.28515625" style="3" customWidth="1"/>
    <col min="2" max="2" width="9.28515625" style="3" customWidth="1"/>
    <col min="3" max="3" width="31.140625" style="1" customWidth="1"/>
    <col min="4" max="4" width="6" style="2" customWidth="1"/>
    <col min="5" max="5" width="6.85546875" style="3" customWidth="1"/>
    <col min="6" max="6" width="6.28515625" style="3" customWidth="1"/>
    <col min="7" max="7" width="6.42578125" style="4" customWidth="1"/>
    <col min="8" max="8" width="6.42578125" style="5" customWidth="1"/>
    <col min="9" max="9" width="8.85546875" style="5" customWidth="1"/>
    <col min="10" max="10" width="6.28515625" style="5" customWidth="1"/>
    <col min="11" max="13" width="8.42578125" style="5" customWidth="1"/>
    <col min="14" max="14" width="10" style="5" customWidth="1"/>
    <col min="15" max="15" width="8.42578125" style="5" customWidth="1"/>
    <col min="16" max="16" width="9.42578125" style="6" customWidth="1"/>
    <col min="17" max="16384" width="9.140625" style="6"/>
  </cols>
  <sheetData>
    <row r="1" spans="1:17" ht="15">
      <c r="A1" s="613" t="s">
        <v>1</v>
      </c>
      <c r="B1" s="613"/>
      <c r="C1" s="614"/>
      <c r="D1" s="609" t="s">
        <v>35</v>
      </c>
      <c r="E1" s="615"/>
      <c r="F1" s="615"/>
      <c r="G1" s="616"/>
      <c r="H1" s="617"/>
      <c r="I1" s="617"/>
      <c r="J1" s="617"/>
      <c r="K1" s="617"/>
      <c r="L1" s="617"/>
      <c r="M1" s="617"/>
      <c r="N1" s="617"/>
      <c r="O1" s="617"/>
      <c r="P1" s="618"/>
      <c r="Q1" s="600"/>
    </row>
    <row r="2" spans="1:17" ht="15">
      <c r="A2" s="613" t="s">
        <v>2</v>
      </c>
      <c r="B2" s="613"/>
      <c r="C2" s="614"/>
      <c r="D2" s="606" t="s">
        <v>48</v>
      </c>
      <c r="E2" s="615"/>
      <c r="F2" s="615"/>
      <c r="G2" s="616"/>
      <c r="H2" s="617"/>
      <c r="I2" s="617"/>
      <c r="J2" s="617"/>
      <c r="K2" s="617"/>
      <c r="L2" s="617"/>
      <c r="M2" s="617"/>
      <c r="N2" s="617"/>
      <c r="O2" s="617"/>
      <c r="P2" s="618"/>
      <c r="Q2" s="600"/>
    </row>
    <row r="3" spans="1:17" ht="15">
      <c r="A3" s="613"/>
      <c r="B3" s="613"/>
      <c r="C3" s="614"/>
      <c r="D3" s="606" t="s">
        <v>1772</v>
      </c>
      <c r="E3" s="615"/>
      <c r="F3" s="615"/>
      <c r="G3" s="616"/>
      <c r="H3" s="617"/>
      <c r="I3" s="617"/>
      <c r="J3" s="617"/>
      <c r="K3" s="617"/>
      <c r="L3" s="617"/>
      <c r="M3" s="617"/>
      <c r="N3" s="617"/>
      <c r="O3" s="617"/>
      <c r="P3" s="618"/>
      <c r="Q3" s="600"/>
    </row>
    <row r="4" spans="1:17" ht="15">
      <c r="A4" s="613"/>
      <c r="B4" s="613"/>
      <c r="C4" s="614"/>
      <c r="D4" s="606" t="s">
        <v>181</v>
      </c>
      <c r="E4" s="615"/>
      <c r="F4" s="615"/>
      <c r="G4" s="616"/>
      <c r="H4" s="617"/>
      <c r="I4" s="617"/>
      <c r="J4" s="617"/>
      <c r="K4" s="617"/>
      <c r="L4" s="617"/>
      <c r="M4" s="617"/>
      <c r="N4" s="617"/>
      <c r="O4" s="617"/>
      <c r="P4" s="618"/>
      <c r="Q4" s="600"/>
    </row>
    <row r="5" spans="1:17" ht="14.25" customHeight="1">
      <c r="A5" s="613" t="s">
        <v>3</v>
      </c>
      <c r="B5" s="613"/>
      <c r="C5" s="614"/>
      <c r="D5" s="606" t="s">
        <v>838</v>
      </c>
      <c r="E5" s="615"/>
      <c r="F5" s="615"/>
      <c r="G5" s="616"/>
      <c r="H5" s="617"/>
      <c r="I5" s="617"/>
      <c r="J5" s="617"/>
      <c r="K5" s="617"/>
      <c r="L5" s="617"/>
      <c r="M5" s="617"/>
      <c r="N5" s="617"/>
      <c r="O5" s="617"/>
      <c r="P5" s="618"/>
      <c r="Q5" s="600"/>
    </row>
    <row r="6" spans="1:17" ht="15">
      <c r="A6" s="613" t="s">
        <v>4</v>
      </c>
      <c r="B6" s="613"/>
      <c r="C6" s="614"/>
      <c r="D6" s="620"/>
      <c r="E6" s="615"/>
      <c r="F6" s="615"/>
      <c r="G6" s="616"/>
      <c r="H6" s="617"/>
      <c r="I6" s="617"/>
      <c r="J6" s="617"/>
      <c r="K6" s="617"/>
      <c r="L6" s="617"/>
      <c r="M6" s="617"/>
      <c r="N6" s="617"/>
      <c r="O6" s="617"/>
      <c r="P6" s="618"/>
      <c r="Q6" s="600"/>
    </row>
    <row r="7" spans="1:17" ht="15">
      <c r="A7" s="613" t="s">
        <v>1630</v>
      </c>
      <c r="B7" s="613"/>
      <c r="C7" s="614"/>
      <c r="D7" s="621"/>
      <c r="E7" s="615"/>
      <c r="F7" s="615"/>
      <c r="G7" s="616"/>
      <c r="H7" s="617"/>
      <c r="I7" s="617"/>
      <c r="J7" s="617"/>
      <c r="K7" s="617"/>
      <c r="L7" s="617"/>
      <c r="M7" s="617"/>
      <c r="N7" s="617"/>
      <c r="O7" s="622" t="s">
        <v>1624</v>
      </c>
      <c r="P7" s="623">
        <v>0</v>
      </c>
      <c r="Q7" s="600"/>
    </row>
    <row r="8" spans="1:17" ht="15">
      <c r="A8" s="605" t="s">
        <v>1613</v>
      </c>
      <c r="B8" s="605"/>
      <c r="C8" s="614"/>
      <c r="D8" s="621"/>
      <c r="E8" s="615"/>
      <c r="F8" s="615"/>
      <c r="G8" s="616"/>
      <c r="H8" s="617"/>
      <c r="I8" s="617"/>
      <c r="J8" s="617"/>
      <c r="K8" s="617"/>
      <c r="L8" s="617"/>
      <c r="M8" s="617"/>
      <c r="N8" s="617"/>
      <c r="O8" s="617"/>
      <c r="P8" s="618"/>
      <c r="Q8" s="600"/>
    </row>
    <row r="9" spans="1:17" ht="20.25" customHeight="1">
      <c r="A9" s="1328" t="s">
        <v>5</v>
      </c>
      <c r="B9" s="1328" t="s">
        <v>68</v>
      </c>
      <c r="C9" s="1343" t="s">
        <v>37</v>
      </c>
      <c r="D9" s="1341" t="s">
        <v>6</v>
      </c>
      <c r="E9" s="1328" t="s">
        <v>7</v>
      </c>
      <c r="F9" s="1338" t="s">
        <v>8</v>
      </c>
      <c r="G9" s="1338"/>
      <c r="H9" s="1338"/>
      <c r="I9" s="1338"/>
      <c r="J9" s="1338"/>
      <c r="K9" s="1340"/>
      <c r="L9" s="1339" t="s">
        <v>11</v>
      </c>
      <c r="M9" s="1338"/>
      <c r="N9" s="1338"/>
      <c r="O9" s="1338"/>
      <c r="P9" s="1340"/>
      <c r="Q9" s="601"/>
    </row>
    <row r="10" spans="1:17" ht="90.75" customHeight="1">
      <c r="A10" s="1329"/>
      <c r="B10" s="1329"/>
      <c r="C10" s="1344"/>
      <c r="D10" s="1342"/>
      <c r="E10" s="1329"/>
      <c r="F10" s="624" t="s">
        <v>9</v>
      </c>
      <c r="G10" s="624" t="s">
        <v>23</v>
      </c>
      <c r="H10" s="625" t="s">
        <v>24</v>
      </c>
      <c r="I10" s="625" t="s">
        <v>36</v>
      </c>
      <c r="J10" s="625" t="s">
        <v>25</v>
      </c>
      <c r="K10" s="625" t="s">
        <v>26</v>
      </c>
      <c r="L10" s="625" t="s">
        <v>10</v>
      </c>
      <c r="M10" s="625" t="s">
        <v>24</v>
      </c>
      <c r="N10" s="625" t="s">
        <v>36</v>
      </c>
      <c r="O10" s="625" t="s">
        <v>25</v>
      </c>
      <c r="P10" s="625" t="s">
        <v>27</v>
      </c>
      <c r="Q10" s="600"/>
    </row>
    <row r="11" spans="1:17">
      <c r="A11" s="646"/>
      <c r="B11" s="646"/>
      <c r="C11" s="647"/>
      <c r="D11" s="648"/>
      <c r="E11" s="646"/>
      <c r="F11" s="646"/>
      <c r="G11" s="649"/>
      <c r="H11" s="650"/>
      <c r="I11" s="650"/>
      <c r="J11" s="650"/>
      <c r="K11" s="650"/>
      <c r="L11" s="650"/>
      <c r="M11" s="650"/>
      <c r="N11" s="650"/>
      <c r="O11" s="650"/>
      <c r="P11" s="651"/>
      <c r="Q11" s="600"/>
    </row>
    <row r="12" spans="1:17">
      <c r="A12" s="640"/>
      <c r="B12" s="640"/>
      <c r="C12" s="641" t="s">
        <v>1632</v>
      </c>
      <c r="D12" s="642"/>
      <c r="E12" s="640"/>
      <c r="F12" s="640"/>
      <c r="G12" s="643"/>
      <c r="H12" s="644"/>
      <c r="I12" s="644"/>
      <c r="J12" s="644"/>
      <c r="K12" s="644"/>
      <c r="L12" s="644"/>
      <c r="M12" s="644"/>
      <c r="N12" s="644"/>
      <c r="O12" s="644"/>
      <c r="P12" s="645"/>
      <c r="Q12" s="600"/>
    </row>
    <row r="13" spans="1:17" s="16" customFormat="1" ht="39.75" customHeight="1">
      <c r="A13" s="626">
        <v>1</v>
      </c>
      <c r="B13" s="626" t="s">
        <v>91</v>
      </c>
      <c r="C13" s="1174" t="s">
        <v>1995</v>
      </c>
      <c r="D13" s="636" t="s">
        <v>1631</v>
      </c>
      <c r="E13" s="626">
        <v>1213</v>
      </c>
      <c r="F13" s="627"/>
      <c r="G13" s="638"/>
      <c r="H13" s="638"/>
      <c r="I13" s="638"/>
      <c r="J13" s="638"/>
      <c r="K13" s="638"/>
      <c r="L13" s="638"/>
      <c r="M13" s="638"/>
      <c r="N13" s="638"/>
      <c r="O13" s="638"/>
      <c r="P13" s="638"/>
      <c r="Q13" s="602"/>
    </row>
    <row r="14" spans="1:17" s="16" customFormat="1" ht="51">
      <c r="A14" s="626">
        <v>2</v>
      </c>
      <c r="B14" s="626" t="s">
        <v>91</v>
      </c>
      <c r="C14" s="1226" t="s">
        <v>2036</v>
      </c>
      <c r="D14" s="636" t="s">
        <v>1631</v>
      </c>
      <c r="E14" s="626">
        <v>833</v>
      </c>
      <c r="F14" s="627"/>
      <c r="G14" s="627"/>
      <c r="H14" s="627"/>
      <c r="I14" s="627"/>
      <c r="J14" s="627"/>
      <c r="K14" s="627"/>
      <c r="L14" s="627"/>
      <c r="M14" s="627"/>
      <c r="N14" s="627"/>
      <c r="O14" s="627"/>
      <c r="P14" s="627"/>
      <c r="Q14" s="602"/>
    </row>
    <row r="15" spans="1:17" s="16" customFormat="1" ht="63.75">
      <c r="A15" s="626">
        <v>3</v>
      </c>
      <c r="B15" s="652" t="s">
        <v>91</v>
      </c>
      <c r="C15" s="1227" t="s">
        <v>2037</v>
      </c>
      <c r="D15" s="654" t="s">
        <v>1631</v>
      </c>
      <c r="E15" s="652">
        <v>380</v>
      </c>
      <c r="F15" s="653"/>
      <c r="G15" s="653"/>
      <c r="H15" s="653"/>
      <c r="I15" s="653"/>
      <c r="J15" s="653"/>
      <c r="K15" s="653"/>
      <c r="L15" s="653"/>
      <c r="M15" s="653"/>
      <c r="N15" s="653"/>
      <c r="O15" s="653"/>
      <c r="P15" s="653"/>
      <c r="Q15" s="602"/>
    </row>
    <row r="16" spans="1:17" s="16" customFormat="1" ht="25.5">
      <c r="A16" s="652"/>
      <c r="B16" s="652" t="s">
        <v>91</v>
      </c>
      <c r="C16" s="659" t="s">
        <v>1946</v>
      </c>
      <c r="D16" s="654" t="s">
        <v>1631</v>
      </c>
      <c r="E16" s="652">
        <v>2426</v>
      </c>
      <c r="F16" s="653"/>
      <c r="G16" s="653"/>
      <c r="H16" s="653"/>
      <c r="I16" s="653"/>
      <c r="J16" s="653"/>
      <c r="K16" s="653"/>
      <c r="L16" s="653"/>
      <c r="M16" s="653"/>
      <c r="N16" s="653"/>
      <c r="O16" s="653"/>
      <c r="P16" s="653"/>
      <c r="Q16" s="602"/>
    </row>
    <row r="17" spans="1:17" s="16" customFormat="1" ht="15.75">
      <c r="A17" s="626">
        <v>4</v>
      </c>
      <c r="B17" s="652" t="s">
        <v>91</v>
      </c>
      <c r="C17" s="656" t="s">
        <v>1947</v>
      </c>
      <c r="D17" s="654" t="s">
        <v>1631</v>
      </c>
      <c r="E17" s="652" t="s">
        <v>1948</v>
      </c>
      <c r="F17" s="653"/>
      <c r="G17" s="653"/>
      <c r="H17" s="653"/>
      <c r="I17" s="653"/>
      <c r="J17" s="653"/>
      <c r="K17" s="653"/>
      <c r="L17" s="653"/>
      <c r="M17" s="653"/>
      <c r="N17" s="653"/>
      <c r="O17" s="653"/>
      <c r="P17" s="653"/>
      <c r="Q17" s="517"/>
    </row>
    <row r="18" spans="1:17" s="16" customFormat="1">
      <c r="A18" s="626">
        <v>5</v>
      </c>
      <c r="B18" s="626" t="s">
        <v>91</v>
      </c>
      <c r="C18" s="637" t="s">
        <v>92</v>
      </c>
      <c r="D18" s="636" t="s">
        <v>90</v>
      </c>
      <c r="E18" s="626">
        <v>1</v>
      </c>
      <c r="F18" s="627"/>
      <c r="G18" s="627"/>
      <c r="H18" s="627"/>
      <c r="I18" s="627"/>
      <c r="J18" s="627"/>
      <c r="K18" s="627"/>
      <c r="L18" s="627"/>
      <c r="M18" s="627"/>
      <c r="N18" s="627"/>
      <c r="O18" s="627"/>
      <c r="P18" s="627"/>
      <c r="Q18" s="517"/>
    </row>
    <row r="19" spans="1:17" s="16" customFormat="1">
      <c r="A19" s="626">
        <v>6</v>
      </c>
      <c r="B19" s="626" t="s">
        <v>91</v>
      </c>
      <c r="C19" s="637" t="s">
        <v>92</v>
      </c>
      <c r="D19" s="636" t="s">
        <v>90</v>
      </c>
      <c r="E19" s="626">
        <v>1</v>
      </c>
      <c r="F19" s="627"/>
      <c r="G19" s="627"/>
      <c r="H19" s="627"/>
      <c r="I19" s="627"/>
      <c r="J19" s="627"/>
      <c r="K19" s="627"/>
      <c r="L19" s="627"/>
      <c r="M19" s="627"/>
      <c r="N19" s="627"/>
      <c r="O19" s="627"/>
      <c r="P19" s="627"/>
      <c r="Q19" s="517"/>
    </row>
    <row r="20" spans="1:17" s="16" customFormat="1">
      <c r="A20" s="626">
        <v>7</v>
      </c>
      <c r="B20" s="626" t="s">
        <v>91</v>
      </c>
      <c r="C20" s="637" t="s">
        <v>93</v>
      </c>
      <c r="D20" s="636" t="s">
        <v>94</v>
      </c>
      <c r="E20" s="626">
        <v>2700</v>
      </c>
      <c r="F20" s="627"/>
      <c r="G20" s="627"/>
      <c r="H20" s="627"/>
      <c r="I20" s="627"/>
      <c r="J20" s="627"/>
      <c r="K20" s="627"/>
      <c r="L20" s="627"/>
      <c r="M20" s="627"/>
      <c r="N20" s="627"/>
      <c r="O20" s="627"/>
      <c r="P20" s="627"/>
      <c r="Q20" s="517"/>
    </row>
    <row r="21" spans="1:17" s="16" customFormat="1" ht="25.5">
      <c r="A21" s="626">
        <v>8</v>
      </c>
      <c r="B21" s="626" t="s">
        <v>75</v>
      </c>
      <c r="C21" s="637" t="s">
        <v>83</v>
      </c>
      <c r="D21" s="636" t="s">
        <v>1631</v>
      </c>
      <c r="E21" s="626">
        <v>1213.03</v>
      </c>
      <c r="F21" s="627"/>
      <c r="G21" s="627"/>
      <c r="H21" s="627"/>
      <c r="I21" s="627"/>
      <c r="J21" s="627"/>
      <c r="K21" s="627"/>
      <c r="L21" s="627"/>
      <c r="M21" s="627"/>
      <c r="N21" s="627"/>
      <c r="O21" s="627"/>
      <c r="P21" s="627"/>
      <c r="Q21" s="517"/>
    </row>
    <row r="22" spans="1:17" s="16" customFormat="1" ht="25.5">
      <c r="A22" s="626">
        <v>9</v>
      </c>
      <c r="B22" s="626" t="s">
        <v>75</v>
      </c>
      <c r="C22" s="637" t="s">
        <v>84</v>
      </c>
      <c r="D22" s="636" t="s">
        <v>1631</v>
      </c>
      <c r="E22" s="626">
        <v>1855.23</v>
      </c>
      <c r="F22" s="627"/>
      <c r="G22" s="627"/>
      <c r="H22" s="627"/>
      <c r="I22" s="627"/>
      <c r="J22" s="627"/>
      <c r="K22" s="627"/>
      <c r="L22" s="627"/>
      <c r="M22" s="627"/>
      <c r="N22" s="627"/>
      <c r="O22" s="627"/>
      <c r="P22" s="627"/>
      <c r="Q22" s="517"/>
    </row>
    <row r="23" spans="1:17" s="16" customFormat="1" ht="25.5">
      <c r="A23" s="626">
        <v>10</v>
      </c>
      <c r="B23" s="626" t="s">
        <v>75</v>
      </c>
      <c r="C23" s="637" t="s">
        <v>95</v>
      </c>
      <c r="D23" s="636" t="s">
        <v>1631</v>
      </c>
      <c r="E23" s="626">
        <v>650</v>
      </c>
      <c r="F23" s="627"/>
      <c r="G23" s="627"/>
      <c r="H23" s="627"/>
      <c r="I23" s="627"/>
      <c r="J23" s="627"/>
      <c r="K23" s="627"/>
      <c r="L23" s="627"/>
      <c r="M23" s="627"/>
      <c r="N23" s="627"/>
      <c r="O23" s="627"/>
      <c r="P23" s="627"/>
      <c r="Q23" s="517"/>
    </row>
    <row r="24" spans="1:17" s="16" customFormat="1" ht="25.5">
      <c r="A24" s="652">
        <v>11</v>
      </c>
      <c r="B24" s="652" t="s">
        <v>75</v>
      </c>
      <c r="C24" s="656" t="s">
        <v>1949</v>
      </c>
      <c r="D24" s="654" t="s">
        <v>86</v>
      </c>
      <c r="E24" s="652">
        <v>3396.4839999999999</v>
      </c>
      <c r="F24" s="653"/>
      <c r="G24" s="653"/>
      <c r="H24" s="653"/>
      <c r="I24" s="653"/>
      <c r="J24" s="653"/>
      <c r="K24" s="653"/>
      <c r="L24" s="653"/>
      <c r="M24" s="653"/>
      <c r="N24" s="653"/>
      <c r="O24" s="653"/>
      <c r="P24" s="653"/>
      <c r="Q24" s="517"/>
    </row>
    <row r="25" spans="1:17" s="16" customFormat="1" ht="15.75">
      <c r="A25" s="626">
        <v>12</v>
      </c>
      <c r="B25" s="626" t="s">
        <v>75</v>
      </c>
      <c r="C25" s="637" t="s">
        <v>1633</v>
      </c>
      <c r="D25" s="636" t="s">
        <v>1631</v>
      </c>
      <c r="E25" s="626">
        <v>1855.23</v>
      </c>
      <c r="F25" s="627"/>
      <c r="G25" s="627"/>
      <c r="H25" s="627"/>
      <c r="I25" s="627"/>
      <c r="J25" s="627"/>
      <c r="K25" s="627"/>
      <c r="L25" s="627"/>
      <c r="M25" s="627"/>
      <c r="N25" s="627"/>
      <c r="O25" s="627"/>
      <c r="P25" s="627"/>
      <c r="Q25" s="517"/>
    </row>
    <row r="26" spans="1:17" s="16" customFormat="1" ht="15.75">
      <c r="A26" s="626">
        <v>13</v>
      </c>
      <c r="B26" s="626" t="s">
        <v>88</v>
      </c>
      <c r="C26" s="639" t="s">
        <v>96</v>
      </c>
      <c r="D26" s="636" t="s">
        <v>1631</v>
      </c>
      <c r="E26" s="626">
        <v>59.61</v>
      </c>
      <c r="F26" s="627"/>
      <c r="G26" s="627"/>
      <c r="H26" s="627"/>
      <c r="I26" s="627"/>
      <c r="J26" s="627"/>
      <c r="K26" s="627"/>
      <c r="L26" s="627"/>
      <c r="M26" s="627"/>
      <c r="N26" s="627"/>
      <c r="O26" s="627"/>
      <c r="P26" s="627"/>
      <c r="Q26" s="517"/>
    </row>
    <row r="27" spans="1:17" s="16" customFormat="1">
      <c r="A27" s="626">
        <v>15</v>
      </c>
      <c r="B27" s="652" t="s">
        <v>88</v>
      </c>
      <c r="C27" s="656" t="s">
        <v>97</v>
      </c>
      <c r="D27" s="654" t="s">
        <v>90</v>
      </c>
      <c r="E27" s="652">
        <v>1</v>
      </c>
      <c r="F27" s="653"/>
      <c r="G27" s="653"/>
      <c r="H27" s="653"/>
      <c r="I27" s="653"/>
      <c r="J27" s="653"/>
      <c r="K27" s="653"/>
      <c r="L27" s="653"/>
      <c r="M27" s="653"/>
      <c r="N27" s="653"/>
      <c r="O27" s="653"/>
      <c r="P27" s="653"/>
      <c r="Q27" s="517"/>
    </row>
    <row r="28" spans="1:17" s="16" customFormat="1">
      <c r="A28" s="626">
        <v>16</v>
      </c>
      <c r="B28" s="626" t="s">
        <v>88</v>
      </c>
      <c r="C28" s="637" t="s">
        <v>98</v>
      </c>
      <c r="D28" s="636" t="s">
        <v>86</v>
      </c>
      <c r="E28" s="626">
        <v>131</v>
      </c>
      <c r="F28" s="627"/>
      <c r="G28" s="627"/>
      <c r="H28" s="627"/>
      <c r="I28" s="627"/>
      <c r="J28" s="627"/>
      <c r="K28" s="627"/>
      <c r="L28" s="627"/>
      <c r="M28" s="627"/>
      <c r="N28" s="627"/>
      <c r="O28" s="627"/>
      <c r="P28" s="627"/>
      <c r="Q28" s="517"/>
    </row>
    <row r="29" spans="1:17" s="16" customFormat="1" ht="38.25">
      <c r="A29" s="652">
        <v>17</v>
      </c>
      <c r="B29" s="652" t="s">
        <v>88</v>
      </c>
      <c r="C29" s="657" t="s">
        <v>89</v>
      </c>
      <c r="D29" s="654" t="s">
        <v>90</v>
      </c>
      <c r="E29" s="652">
        <v>1</v>
      </c>
      <c r="F29" s="652"/>
      <c r="G29" s="663"/>
      <c r="H29" s="664"/>
      <c r="I29" s="664"/>
      <c r="J29" s="664"/>
      <c r="K29" s="664"/>
      <c r="L29" s="664"/>
      <c r="M29" s="664"/>
      <c r="N29" s="664"/>
      <c r="O29" s="664"/>
      <c r="P29" s="664"/>
      <c r="Q29" s="517"/>
    </row>
    <row r="30" spans="1:17" s="370" customFormat="1" ht="38.25">
      <c r="A30" s="652">
        <v>18</v>
      </c>
      <c r="B30" s="652" t="s">
        <v>88</v>
      </c>
      <c r="C30" s="657" t="s">
        <v>1950</v>
      </c>
      <c r="D30" s="654" t="s">
        <v>90</v>
      </c>
      <c r="E30" s="652">
        <v>10</v>
      </c>
      <c r="F30" s="652"/>
      <c r="G30" s="663"/>
      <c r="H30" s="664"/>
      <c r="I30" s="664"/>
      <c r="J30" s="664"/>
      <c r="K30" s="664"/>
      <c r="L30" s="664"/>
      <c r="M30" s="664"/>
      <c r="N30" s="664"/>
      <c r="O30" s="664"/>
      <c r="P30" s="664"/>
      <c r="Q30" s="517"/>
    </row>
    <row r="31" spans="1:17" s="1069" customFormat="1">
      <c r="A31" s="1146"/>
      <c r="B31" s="1146"/>
      <c r="C31" s="1168" t="s">
        <v>1990</v>
      </c>
      <c r="D31" s="1058" t="s">
        <v>86</v>
      </c>
      <c r="E31" s="1146">
        <v>90</v>
      </c>
      <c r="F31" s="1146"/>
      <c r="G31" s="663"/>
      <c r="H31" s="664"/>
      <c r="I31" s="664"/>
      <c r="J31" s="664"/>
      <c r="K31" s="664"/>
      <c r="L31" s="664"/>
      <c r="M31" s="664"/>
      <c r="N31" s="664"/>
      <c r="O31" s="664"/>
      <c r="P31" s="664"/>
    </row>
    <row r="32" spans="1:17" s="370" customFormat="1">
      <c r="A32" s="626">
        <v>19</v>
      </c>
      <c r="B32" s="626" t="s">
        <v>88</v>
      </c>
      <c r="C32" s="629" t="s">
        <v>1590</v>
      </c>
      <c r="D32" s="630" t="s">
        <v>90</v>
      </c>
      <c r="E32" s="628">
        <v>2</v>
      </c>
      <c r="F32" s="628"/>
      <c r="G32" s="628"/>
      <c r="H32" s="628"/>
      <c r="I32" s="628"/>
      <c r="J32" s="628"/>
      <c r="K32" s="628"/>
      <c r="L32" s="628"/>
      <c r="M32" s="628"/>
      <c r="N32" s="628"/>
      <c r="O32" s="628"/>
      <c r="P32" s="628"/>
      <c r="Q32" s="517"/>
    </row>
    <row r="33" spans="1:17" s="370" customFormat="1" ht="76.5">
      <c r="A33" s="626">
        <v>20</v>
      </c>
      <c r="B33" s="1228" t="s">
        <v>2035</v>
      </c>
      <c r="C33" s="660" t="s">
        <v>1804</v>
      </c>
      <c r="D33" s="654" t="s">
        <v>1631</v>
      </c>
      <c r="E33" s="655">
        <v>630</v>
      </c>
      <c r="F33" s="658"/>
      <c r="G33" s="655"/>
      <c r="H33" s="655"/>
      <c r="I33" s="655"/>
      <c r="J33" s="658"/>
      <c r="K33" s="655"/>
      <c r="L33" s="658"/>
      <c r="M33" s="655"/>
      <c r="N33" s="658"/>
      <c r="O33" s="655"/>
      <c r="P33" s="655"/>
      <c r="Q33" s="517"/>
    </row>
    <row r="34" spans="1:17" s="370" customFormat="1" ht="25.5">
      <c r="A34" s="626">
        <v>22</v>
      </c>
      <c r="B34" s="655"/>
      <c r="C34" s="660" t="s">
        <v>95</v>
      </c>
      <c r="D34" s="654" t="s">
        <v>1631</v>
      </c>
      <c r="E34" s="655">
        <v>630</v>
      </c>
      <c r="F34" s="658"/>
      <c r="G34" s="655"/>
      <c r="H34" s="655"/>
      <c r="I34" s="655"/>
      <c r="J34" s="658"/>
      <c r="K34" s="655"/>
      <c r="L34" s="658"/>
      <c r="M34" s="655"/>
      <c r="N34" s="658"/>
      <c r="O34" s="655"/>
      <c r="P34" s="655"/>
      <c r="Q34" s="517"/>
    </row>
    <row r="35" spans="1:17" s="370" customFormat="1" ht="25.5">
      <c r="A35" s="626">
        <v>23</v>
      </c>
      <c r="B35" s="655"/>
      <c r="C35" s="656" t="s">
        <v>84</v>
      </c>
      <c r="D35" s="654" t="s">
        <v>1631</v>
      </c>
      <c r="E35" s="655">
        <v>630</v>
      </c>
      <c r="F35" s="658"/>
      <c r="G35" s="655"/>
      <c r="H35" s="655"/>
      <c r="I35" s="655"/>
      <c r="J35" s="658"/>
      <c r="K35" s="655"/>
      <c r="L35" s="658"/>
      <c r="M35" s="655"/>
      <c r="N35" s="658"/>
      <c r="O35" s="655"/>
      <c r="P35" s="655"/>
      <c r="Q35" s="517"/>
    </row>
    <row r="36" spans="1:17" s="370" customFormat="1">
      <c r="A36" s="626">
        <v>24</v>
      </c>
      <c r="B36" s="655"/>
      <c r="C36" s="661" t="s">
        <v>1951</v>
      </c>
      <c r="D36" s="654" t="s">
        <v>86</v>
      </c>
      <c r="E36" s="655" t="s">
        <v>1952</v>
      </c>
      <c r="F36" s="658"/>
      <c r="G36" s="655"/>
      <c r="H36" s="655"/>
      <c r="I36" s="655"/>
      <c r="J36" s="658"/>
      <c r="K36" s="655"/>
      <c r="L36" s="658"/>
      <c r="M36" s="655"/>
      <c r="N36" s="658"/>
      <c r="O36" s="655"/>
      <c r="P36" s="655"/>
      <c r="Q36" s="517"/>
    </row>
    <row r="37" spans="1:17" s="370" customFormat="1" ht="25.5">
      <c r="A37" s="626">
        <v>25</v>
      </c>
      <c r="B37" s="655"/>
      <c r="C37" s="661" t="s">
        <v>1953</v>
      </c>
      <c r="D37" s="654" t="s">
        <v>1631</v>
      </c>
      <c r="E37" s="655" t="s">
        <v>1954</v>
      </c>
      <c r="F37" s="658"/>
      <c r="G37" s="655"/>
      <c r="H37" s="655"/>
      <c r="I37" s="655"/>
      <c r="J37" s="658"/>
      <c r="K37" s="655"/>
      <c r="L37" s="658"/>
      <c r="M37" s="655"/>
      <c r="N37" s="658"/>
      <c r="O37" s="655"/>
      <c r="P37" s="655"/>
      <c r="Q37" s="517"/>
    </row>
    <row r="38" spans="1:17" s="370" customFormat="1" ht="80.25" customHeight="1">
      <c r="A38" s="626">
        <v>26</v>
      </c>
      <c r="B38" s="655"/>
      <c r="C38" s="660" t="s">
        <v>1955</v>
      </c>
      <c r="D38" s="654" t="s">
        <v>1631</v>
      </c>
      <c r="E38" s="655">
        <v>630</v>
      </c>
      <c r="F38" s="658"/>
      <c r="G38" s="655"/>
      <c r="H38" s="655"/>
      <c r="I38" s="655"/>
      <c r="J38" s="658"/>
      <c r="K38" s="655"/>
      <c r="L38" s="658"/>
      <c r="M38" s="655"/>
      <c r="N38" s="658"/>
      <c r="O38" s="655"/>
      <c r="P38" s="655"/>
      <c r="Q38" s="517"/>
    </row>
    <row r="39" spans="1:17" s="370" customFormat="1" ht="15.75">
      <c r="A39" s="626">
        <v>27</v>
      </c>
      <c r="B39" s="655"/>
      <c r="C39" s="662" t="s">
        <v>1633</v>
      </c>
      <c r="D39" s="654" t="s">
        <v>1631</v>
      </c>
      <c r="E39" s="654">
        <v>630</v>
      </c>
      <c r="F39" s="658"/>
      <c r="G39" s="655"/>
      <c r="H39" s="655"/>
      <c r="I39" s="655"/>
      <c r="J39" s="658"/>
      <c r="K39" s="655"/>
      <c r="L39" s="658"/>
      <c r="M39" s="655"/>
      <c r="N39" s="658"/>
      <c r="O39" s="655"/>
      <c r="P39" s="655"/>
      <c r="Q39" s="517"/>
    </row>
    <row r="40" spans="1:17" s="370" customFormat="1" ht="76.5">
      <c r="A40" s="626">
        <v>28</v>
      </c>
      <c r="B40" s="1228" t="s">
        <v>1956</v>
      </c>
      <c r="C40" s="660" t="s">
        <v>1804</v>
      </c>
      <c r="D40" s="654" t="s">
        <v>1631</v>
      </c>
      <c r="E40" s="655">
        <v>40</v>
      </c>
      <c r="F40" s="658"/>
      <c r="G40" s="655"/>
      <c r="H40" s="655"/>
      <c r="I40" s="655"/>
      <c r="J40" s="658"/>
      <c r="K40" s="655"/>
      <c r="L40" s="658"/>
      <c r="M40" s="655"/>
      <c r="N40" s="658"/>
      <c r="O40" s="655"/>
      <c r="P40" s="655"/>
      <c r="Q40" s="517"/>
    </row>
    <row r="41" spans="1:17" s="370" customFormat="1" ht="15.75">
      <c r="A41" s="626">
        <v>29</v>
      </c>
      <c r="B41" s="655"/>
      <c r="C41" s="660" t="s">
        <v>1784</v>
      </c>
      <c r="D41" s="654" t="s">
        <v>1631</v>
      </c>
      <c r="E41" s="655">
        <v>40</v>
      </c>
      <c r="F41" s="658"/>
      <c r="G41" s="655"/>
      <c r="H41" s="655"/>
      <c r="I41" s="655"/>
      <c r="J41" s="658"/>
      <c r="K41" s="655"/>
      <c r="L41" s="658"/>
      <c r="M41" s="655"/>
      <c r="N41" s="658"/>
      <c r="O41" s="655"/>
      <c r="P41" s="655"/>
      <c r="Q41" s="517"/>
    </row>
    <row r="42" spans="1:17" s="370" customFormat="1" ht="15.75">
      <c r="A42" s="626">
        <v>30</v>
      </c>
      <c r="B42" s="655"/>
      <c r="C42" s="660" t="s">
        <v>1785</v>
      </c>
      <c r="D42" s="654" t="s">
        <v>1631</v>
      </c>
      <c r="E42" s="655">
        <v>42</v>
      </c>
      <c r="F42" s="658"/>
      <c r="G42" s="655"/>
      <c r="H42" s="655"/>
      <c r="I42" s="655"/>
      <c r="J42" s="658"/>
      <c r="K42" s="655"/>
      <c r="L42" s="658"/>
      <c r="M42" s="655"/>
      <c r="N42" s="658"/>
      <c r="O42" s="655"/>
      <c r="P42" s="655"/>
      <c r="Q42" s="517"/>
    </row>
    <row r="43" spans="1:17" s="370" customFormat="1" ht="15.75">
      <c r="A43" s="626">
        <v>31</v>
      </c>
      <c r="B43" s="655"/>
      <c r="C43" s="660" t="s">
        <v>1786</v>
      </c>
      <c r="D43" s="654" t="s">
        <v>1631</v>
      </c>
      <c r="E43" s="655">
        <v>37</v>
      </c>
      <c r="F43" s="658"/>
      <c r="G43" s="655"/>
      <c r="H43" s="655"/>
      <c r="I43" s="655"/>
      <c r="J43" s="658"/>
      <c r="K43" s="655"/>
      <c r="L43" s="658"/>
      <c r="M43" s="655"/>
      <c r="N43" s="658"/>
      <c r="O43" s="655"/>
      <c r="P43" s="655"/>
      <c r="Q43" s="517"/>
    </row>
    <row r="44" spans="1:17" s="8" customFormat="1" ht="25.5">
      <c r="A44" s="626">
        <v>32</v>
      </c>
      <c r="B44" s="655"/>
      <c r="C44" s="660" t="s">
        <v>95</v>
      </c>
      <c r="D44" s="654" t="s">
        <v>1631</v>
      </c>
      <c r="E44" s="655">
        <v>37</v>
      </c>
      <c r="F44" s="658"/>
      <c r="G44" s="655"/>
      <c r="H44" s="655"/>
      <c r="I44" s="655"/>
      <c r="J44" s="658"/>
      <c r="K44" s="655"/>
      <c r="L44" s="658"/>
      <c r="M44" s="655"/>
      <c r="N44" s="658"/>
      <c r="O44" s="655"/>
      <c r="P44" s="655"/>
      <c r="Q44" s="516"/>
    </row>
    <row r="45" spans="1:17" ht="25.5">
      <c r="A45" s="626">
        <v>33</v>
      </c>
      <c r="B45" s="655"/>
      <c r="C45" s="666" t="s">
        <v>1957</v>
      </c>
      <c r="D45" s="654" t="s">
        <v>1631</v>
      </c>
      <c r="E45" s="655">
        <v>37</v>
      </c>
      <c r="F45" s="658"/>
      <c r="G45" s="655"/>
      <c r="H45" s="655"/>
      <c r="I45" s="655"/>
      <c r="J45" s="658"/>
      <c r="K45" s="655"/>
      <c r="L45" s="658"/>
      <c r="M45" s="655"/>
      <c r="N45" s="658"/>
      <c r="O45" s="655"/>
      <c r="P45" s="655"/>
      <c r="Q45" s="514"/>
    </row>
    <row r="46" spans="1:17" ht="15.75">
      <c r="A46" s="626">
        <v>34</v>
      </c>
      <c r="B46" s="655"/>
      <c r="C46" s="662" t="s">
        <v>1591</v>
      </c>
      <c r="D46" s="654" t="s">
        <v>1631</v>
      </c>
      <c r="E46" s="654">
        <v>40</v>
      </c>
      <c r="F46" s="658"/>
      <c r="G46" s="655"/>
      <c r="H46" s="655"/>
      <c r="I46" s="655"/>
      <c r="J46" s="658"/>
      <c r="K46" s="655"/>
      <c r="L46" s="658"/>
      <c r="M46" s="655"/>
      <c r="N46" s="658"/>
      <c r="O46" s="655"/>
      <c r="P46" s="655"/>
      <c r="Q46" s="514"/>
    </row>
    <row r="47" spans="1:17" s="961" customFormat="1" ht="38.25">
      <c r="A47" s="584"/>
      <c r="B47" s="1152"/>
      <c r="C47" s="665" t="s">
        <v>1958</v>
      </c>
      <c r="D47" s="1058" t="s">
        <v>1631</v>
      </c>
      <c r="E47" s="667" t="s">
        <v>1959</v>
      </c>
      <c r="F47" s="1159"/>
      <c r="G47" s="1152"/>
      <c r="H47" s="1152"/>
      <c r="I47" s="1152"/>
      <c r="J47" s="1159"/>
      <c r="K47" s="1152"/>
      <c r="L47" s="1159"/>
      <c r="M47" s="1152"/>
      <c r="N47" s="1159"/>
      <c r="O47" s="1152"/>
      <c r="P47" s="1152"/>
    </row>
    <row r="48" spans="1:17" s="961" customFormat="1">
      <c r="A48" s="584"/>
      <c r="B48" s="1326" t="s">
        <v>2067</v>
      </c>
      <c r="C48" s="662"/>
      <c r="D48" s="1058"/>
      <c r="E48" s="1058"/>
      <c r="F48" s="1159"/>
      <c r="G48" s="1152"/>
      <c r="H48" s="1152"/>
      <c r="I48" s="1152"/>
      <c r="J48" s="1159"/>
      <c r="K48" s="1152"/>
      <c r="L48" s="1159"/>
      <c r="M48" s="1152"/>
      <c r="N48" s="1159"/>
      <c r="O48" s="1152"/>
      <c r="P48" s="1152"/>
    </row>
    <row r="49" spans="1:17" s="961" customFormat="1" ht="51">
      <c r="A49" s="584"/>
      <c r="B49" s="1152"/>
      <c r="C49" s="662" t="s">
        <v>2069</v>
      </c>
      <c r="D49" s="1058" t="s">
        <v>1631</v>
      </c>
      <c r="E49" s="1058">
        <v>300</v>
      </c>
      <c r="F49" s="1159"/>
      <c r="G49" s="1152"/>
      <c r="H49" s="1152"/>
      <c r="I49" s="1152"/>
      <c r="J49" s="1159"/>
      <c r="K49" s="1152"/>
      <c r="L49" s="1159"/>
      <c r="M49" s="1152"/>
      <c r="N49" s="1159"/>
      <c r="O49" s="1152"/>
      <c r="P49" s="1152"/>
    </row>
    <row r="50" spans="1:17" s="961" customFormat="1" ht="38.25">
      <c r="A50" s="584"/>
      <c r="B50" s="1152"/>
      <c r="C50" s="662" t="s">
        <v>2068</v>
      </c>
      <c r="D50" s="1058" t="s">
        <v>1631</v>
      </c>
      <c r="E50" s="1058">
        <v>140</v>
      </c>
      <c r="F50" s="1159"/>
      <c r="G50" s="1152"/>
      <c r="H50" s="1152"/>
      <c r="I50" s="1152"/>
      <c r="J50" s="1159"/>
      <c r="K50" s="1152"/>
      <c r="L50" s="1159"/>
      <c r="M50" s="1152"/>
      <c r="N50" s="1159"/>
      <c r="O50" s="1152"/>
      <c r="P50" s="1152"/>
    </row>
    <row r="51" spans="1:17">
      <c r="A51" s="603"/>
      <c r="B51" s="603"/>
      <c r="C51" s="607"/>
      <c r="D51" s="604"/>
      <c r="E51" s="603"/>
      <c r="F51" s="603"/>
      <c r="G51" s="610"/>
      <c r="H51" s="611"/>
      <c r="I51" s="611"/>
      <c r="J51" s="611"/>
      <c r="K51" s="631" t="s">
        <v>1623</v>
      </c>
      <c r="L51" s="632">
        <v>0</v>
      </c>
      <c r="M51" s="632">
        <v>0</v>
      </c>
      <c r="N51" s="632">
        <v>0</v>
      </c>
      <c r="O51" s="632">
        <v>0</v>
      </c>
      <c r="P51" s="633">
        <v>0</v>
      </c>
      <c r="Q51" s="514"/>
    </row>
    <row r="52" spans="1:17">
      <c r="A52" s="603"/>
      <c r="B52" s="603"/>
      <c r="C52" s="607"/>
      <c r="D52" s="604"/>
      <c r="E52" s="603"/>
      <c r="F52" s="603"/>
      <c r="G52" s="610"/>
      <c r="H52" s="611"/>
      <c r="I52" s="611"/>
      <c r="J52" s="611"/>
      <c r="K52" s="631"/>
      <c r="L52" s="634"/>
      <c r="M52" s="634"/>
      <c r="N52" s="634"/>
      <c r="O52" s="634"/>
      <c r="P52" s="635"/>
      <c r="Q52" s="514"/>
    </row>
    <row r="53" spans="1:17">
      <c r="A53" s="603"/>
      <c r="B53" s="603"/>
      <c r="C53" s="612" t="s">
        <v>20</v>
      </c>
      <c r="D53" s="604"/>
      <c r="E53" s="603"/>
      <c r="F53" s="608"/>
      <c r="G53" s="610"/>
      <c r="H53" s="611"/>
      <c r="I53" s="611"/>
      <c r="J53" s="611"/>
      <c r="K53" s="611"/>
      <c r="L53" s="611"/>
      <c r="M53" s="611"/>
      <c r="N53" s="611"/>
      <c r="O53" s="611"/>
      <c r="P53" s="619"/>
      <c r="Q53" s="514"/>
    </row>
    <row r="54" spans="1:17">
      <c r="A54" s="603"/>
      <c r="B54" s="603"/>
      <c r="C54" s="607"/>
      <c r="D54" s="604"/>
      <c r="E54" s="603"/>
      <c r="F54" s="608"/>
      <c r="G54" s="610"/>
      <c r="H54" s="611"/>
      <c r="I54" s="611"/>
      <c r="J54" s="611"/>
      <c r="K54" s="611"/>
      <c r="L54" s="611"/>
      <c r="M54" s="611"/>
      <c r="N54" s="611"/>
      <c r="O54" s="611"/>
      <c r="P54" s="619"/>
      <c r="Q54" s="514"/>
    </row>
    <row r="55" spans="1:17">
      <c r="A55" s="603"/>
      <c r="B55" s="603"/>
      <c r="C55" s="607"/>
      <c r="D55" s="604"/>
      <c r="E55" s="603"/>
      <c r="F55" s="603"/>
      <c r="G55" s="610"/>
      <c r="H55" s="611"/>
      <c r="I55" s="611"/>
      <c r="J55" s="611"/>
      <c r="K55" s="611"/>
      <c r="L55" s="611"/>
      <c r="M55" s="611"/>
      <c r="N55" s="611"/>
      <c r="O55" s="611"/>
      <c r="P55" s="619"/>
      <c r="Q55" s="514"/>
    </row>
    <row r="56" spans="1:17">
      <c r="A56" s="603"/>
      <c r="B56" s="603"/>
      <c r="C56" s="607"/>
      <c r="D56" s="604"/>
      <c r="E56" s="603"/>
      <c r="F56" s="603"/>
      <c r="G56" s="610"/>
      <c r="H56" s="611"/>
      <c r="I56" s="611"/>
      <c r="J56" s="611"/>
      <c r="K56" s="611"/>
      <c r="L56" s="611"/>
      <c r="M56" s="611"/>
      <c r="N56" s="611"/>
      <c r="O56" s="611"/>
      <c r="P56" s="619"/>
      <c r="Q56" s="514"/>
    </row>
    <row r="57" spans="1:17">
      <c r="A57" s="603"/>
      <c r="B57" s="603"/>
      <c r="C57" s="607"/>
      <c r="D57" s="604"/>
      <c r="E57" s="603"/>
      <c r="F57" s="603"/>
      <c r="G57" s="610"/>
      <c r="H57" s="611"/>
      <c r="I57" s="611"/>
      <c r="J57" s="611"/>
      <c r="K57" s="611"/>
      <c r="L57" s="611"/>
      <c r="M57" s="611"/>
      <c r="N57" s="611"/>
      <c r="O57" s="611"/>
      <c r="P57" s="619"/>
      <c r="Q57" s="514"/>
    </row>
    <row r="58" spans="1:17">
      <c r="A58" s="603"/>
      <c r="B58" s="603"/>
      <c r="C58" s="612" t="s">
        <v>1611</v>
      </c>
      <c r="D58" s="604"/>
      <c r="E58" s="603"/>
      <c r="F58" s="603"/>
      <c r="G58" s="610"/>
      <c r="H58" s="611"/>
      <c r="I58" s="611"/>
      <c r="J58" s="611"/>
      <c r="K58" s="611"/>
      <c r="L58" s="611"/>
      <c r="M58" s="611"/>
      <c r="N58" s="611"/>
      <c r="O58" s="611"/>
      <c r="P58" s="619"/>
      <c r="Q58" s="514"/>
    </row>
    <row r="59" spans="1:17">
      <c r="A59" s="603"/>
      <c r="B59" s="603"/>
      <c r="C59" s="607"/>
      <c r="D59" s="604"/>
      <c r="E59" s="603"/>
      <c r="F59" s="603"/>
      <c r="G59" s="610"/>
      <c r="H59" s="611"/>
      <c r="I59" s="611"/>
      <c r="J59" s="611"/>
      <c r="K59" s="611"/>
      <c r="L59" s="611"/>
      <c r="M59" s="611"/>
      <c r="N59" s="611"/>
      <c r="O59" s="611"/>
      <c r="P59" s="619"/>
      <c r="Q59" s="514"/>
    </row>
    <row r="60" spans="1:17">
      <c r="A60" s="603"/>
      <c r="B60" s="603"/>
      <c r="C60" s="607"/>
      <c r="D60" s="604"/>
      <c r="E60" s="603"/>
      <c r="F60" s="603"/>
      <c r="G60" s="610"/>
      <c r="H60" s="611"/>
      <c r="I60" s="611"/>
      <c r="J60" s="611"/>
      <c r="K60" s="611"/>
      <c r="L60" s="611"/>
      <c r="M60" s="611"/>
      <c r="N60" s="611"/>
      <c r="O60" s="611"/>
      <c r="P60" s="619"/>
      <c r="Q60" s="514"/>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1-4
&amp;"Arial,Bold"&amp;UJUMTS.</oddHeader>
    <oddFooter>&amp;C&amp;8&amp;P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2"/>
  <sheetViews>
    <sheetView topLeftCell="A34" zoomScale="200" workbookViewId="0">
      <selection activeCell="C42" sqref="C42"/>
    </sheetView>
  </sheetViews>
  <sheetFormatPr defaultColWidth="9.28515625" defaultRowHeight="12.75"/>
  <cols>
    <col min="1" max="1" width="6.7109375" style="1207" customWidth="1"/>
    <col min="2" max="2" width="8.42578125" style="3" bestFit="1" customWidth="1"/>
    <col min="3" max="3" width="31.28515625" style="1" customWidth="1"/>
    <col min="4" max="4" width="6" style="2" customWidth="1"/>
    <col min="5" max="5" width="6.7109375" style="3" customWidth="1"/>
    <col min="6" max="6" width="6.28515625" style="3" customWidth="1"/>
    <col min="7" max="7" width="6.42578125" style="676" customWidth="1"/>
    <col min="8" max="8" width="6.42578125" style="5" customWidth="1"/>
    <col min="9" max="9" width="8.7109375" style="5" customWidth="1"/>
    <col min="10" max="10" width="6.28515625" style="5" customWidth="1"/>
    <col min="11" max="12" width="8.42578125" style="5" customWidth="1"/>
    <col min="13" max="13" width="11.28515625" style="5" customWidth="1"/>
    <col min="14" max="14" width="10" style="5" customWidth="1"/>
    <col min="15" max="15" width="8.42578125" style="5" customWidth="1"/>
    <col min="16" max="16" width="9.42578125" style="961" customWidth="1"/>
    <col min="17" max="16384" width="9.28515625" style="961"/>
  </cols>
  <sheetData>
    <row r="1" spans="1:17" ht="15">
      <c r="A1" s="1203" t="s">
        <v>1</v>
      </c>
      <c r="B1" s="1088"/>
      <c r="C1" s="1089"/>
      <c r="D1" s="1081" t="s">
        <v>35</v>
      </c>
      <c r="E1" s="1090"/>
      <c r="F1" s="1090"/>
      <c r="G1" s="1091"/>
      <c r="H1" s="1092"/>
      <c r="I1" s="1092"/>
      <c r="J1" s="1092"/>
      <c r="K1" s="1092"/>
      <c r="L1" s="1092"/>
      <c r="M1" s="1092"/>
      <c r="N1" s="1092"/>
      <c r="O1" s="1092"/>
      <c r="P1" s="1093"/>
    </row>
    <row r="2" spans="1:17" ht="15">
      <c r="A2" s="1203" t="s">
        <v>2</v>
      </c>
      <c r="B2" s="1088"/>
      <c r="C2" s="1089"/>
      <c r="D2" s="1075" t="s">
        <v>48</v>
      </c>
      <c r="E2" s="1090"/>
      <c r="F2" s="1090"/>
      <c r="G2" s="1091"/>
      <c r="H2" s="1092"/>
      <c r="I2" s="1092"/>
      <c r="J2" s="1092"/>
      <c r="K2" s="1092"/>
      <c r="L2" s="1092"/>
      <c r="M2" s="1092"/>
      <c r="N2" s="1092"/>
      <c r="O2" s="1092"/>
      <c r="P2" s="1093"/>
    </row>
    <row r="3" spans="1:17" ht="15">
      <c r="A3" s="1203"/>
      <c r="B3" s="1088"/>
      <c r="C3" s="1089"/>
      <c r="D3" s="1075" t="s">
        <v>1772</v>
      </c>
      <c r="E3" s="1090"/>
      <c r="F3" s="1090"/>
      <c r="G3" s="1091"/>
      <c r="H3" s="1092"/>
      <c r="I3" s="1092"/>
      <c r="J3" s="1092"/>
      <c r="K3" s="1092"/>
      <c r="L3" s="1092"/>
      <c r="M3" s="1092"/>
      <c r="N3" s="1092"/>
      <c r="O3" s="1092"/>
      <c r="P3" s="1093"/>
    </row>
    <row r="4" spans="1:17" ht="15">
      <c r="A4" s="1203"/>
      <c r="B4" s="1088"/>
      <c r="C4" s="1089"/>
      <c r="D4" s="1075" t="s">
        <v>181</v>
      </c>
      <c r="E4" s="1090"/>
      <c r="F4" s="1090"/>
      <c r="G4" s="1091"/>
      <c r="H4" s="1092"/>
      <c r="I4" s="1092"/>
      <c r="J4" s="1092"/>
      <c r="K4" s="1092"/>
      <c r="L4" s="1092"/>
      <c r="M4" s="1092"/>
      <c r="N4" s="1092"/>
      <c r="O4" s="1092"/>
      <c r="P4" s="1093"/>
    </row>
    <row r="5" spans="1:17" ht="14.25" customHeight="1">
      <c r="A5" s="1203" t="s">
        <v>3</v>
      </c>
      <c r="B5" s="1088"/>
      <c r="C5" s="1089"/>
      <c r="D5" s="1075" t="s">
        <v>838</v>
      </c>
      <c r="E5" s="1090"/>
      <c r="F5" s="1090"/>
      <c r="G5" s="1091"/>
      <c r="H5" s="1092"/>
      <c r="I5" s="1092"/>
      <c r="J5" s="1092"/>
      <c r="K5" s="1092"/>
      <c r="L5" s="1092"/>
      <c r="M5" s="1092"/>
      <c r="N5" s="1092"/>
      <c r="O5" s="1092"/>
      <c r="P5" s="1093"/>
    </row>
    <row r="6" spans="1:17" ht="15">
      <c r="A6" s="1203" t="s">
        <v>4</v>
      </c>
      <c r="B6" s="1088"/>
      <c r="C6" s="1089"/>
      <c r="D6" s="1095"/>
      <c r="E6" s="1090"/>
      <c r="F6" s="1090"/>
      <c r="G6" s="1091"/>
      <c r="H6" s="1092"/>
      <c r="I6" s="1092"/>
      <c r="J6" s="1092"/>
      <c r="K6" s="1092"/>
      <c r="L6" s="1092"/>
      <c r="M6" s="1092"/>
      <c r="N6" s="1092"/>
      <c r="O6" s="1092"/>
      <c r="P6" s="1093"/>
    </row>
    <row r="7" spans="1:17" ht="15">
      <c r="A7" s="1203" t="s">
        <v>1630</v>
      </c>
      <c r="B7" s="1088"/>
      <c r="C7" s="1089"/>
      <c r="D7" s="1096"/>
      <c r="E7" s="1090"/>
      <c r="F7" s="1090"/>
      <c r="G7" s="1091"/>
      <c r="H7" s="1092"/>
      <c r="I7" s="1092"/>
      <c r="J7" s="1092"/>
      <c r="K7" s="1092"/>
      <c r="L7" s="1092"/>
      <c r="M7" s="1092"/>
      <c r="N7" s="1092"/>
      <c r="O7" s="1097" t="s">
        <v>1624</v>
      </c>
      <c r="P7" s="1098">
        <f>P79</f>
        <v>0</v>
      </c>
    </row>
    <row r="8" spans="1:17" ht="15">
      <c r="A8" s="1203" t="s">
        <v>1613</v>
      </c>
      <c r="B8" s="1074"/>
      <c r="C8" s="1089"/>
      <c r="D8" s="1096"/>
      <c r="E8" s="1090"/>
      <c r="F8" s="1090"/>
      <c r="G8" s="1091"/>
      <c r="H8" s="1092"/>
      <c r="I8" s="1092"/>
      <c r="J8" s="1092"/>
      <c r="K8" s="1092"/>
      <c r="L8" s="1092"/>
      <c r="M8" s="1092"/>
      <c r="N8" s="1092"/>
      <c r="O8" s="1092"/>
      <c r="P8" s="1093"/>
    </row>
    <row r="9" spans="1:17" ht="20.25" customHeight="1">
      <c r="A9" s="1345" t="s">
        <v>5</v>
      </c>
      <c r="B9" s="1328" t="s">
        <v>68</v>
      </c>
      <c r="C9" s="1343" t="s">
        <v>37</v>
      </c>
      <c r="D9" s="1341" t="s">
        <v>6</v>
      </c>
      <c r="E9" s="1328" t="s">
        <v>7</v>
      </c>
      <c r="F9" s="1338" t="s">
        <v>8</v>
      </c>
      <c r="G9" s="1338"/>
      <c r="H9" s="1338"/>
      <c r="I9" s="1338"/>
      <c r="J9" s="1338"/>
      <c r="K9" s="1340"/>
      <c r="L9" s="1339" t="s">
        <v>11</v>
      </c>
      <c r="M9" s="1338"/>
      <c r="N9" s="1338"/>
      <c r="O9" s="1338"/>
      <c r="P9" s="1340"/>
      <c r="Q9" s="962"/>
    </row>
    <row r="10" spans="1:17" ht="91.5" customHeight="1">
      <c r="A10" s="1346"/>
      <c r="B10" s="1329"/>
      <c r="C10" s="1344"/>
      <c r="D10" s="1342"/>
      <c r="E10" s="1329"/>
      <c r="F10" s="1099" t="s">
        <v>9</v>
      </c>
      <c r="G10" s="1099" t="s">
        <v>23</v>
      </c>
      <c r="H10" s="1100" t="s">
        <v>24</v>
      </c>
      <c r="I10" s="1100" t="s">
        <v>36</v>
      </c>
      <c r="J10" s="1100" t="s">
        <v>25</v>
      </c>
      <c r="K10" s="1100" t="s">
        <v>26</v>
      </c>
      <c r="L10" s="1100" t="s">
        <v>10</v>
      </c>
      <c r="M10" s="1100" t="s">
        <v>24</v>
      </c>
      <c r="N10" s="1100" t="s">
        <v>36</v>
      </c>
      <c r="O10" s="1100" t="s">
        <v>25</v>
      </c>
      <c r="P10" s="1100" t="s">
        <v>27</v>
      </c>
    </row>
    <row r="11" spans="1:17">
      <c r="A11" s="1204"/>
      <c r="B11" s="1101"/>
      <c r="C11" s="1102"/>
      <c r="D11" s="1079"/>
      <c r="E11" s="1077"/>
      <c r="F11" s="1078"/>
      <c r="G11" s="1085"/>
      <c r="H11" s="1086"/>
      <c r="I11" s="1086"/>
      <c r="J11" s="1103"/>
      <c r="K11" s="1086"/>
      <c r="L11" s="1103"/>
      <c r="M11" s="1086"/>
      <c r="N11" s="1103"/>
      <c r="O11" s="1086"/>
      <c r="P11" s="1104"/>
    </row>
    <row r="12" spans="1:17" s="1069" customFormat="1">
      <c r="A12" s="932"/>
      <c r="B12" s="1105"/>
      <c r="C12" s="1106" t="s">
        <v>99</v>
      </c>
      <c r="D12" s="671"/>
      <c r="E12" s="1107"/>
      <c r="F12" s="1107"/>
      <c r="G12" s="672"/>
      <c r="H12" s="674"/>
      <c r="I12" s="673"/>
      <c r="J12" s="673"/>
      <c r="K12" s="673"/>
      <c r="L12" s="673"/>
      <c r="M12" s="673"/>
      <c r="N12" s="673"/>
      <c r="O12" s="673"/>
      <c r="P12" s="672"/>
    </row>
    <row r="13" spans="1:17" s="1069" customFormat="1" ht="38.25">
      <c r="A13" s="1169">
        <v>1</v>
      </c>
      <c r="B13" s="1173" t="s">
        <v>75</v>
      </c>
      <c r="C13" s="1177" t="s">
        <v>100</v>
      </c>
      <c r="D13" s="1175" t="s">
        <v>1631</v>
      </c>
      <c r="E13" s="1173" t="s">
        <v>2000</v>
      </c>
      <c r="F13" s="1176">
        <v>0</v>
      </c>
      <c r="G13" s="1176">
        <v>0</v>
      </c>
      <c r="H13" s="1176">
        <v>0</v>
      </c>
      <c r="I13" s="1176">
        <v>0</v>
      </c>
      <c r="J13" s="1176">
        <v>0</v>
      </c>
      <c r="K13" s="1176">
        <v>0</v>
      </c>
      <c r="L13" s="1176">
        <v>0</v>
      </c>
      <c r="M13" s="1176">
        <v>0</v>
      </c>
      <c r="N13" s="1176">
        <v>0</v>
      </c>
      <c r="O13" s="1176">
        <v>0</v>
      </c>
      <c r="P13" s="1176">
        <v>0</v>
      </c>
    </row>
    <row r="14" spans="1:17" s="1069" customFormat="1" ht="15.75">
      <c r="A14" s="1169">
        <v>2</v>
      </c>
      <c r="B14" s="1173" t="s">
        <v>75</v>
      </c>
      <c r="C14" s="1177" t="s">
        <v>101</v>
      </c>
      <c r="D14" s="1175" t="s">
        <v>1631</v>
      </c>
      <c r="E14" s="1173" t="str">
        <f>E13</f>
        <v>627.03</v>
      </c>
      <c r="F14" s="1176">
        <v>0</v>
      </c>
      <c r="G14" s="1176">
        <v>0</v>
      </c>
      <c r="H14" s="1176">
        <v>0</v>
      </c>
      <c r="I14" s="1176">
        <v>0</v>
      </c>
      <c r="J14" s="1176">
        <v>0</v>
      </c>
      <c r="K14" s="1176">
        <v>0</v>
      </c>
      <c r="L14" s="1176">
        <v>0</v>
      </c>
      <c r="M14" s="1176">
        <v>0</v>
      </c>
      <c r="N14" s="1176">
        <v>0</v>
      </c>
      <c r="O14" s="1176">
        <v>0</v>
      </c>
      <c r="P14" s="1176">
        <v>0</v>
      </c>
    </row>
    <row r="15" spans="1:17" s="1069" customFormat="1" ht="38.25">
      <c r="A15" s="1169">
        <v>3</v>
      </c>
      <c r="B15" s="1173" t="s">
        <v>102</v>
      </c>
      <c r="C15" s="1177" t="s">
        <v>2038</v>
      </c>
      <c r="D15" s="1175" t="s">
        <v>1626</v>
      </c>
      <c r="E15" s="1173" t="s">
        <v>2001</v>
      </c>
      <c r="F15" s="1176">
        <v>0</v>
      </c>
      <c r="G15" s="1176">
        <v>0</v>
      </c>
      <c r="H15" s="1176">
        <v>0</v>
      </c>
      <c r="I15" s="1176">
        <v>0</v>
      </c>
      <c r="J15" s="1176">
        <v>0</v>
      </c>
      <c r="K15" s="1176">
        <v>0</v>
      </c>
      <c r="L15" s="1176">
        <v>0</v>
      </c>
      <c r="M15" s="1176">
        <v>0</v>
      </c>
      <c r="N15" s="1176">
        <v>0</v>
      </c>
      <c r="O15" s="1176">
        <v>0</v>
      </c>
      <c r="P15" s="1176">
        <v>0</v>
      </c>
    </row>
    <row r="16" spans="1:17" s="1069" customFormat="1">
      <c r="A16" s="1169">
        <v>5</v>
      </c>
      <c r="B16" s="1105"/>
      <c r="C16" s="1106" t="s">
        <v>103</v>
      </c>
      <c r="D16" s="671"/>
      <c r="E16" s="1107"/>
      <c r="F16" s="1107"/>
      <c r="G16" s="1107"/>
      <c r="H16" s="1107"/>
      <c r="I16" s="1107"/>
      <c r="J16" s="1107"/>
      <c r="K16" s="1107"/>
      <c r="L16" s="1107"/>
      <c r="M16" s="1107"/>
      <c r="N16" s="1107"/>
      <c r="O16" s="1107"/>
      <c r="P16" s="1107"/>
    </row>
    <row r="17" spans="1:16" s="1069" customFormat="1" ht="38.25">
      <c r="A17" s="1169">
        <v>6</v>
      </c>
      <c r="B17" s="1173" t="s">
        <v>75</v>
      </c>
      <c r="C17" s="1177" t="s">
        <v>100</v>
      </c>
      <c r="D17" s="1175" t="s">
        <v>1631</v>
      </c>
      <c r="E17" s="1173" t="s">
        <v>2002</v>
      </c>
      <c r="F17" s="1176">
        <v>0</v>
      </c>
      <c r="G17" s="1176">
        <v>0</v>
      </c>
      <c r="H17" s="1176">
        <v>0</v>
      </c>
      <c r="I17" s="1176">
        <v>0</v>
      </c>
      <c r="J17" s="1176">
        <v>0</v>
      </c>
      <c r="K17" s="1176">
        <v>0</v>
      </c>
      <c r="L17" s="1176">
        <v>0</v>
      </c>
      <c r="M17" s="1176">
        <v>0</v>
      </c>
      <c r="N17" s="1176">
        <v>0</v>
      </c>
      <c r="O17" s="1176">
        <v>0</v>
      </c>
      <c r="P17" s="1176">
        <v>0</v>
      </c>
    </row>
    <row r="18" spans="1:16" s="1069" customFormat="1" ht="15.75">
      <c r="A18" s="1169">
        <v>7</v>
      </c>
      <c r="B18" s="1173" t="s">
        <v>75</v>
      </c>
      <c r="C18" s="1177" t="s">
        <v>101</v>
      </c>
      <c r="D18" s="1175" t="s">
        <v>1631</v>
      </c>
      <c r="E18" s="1173" t="str">
        <f>E17</f>
        <v>29.32</v>
      </c>
      <c r="F18" s="1176">
        <v>0</v>
      </c>
      <c r="G18" s="1176">
        <v>0</v>
      </c>
      <c r="H18" s="1176">
        <v>0</v>
      </c>
      <c r="I18" s="1176">
        <v>0</v>
      </c>
      <c r="J18" s="1176">
        <v>0</v>
      </c>
      <c r="K18" s="1176">
        <v>0</v>
      </c>
      <c r="L18" s="1176">
        <v>0</v>
      </c>
      <c r="M18" s="1176">
        <v>0</v>
      </c>
      <c r="N18" s="1176">
        <v>0</v>
      </c>
      <c r="O18" s="1176">
        <v>0</v>
      </c>
      <c r="P18" s="1176">
        <v>0</v>
      </c>
    </row>
    <row r="19" spans="1:16" s="1069" customFormat="1" ht="38.25">
      <c r="A19" s="1169">
        <v>8</v>
      </c>
      <c r="B19" s="1173" t="s">
        <v>102</v>
      </c>
      <c r="C19" s="1177" t="s">
        <v>2038</v>
      </c>
      <c r="D19" s="1175" t="s">
        <v>1626</v>
      </c>
      <c r="E19" s="1181">
        <v>1.76</v>
      </c>
      <c r="F19" s="1176">
        <v>0</v>
      </c>
      <c r="G19" s="1176">
        <v>0</v>
      </c>
      <c r="H19" s="1176">
        <v>0</v>
      </c>
      <c r="I19" s="1176">
        <v>0</v>
      </c>
      <c r="J19" s="1176">
        <v>0</v>
      </c>
      <c r="K19" s="1176">
        <v>0</v>
      </c>
      <c r="L19" s="1176">
        <v>0</v>
      </c>
      <c r="M19" s="1176">
        <v>0</v>
      </c>
      <c r="N19" s="1176">
        <v>0</v>
      </c>
      <c r="O19" s="1176">
        <v>0</v>
      </c>
      <c r="P19" s="1176">
        <v>0</v>
      </c>
    </row>
    <row r="20" spans="1:16" s="1069" customFormat="1" ht="15.75">
      <c r="A20" s="1169">
        <v>9</v>
      </c>
      <c r="B20" s="1173"/>
      <c r="C20" s="1177" t="s">
        <v>1591</v>
      </c>
      <c r="D20" s="1175" t="s">
        <v>1631</v>
      </c>
      <c r="E20" s="1173">
        <v>4.0999999999999996</v>
      </c>
      <c r="F20" s="1176">
        <v>0</v>
      </c>
      <c r="G20" s="1176">
        <v>0</v>
      </c>
      <c r="H20" s="1176">
        <v>0</v>
      </c>
      <c r="I20" s="1176">
        <v>0</v>
      </c>
      <c r="J20" s="1176">
        <v>0</v>
      </c>
      <c r="K20" s="1176">
        <v>0</v>
      </c>
      <c r="L20" s="1176">
        <v>0</v>
      </c>
      <c r="M20" s="1176">
        <v>0</v>
      </c>
      <c r="N20" s="1176">
        <v>0</v>
      </c>
      <c r="O20" s="1176">
        <v>0</v>
      </c>
      <c r="P20" s="1176">
        <v>0</v>
      </c>
    </row>
    <row r="21" spans="1:16" s="1069" customFormat="1">
      <c r="A21" s="1169">
        <v>11</v>
      </c>
      <c r="B21" s="1105"/>
      <c r="C21" s="1106" t="s">
        <v>104</v>
      </c>
      <c r="D21" s="671"/>
      <c r="E21" s="1107"/>
      <c r="F21" s="1107"/>
      <c r="G21" s="1107"/>
      <c r="H21" s="1107"/>
      <c r="I21" s="1107"/>
      <c r="J21" s="1107"/>
      <c r="K21" s="1107"/>
      <c r="L21" s="1107"/>
      <c r="M21" s="1107"/>
      <c r="N21" s="1107"/>
      <c r="O21" s="1107"/>
      <c r="P21" s="1107"/>
    </row>
    <row r="22" spans="1:16" s="1069" customFormat="1" ht="38.25">
      <c r="A22" s="1169">
        <v>12</v>
      </c>
      <c r="B22" s="1173" t="s">
        <v>75</v>
      </c>
      <c r="C22" s="1177" t="s">
        <v>100</v>
      </c>
      <c r="D22" s="1175" t="s">
        <v>1631</v>
      </c>
      <c r="E22" s="1173" t="s">
        <v>2003</v>
      </c>
      <c r="F22" s="1176">
        <v>0</v>
      </c>
      <c r="G22" s="1176">
        <v>0</v>
      </c>
      <c r="H22" s="1176">
        <v>0</v>
      </c>
      <c r="I22" s="1176">
        <v>0</v>
      </c>
      <c r="J22" s="1176">
        <v>0</v>
      </c>
      <c r="K22" s="1176">
        <v>0</v>
      </c>
      <c r="L22" s="1176">
        <v>0</v>
      </c>
      <c r="M22" s="1176">
        <v>0</v>
      </c>
      <c r="N22" s="1176">
        <v>0</v>
      </c>
      <c r="O22" s="1176">
        <v>0</v>
      </c>
      <c r="P22" s="1176">
        <v>0</v>
      </c>
    </row>
    <row r="23" spans="1:16" s="1069" customFormat="1" ht="15.75">
      <c r="A23" s="1169">
        <v>13</v>
      </c>
      <c r="B23" s="1173" t="s">
        <v>75</v>
      </c>
      <c r="C23" s="1177" t="s">
        <v>101</v>
      </c>
      <c r="D23" s="1175" t="s">
        <v>1631</v>
      </c>
      <c r="E23" s="1173" t="str">
        <f>E22</f>
        <v>242.92</v>
      </c>
      <c r="F23" s="1176">
        <v>0</v>
      </c>
      <c r="G23" s="1176">
        <v>0</v>
      </c>
      <c r="H23" s="1176">
        <v>0</v>
      </c>
      <c r="I23" s="1176">
        <v>0</v>
      </c>
      <c r="J23" s="1176">
        <v>0</v>
      </c>
      <c r="K23" s="1176">
        <v>0</v>
      </c>
      <c r="L23" s="1176">
        <v>0</v>
      </c>
      <c r="M23" s="1176">
        <v>0</v>
      </c>
      <c r="N23" s="1176">
        <v>0</v>
      </c>
      <c r="O23" s="1176">
        <v>0</v>
      </c>
      <c r="P23" s="1176">
        <v>0</v>
      </c>
    </row>
    <row r="24" spans="1:16" s="1069" customFormat="1" ht="38.25">
      <c r="A24" s="1169">
        <v>14</v>
      </c>
      <c r="B24" s="1173" t="s">
        <v>102</v>
      </c>
      <c r="C24" s="1177" t="s">
        <v>2038</v>
      </c>
      <c r="D24" s="1175" t="s">
        <v>1626</v>
      </c>
      <c r="E24" s="1173" t="s">
        <v>2004</v>
      </c>
      <c r="F24" s="1176">
        <v>0</v>
      </c>
      <c r="G24" s="1176">
        <v>0</v>
      </c>
      <c r="H24" s="1176">
        <v>0</v>
      </c>
      <c r="I24" s="1176">
        <v>0</v>
      </c>
      <c r="J24" s="1176">
        <v>0</v>
      </c>
      <c r="K24" s="1176">
        <v>0</v>
      </c>
      <c r="L24" s="1176">
        <v>0</v>
      </c>
      <c r="M24" s="1176">
        <v>0</v>
      </c>
      <c r="N24" s="1176">
        <v>0</v>
      </c>
      <c r="O24" s="1176">
        <v>0</v>
      </c>
      <c r="P24" s="1176">
        <v>0</v>
      </c>
    </row>
    <row r="25" spans="1:16" s="1069" customFormat="1">
      <c r="A25" s="1169">
        <v>16</v>
      </c>
      <c r="B25" s="1173"/>
      <c r="C25" s="1183" t="s">
        <v>105</v>
      </c>
      <c r="D25" s="1184"/>
      <c r="E25" s="1182"/>
      <c r="F25" s="1182"/>
      <c r="G25" s="1182"/>
      <c r="H25" s="1182"/>
      <c r="I25" s="1182"/>
      <c r="J25" s="1182"/>
      <c r="K25" s="1182"/>
      <c r="L25" s="1182"/>
      <c r="M25" s="1182"/>
      <c r="N25" s="1182"/>
      <c r="O25" s="1182"/>
      <c r="P25" s="1182"/>
    </row>
    <row r="26" spans="1:16" s="1069" customFormat="1" ht="38.25">
      <c r="A26" s="1169">
        <v>17</v>
      </c>
      <c r="B26" s="1173" t="s">
        <v>75</v>
      </c>
      <c r="C26" s="1177" t="s">
        <v>100</v>
      </c>
      <c r="D26" s="1175" t="s">
        <v>1631</v>
      </c>
      <c r="E26" s="1173" t="s">
        <v>2005</v>
      </c>
      <c r="F26" s="1176">
        <v>0</v>
      </c>
      <c r="G26" s="1176">
        <v>0</v>
      </c>
      <c r="H26" s="1176">
        <v>0</v>
      </c>
      <c r="I26" s="1176">
        <v>0</v>
      </c>
      <c r="J26" s="1176">
        <v>0</v>
      </c>
      <c r="K26" s="1176">
        <v>0</v>
      </c>
      <c r="L26" s="1176">
        <v>0</v>
      </c>
      <c r="M26" s="1176">
        <v>0</v>
      </c>
      <c r="N26" s="1176">
        <v>0</v>
      </c>
      <c r="O26" s="1176">
        <v>0</v>
      </c>
      <c r="P26" s="1176">
        <v>0</v>
      </c>
    </row>
    <row r="27" spans="1:16" s="1069" customFormat="1" ht="15.75">
      <c r="A27" s="1169">
        <v>18</v>
      </c>
      <c r="B27" s="1173" t="s">
        <v>75</v>
      </c>
      <c r="C27" s="1177" t="s">
        <v>101</v>
      </c>
      <c r="D27" s="1175" t="s">
        <v>1631</v>
      </c>
      <c r="E27" s="1173" t="str">
        <f>E26</f>
        <v>777.94</v>
      </c>
      <c r="F27" s="1176">
        <v>0</v>
      </c>
      <c r="G27" s="1176">
        <v>0</v>
      </c>
      <c r="H27" s="1176">
        <v>0</v>
      </c>
      <c r="I27" s="1176">
        <v>0</v>
      </c>
      <c r="J27" s="1176">
        <v>0</v>
      </c>
      <c r="K27" s="1176">
        <v>0</v>
      </c>
      <c r="L27" s="1176">
        <v>0</v>
      </c>
      <c r="M27" s="1176">
        <v>0</v>
      </c>
      <c r="N27" s="1176">
        <v>0</v>
      </c>
      <c r="O27" s="1176">
        <v>0</v>
      </c>
      <c r="P27" s="1176">
        <v>0</v>
      </c>
    </row>
    <row r="28" spans="1:16" s="1069" customFormat="1" ht="38.25">
      <c r="A28" s="1169">
        <v>19</v>
      </c>
      <c r="B28" s="1173" t="s">
        <v>102</v>
      </c>
      <c r="C28" s="1177" t="s">
        <v>2038</v>
      </c>
      <c r="D28" s="1175" t="s">
        <v>1626</v>
      </c>
      <c r="E28" s="1173" t="s">
        <v>2006</v>
      </c>
      <c r="F28" s="1176">
        <v>0</v>
      </c>
      <c r="G28" s="1176">
        <v>0</v>
      </c>
      <c r="H28" s="1176">
        <v>0</v>
      </c>
      <c r="I28" s="1176">
        <v>0</v>
      </c>
      <c r="J28" s="1176">
        <v>0</v>
      </c>
      <c r="K28" s="1176">
        <v>0</v>
      </c>
      <c r="L28" s="1176">
        <v>0</v>
      </c>
      <c r="M28" s="1176">
        <v>0</v>
      </c>
      <c r="N28" s="1176">
        <v>0</v>
      </c>
      <c r="O28" s="1176">
        <v>0</v>
      </c>
      <c r="P28" s="1176">
        <v>0</v>
      </c>
    </row>
    <row r="29" spans="1:16" s="1069" customFormat="1">
      <c r="A29" s="1169">
        <v>21</v>
      </c>
      <c r="B29" s="1105"/>
      <c r="C29" s="1106" t="s">
        <v>106</v>
      </c>
      <c r="D29" s="671"/>
      <c r="E29" s="1107"/>
      <c r="F29" s="1107"/>
      <c r="G29" s="1107"/>
      <c r="H29" s="1107"/>
      <c r="I29" s="1107"/>
      <c r="J29" s="1107"/>
      <c r="K29" s="1107"/>
      <c r="L29" s="1107"/>
      <c r="M29" s="1107"/>
      <c r="N29" s="1107"/>
      <c r="O29" s="1107"/>
      <c r="P29" s="1107"/>
    </row>
    <row r="30" spans="1:16" s="1069" customFormat="1" ht="38.25">
      <c r="A30" s="1169">
        <v>22</v>
      </c>
      <c r="B30" s="1173" t="s">
        <v>75</v>
      </c>
      <c r="C30" s="1177" t="s">
        <v>100</v>
      </c>
      <c r="D30" s="1175" t="s">
        <v>1631</v>
      </c>
      <c r="E30" s="1173" t="s">
        <v>2007</v>
      </c>
      <c r="F30" s="1176">
        <v>0</v>
      </c>
      <c r="G30" s="1176">
        <v>0</v>
      </c>
      <c r="H30" s="1176">
        <v>0</v>
      </c>
      <c r="I30" s="1176">
        <v>0</v>
      </c>
      <c r="J30" s="1176">
        <v>0</v>
      </c>
      <c r="K30" s="1176">
        <v>0</v>
      </c>
      <c r="L30" s="1176">
        <v>0</v>
      </c>
      <c r="M30" s="1176">
        <v>0</v>
      </c>
      <c r="N30" s="1176">
        <v>0</v>
      </c>
      <c r="O30" s="1176">
        <v>0</v>
      </c>
      <c r="P30" s="1176">
        <v>0</v>
      </c>
    </row>
    <row r="31" spans="1:16" s="1069" customFormat="1" ht="15.75">
      <c r="A31" s="1169">
        <v>23</v>
      </c>
      <c r="B31" s="1173" t="s">
        <v>75</v>
      </c>
      <c r="C31" s="1177" t="s">
        <v>101</v>
      </c>
      <c r="D31" s="1175" t="s">
        <v>1631</v>
      </c>
      <c r="E31" s="1173" t="str">
        <f>E30</f>
        <v>610.74</v>
      </c>
      <c r="F31" s="1176">
        <v>0</v>
      </c>
      <c r="G31" s="1176">
        <v>0</v>
      </c>
      <c r="H31" s="1176">
        <v>0</v>
      </c>
      <c r="I31" s="1176">
        <v>0</v>
      </c>
      <c r="J31" s="1176">
        <v>0</v>
      </c>
      <c r="K31" s="1176">
        <v>0</v>
      </c>
      <c r="L31" s="1176">
        <v>0</v>
      </c>
      <c r="M31" s="1176">
        <v>0</v>
      </c>
      <c r="N31" s="1176">
        <v>0</v>
      </c>
      <c r="O31" s="1176">
        <v>0</v>
      </c>
      <c r="P31" s="1176">
        <v>0</v>
      </c>
    </row>
    <row r="32" spans="1:16" s="1069" customFormat="1" ht="38.25">
      <c r="A32" s="1169">
        <v>24</v>
      </c>
      <c r="B32" s="1173" t="s">
        <v>102</v>
      </c>
      <c r="C32" s="1177" t="s">
        <v>2038</v>
      </c>
      <c r="D32" s="1175" t="s">
        <v>1626</v>
      </c>
      <c r="E32" s="1173" t="s">
        <v>2008</v>
      </c>
      <c r="F32" s="1176">
        <v>0</v>
      </c>
      <c r="G32" s="1176">
        <v>0</v>
      </c>
      <c r="H32" s="1176">
        <v>0</v>
      </c>
      <c r="I32" s="1176">
        <v>0</v>
      </c>
      <c r="J32" s="1176">
        <v>0</v>
      </c>
      <c r="K32" s="1176">
        <v>0</v>
      </c>
      <c r="L32" s="1176">
        <v>0</v>
      </c>
      <c r="M32" s="1176">
        <v>0</v>
      </c>
      <c r="N32" s="1176">
        <v>0</v>
      </c>
      <c r="O32" s="1176">
        <v>0</v>
      </c>
      <c r="P32" s="1176">
        <v>0</v>
      </c>
    </row>
    <row r="33" spans="1:16" s="1069" customFormat="1">
      <c r="A33" s="1169">
        <v>26</v>
      </c>
      <c r="B33" s="1105"/>
      <c r="C33" s="1106" t="s">
        <v>107</v>
      </c>
      <c r="D33" s="671"/>
      <c r="E33" s="1107"/>
      <c r="F33" s="1107"/>
      <c r="G33" s="1107"/>
      <c r="H33" s="1107"/>
      <c r="I33" s="1107"/>
      <c r="J33" s="1107"/>
      <c r="K33" s="1107"/>
      <c r="L33" s="1107"/>
      <c r="M33" s="1107"/>
      <c r="N33" s="1107"/>
      <c r="O33" s="1107"/>
      <c r="P33" s="1107"/>
    </row>
    <row r="34" spans="1:16" s="1069" customFormat="1" ht="38.25">
      <c r="A34" s="1169">
        <v>27</v>
      </c>
      <c r="B34" s="1173" t="s">
        <v>75</v>
      </c>
      <c r="C34" s="1177" t="s">
        <v>100</v>
      </c>
      <c r="D34" s="1175" t="s">
        <v>1631</v>
      </c>
      <c r="E34" s="1173">
        <v>91.01</v>
      </c>
      <c r="F34" s="1176">
        <v>0</v>
      </c>
      <c r="G34" s="1176">
        <v>0</v>
      </c>
      <c r="H34" s="1176">
        <v>0</v>
      </c>
      <c r="I34" s="1176">
        <v>0</v>
      </c>
      <c r="J34" s="1176">
        <v>0</v>
      </c>
      <c r="K34" s="1176">
        <v>0</v>
      </c>
      <c r="L34" s="1176">
        <v>0</v>
      </c>
      <c r="M34" s="1176">
        <v>0</v>
      </c>
      <c r="N34" s="1176">
        <v>0</v>
      </c>
      <c r="O34" s="1176">
        <v>0</v>
      </c>
      <c r="P34" s="1176">
        <v>0</v>
      </c>
    </row>
    <row r="35" spans="1:16" s="1069" customFormat="1" ht="15.75">
      <c r="A35" s="1169">
        <v>28</v>
      </c>
      <c r="B35" s="1173" t="s">
        <v>75</v>
      </c>
      <c r="C35" s="1177" t="s">
        <v>101</v>
      </c>
      <c r="D35" s="1175" t="s">
        <v>1631</v>
      </c>
      <c r="E35" s="1173">
        <f>E34</f>
        <v>91.01</v>
      </c>
      <c r="F35" s="1176">
        <v>0</v>
      </c>
      <c r="G35" s="1176">
        <v>0</v>
      </c>
      <c r="H35" s="1176">
        <v>0</v>
      </c>
      <c r="I35" s="1176">
        <v>0</v>
      </c>
      <c r="J35" s="1176">
        <v>0</v>
      </c>
      <c r="K35" s="1176">
        <v>0</v>
      </c>
      <c r="L35" s="1176">
        <v>0</v>
      </c>
      <c r="M35" s="1176">
        <v>0</v>
      </c>
      <c r="N35" s="1176">
        <v>0</v>
      </c>
      <c r="O35" s="1176">
        <v>0</v>
      </c>
      <c r="P35" s="1176">
        <v>0</v>
      </c>
    </row>
    <row r="36" spans="1:16" s="1069" customFormat="1" ht="38.25">
      <c r="A36" s="1169">
        <v>29</v>
      </c>
      <c r="B36" s="1173" t="s">
        <v>102</v>
      </c>
      <c r="C36" s="1177" t="s">
        <v>2038</v>
      </c>
      <c r="D36" s="1175" t="s">
        <v>1626</v>
      </c>
      <c r="E36" s="1173">
        <f>E34*0.06</f>
        <v>5.4606000000000003</v>
      </c>
      <c r="F36" s="1176">
        <v>0</v>
      </c>
      <c r="G36" s="1176">
        <v>0</v>
      </c>
      <c r="H36" s="1176">
        <v>0</v>
      </c>
      <c r="I36" s="1176">
        <v>0</v>
      </c>
      <c r="J36" s="1176">
        <v>0</v>
      </c>
      <c r="K36" s="1176">
        <v>0</v>
      </c>
      <c r="L36" s="1176">
        <v>0</v>
      </c>
      <c r="M36" s="1176">
        <v>0</v>
      </c>
      <c r="N36" s="1176">
        <v>0</v>
      </c>
      <c r="O36" s="1176">
        <v>0</v>
      </c>
      <c r="P36" s="1176">
        <v>0</v>
      </c>
    </row>
    <row r="37" spans="1:16" s="1069" customFormat="1">
      <c r="A37" s="1169">
        <v>31</v>
      </c>
      <c r="B37" s="1105"/>
      <c r="C37" s="1106" t="s">
        <v>108</v>
      </c>
      <c r="D37" s="671"/>
      <c r="E37" s="1107"/>
      <c r="F37" s="1107"/>
      <c r="G37" s="1107"/>
      <c r="H37" s="1107"/>
      <c r="I37" s="1107"/>
      <c r="J37" s="1107"/>
      <c r="K37" s="1107"/>
      <c r="L37" s="1107"/>
      <c r="M37" s="1107"/>
      <c r="N37" s="1107"/>
      <c r="O37" s="1107"/>
      <c r="P37" s="1107"/>
    </row>
    <row r="38" spans="1:16" s="1069" customFormat="1" ht="25.5">
      <c r="A38" s="1169">
        <v>32</v>
      </c>
      <c r="B38" s="1110" t="s">
        <v>75</v>
      </c>
      <c r="C38" s="775" t="s">
        <v>109</v>
      </c>
      <c r="D38" s="998" t="s">
        <v>1631</v>
      </c>
      <c r="E38" s="1110">
        <v>13.62</v>
      </c>
      <c r="F38" s="1111">
        <v>0</v>
      </c>
      <c r="G38" s="1111">
        <v>0</v>
      </c>
      <c r="H38" s="1111">
        <v>0</v>
      </c>
      <c r="I38" s="1111">
        <v>0</v>
      </c>
      <c r="J38" s="1111">
        <v>0</v>
      </c>
      <c r="K38" s="1111">
        <v>0</v>
      </c>
      <c r="L38" s="1111">
        <v>0</v>
      </c>
      <c r="M38" s="1111">
        <v>0</v>
      </c>
      <c r="N38" s="1111">
        <v>0</v>
      </c>
      <c r="O38" s="1111">
        <v>0</v>
      </c>
      <c r="P38" s="1111">
        <v>0</v>
      </c>
    </row>
    <row r="39" spans="1:16" s="1069" customFormat="1" ht="15.75">
      <c r="A39" s="1169">
        <v>33</v>
      </c>
      <c r="B39" s="1110"/>
      <c r="C39" s="775" t="s">
        <v>110</v>
      </c>
      <c r="D39" s="998" t="s">
        <v>1625</v>
      </c>
      <c r="E39" s="1110">
        <f>E38*0.1*0.1*2.5</f>
        <v>0.34050000000000002</v>
      </c>
      <c r="F39" s="1111">
        <v>0</v>
      </c>
      <c r="G39" s="1111">
        <v>0</v>
      </c>
      <c r="H39" s="1111">
        <v>0</v>
      </c>
      <c r="I39" s="1111">
        <v>0</v>
      </c>
      <c r="J39" s="1111">
        <v>0</v>
      </c>
      <c r="K39" s="1111">
        <v>0</v>
      </c>
      <c r="L39" s="1111">
        <v>0</v>
      </c>
      <c r="M39" s="1111">
        <v>0</v>
      </c>
      <c r="N39" s="1111">
        <v>0</v>
      </c>
      <c r="O39" s="1111">
        <v>0</v>
      </c>
      <c r="P39" s="1111">
        <v>0</v>
      </c>
    </row>
    <row r="40" spans="1:16" s="669" customFormat="1" ht="15" customHeight="1">
      <c r="A40" s="1169">
        <v>34</v>
      </c>
      <c r="B40" s="1110" t="s">
        <v>75</v>
      </c>
      <c r="C40" s="755" t="s">
        <v>111</v>
      </c>
      <c r="D40" s="998" t="s">
        <v>1631</v>
      </c>
      <c r="E40" s="1110">
        <f>E38*2.5*0.1</f>
        <v>3.4049999999999998</v>
      </c>
      <c r="F40" s="1111">
        <v>0</v>
      </c>
      <c r="G40" s="1111">
        <v>0</v>
      </c>
      <c r="H40" s="1111">
        <v>0</v>
      </c>
      <c r="I40" s="1111">
        <v>0</v>
      </c>
      <c r="J40" s="1111">
        <v>0</v>
      </c>
      <c r="K40" s="1111">
        <v>0</v>
      </c>
      <c r="L40" s="1111">
        <v>0</v>
      </c>
      <c r="M40" s="1111">
        <v>0</v>
      </c>
      <c r="N40" s="1111">
        <v>0</v>
      </c>
      <c r="O40" s="1111">
        <v>0</v>
      </c>
      <c r="P40" s="1111">
        <v>0</v>
      </c>
    </row>
    <row r="41" spans="1:16" s="669" customFormat="1" ht="15" customHeight="1">
      <c r="A41" s="1169">
        <v>35</v>
      </c>
      <c r="B41" s="1199"/>
      <c r="C41" s="1200" t="s">
        <v>2070</v>
      </c>
      <c r="D41" s="1201"/>
      <c r="E41" s="1202"/>
      <c r="F41" s="1198"/>
      <c r="G41" s="1198"/>
      <c r="H41" s="1198"/>
      <c r="I41" s="1198"/>
      <c r="J41" s="1198"/>
      <c r="K41" s="1198"/>
      <c r="L41" s="1198"/>
      <c r="M41" s="1198"/>
      <c r="N41" s="1198"/>
      <c r="O41" s="1198"/>
      <c r="P41" s="1198"/>
    </row>
    <row r="42" spans="1:16" s="1069" customFormat="1" ht="38.25">
      <c r="A42" s="1169">
        <v>36</v>
      </c>
      <c r="B42" s="1208" t="s">
        <v>75</v>
      </c>
      <c r="C42" s="1209" t="s">
        <v>100</v>
      </c>
      <c r="D42" s="1210" t="s">
        <v>2027</v>
      </c>
      <c r="E42" s="1217">
        <v>9.23</v>
      </c>
      <c r="F42" s="1211">
        <v>0</v>
      </c>
      <c r="G42" s="1211">
        <v>0</v>
      </c>
      <c r="H42" s="1211">
        <v>0</v>
      </c>
      <c r="I42" s="1211">
        <v>0</v>
      </c>
      <c r="J42" s="1211">
        <v>0</v>
      </c>
      <c r="K42" s="1211">
        <v>0</v>
      </c>
      <c r="L42" s="1211">
        <v>0</v>
      </c>
      <c r="M42" s="1211">
        <v>0</v>
      </c>
      <c r="N42" s="1211">
        <v>0</v>
      </c>
      <c r="O42" s="1211">
        <v>0</v>
      </c>
      <c r="P42" s="1211">
        <v>0</v>
      </c>
    </row>
    <row r="43" spans="1:16" s="1069" customFormat="1" ht="14.25">
      <c r="A43" s="1169">
        <v>37</v>
      </c>
      <c r="B43" s="1208" t="s">
        <v>75</v>
      </c>
      <c r="C43" s="1212" t="s">
        <v>101</v>
      </c>
      <c r="D43" s="1213" t="s">
        <v>2027</v>
      </c>
      <c r="E43" s="1217">
        <v>9.23</v>
      </c>
      <c r="F43" s="1214">
        <v>0</v>
      </c>
      <c r="G43" s="1214">
        <v>0</v>
      </c>
      <c r="H43" s="1214">
        <v>0</v>
      </c>
      <c r="I43" s="1214">
        <v>0</v>
      </c>
      <c r="J43" s="1214">
        <v>0</v>
      </c>
      <c r="K43" s="1214">
        <v>0</v>
      </c>
      <c r="L43" s="1214">
        <v>0</v>
      </c>
      <c r="M43" s="1214">
        <v>0</v>
      </c>
      <c r="N43" s="1214">
        <v>0</v>
      </c>
      <c r="O43" s="1214">
        <v>0</v>
      </c>
      <c r="P43" s="1214">
        <v>0</v>
      </c>
    </row>
    <row r="44" spans="1:16" s="1069" customFormat="1" ht="38.25">
      <c r="A44" s="1169">
        <v>38</v>
      </c>
      <c r="B44" s="1215" t="s">
        <v>102</v>
      </c>
      <c r="C44" s="1177" t="s">
        <v>2038</v>
      </c>
      <c r="D44" s="1213" t="s">
        <v>2028</v>
      </c>
      <c r="E44" s="1217">
        <v>9.23</v>
      </c>
      <c r="F44" s="1216">
        <v>0</v>
      </c>
      <c r="G44" s="1216">
        <v>0</v>
      </c>
      <c r="H44" s="1216">
        <v>0</v>
      </c>
      <c r="I44" s="1216">
        <v>0</v>
      </c>
      <c r="J44" s="1216">
        <v>0</v>
      </c>
      <c r="K44" s="1216">
        <v>0</v>
      </c>
      <c r="L44" s="1216">
        <v>0</v>
      </c>
      <c r="M44" s="1216">
        <v>0</v>
      </c>
      <c r="N44" s="1216">
        <v>0</v>
      </c>
      <c r="O44" s="1216">
        <v>0</v>
      </c>
      <c r="P44" s="1216">
        <v>0</v>
      </c>
    </row>
    <row r="45" spans="1:16" s="1069" customFormat="1">
      <c r="A45" s="1169">
        <v>40</v>
      </c>
      <c r="B45" s="1105"/>
      <c r="C45" s="1106" t="s">
        <v>112</v>
      </c>
      <c r="D45" s="671"/>
      <c r="E45" s="1107"/>
      <c r="F45" s="1107"/>
      <c r="G45" s="1107"/>
      <c r="H45" s="1107"/>
      <c r="I45" s="1107"/>
      <c r="J45" s="1107"/>
      <c r="K45" s="1107"/>
      <c r="L45" s="1107"/>
      <c r="M45" s="1107"/>
      <c r="N45" s="1107"/>
      <c r="O45" s="1107"/>
      <c r="P45" s="1107"/>
    </row>
    <row r="46" spans="1:16" s="1069" customFormat="1" ht="25.5">
      <c r="A46" s="1169">
        <v>41</v>
      </c>
      <c r="B46" s="1110" t="s">
        <v>75</v>
      </c>
      <c r="C46" s="775" t="s">
        <v>83</v>
      </c>
      <c r="D46" s="998" t="s">
        <v>1631</v>
      </c>
      <c r="E46" s="1110">
        <v>563.53</v>
      </c>
      <c r="F46" s="1111">
        <v>0</v>
      </c>
      <c r="G46" s="1111">
        <v>0</v>
      </c>
      <c r="H46" s="1111">
        <v>0</v>
      </c>
      <c r="I46" s="1111">
        <v>0</v>
      </c>
      <c r="J46" s="1111">
        <v>0</v>
      </c>
      <c r="K46" s="1111">
        <v>0</v>
      </c>
      <c r="L46" s="1111">
        <v>0</v>
      </c>
      <c r="M46" s="1111">
        <v>0</v>
      </c>
      <c r="N46" s="1111">
        <v>0</v>
      </c>
      <c r="O46" s="1111">
        <v>0</v>
      </c>
      <c r="P46" s="1111">
        <v>0</v>
      </c>
    </row>
    <row r="47" spans="1:16" s="1069" customFormat="1" ht="25.5">
      <c r="A47" s="1169">
        <v>42</v>
      </c>
      <c r="B47" s="1110" t="s">
        <v>75</v>
      </c>
      <c r="C47" s="775" t="s">
        <v>84</v>
      </c>
      <c r="D47" s="998" t="s">
        <v>1631</v>
      </c>
      <c r="E47" s="1110">
        <f>E46</f>
        <v>563.53</v>
      </c>
      <c r="F47" s="1111">
        <v>0</v>
      </c>
      <c r="G47" s="1111">
        <v>0</v>
      </c>
      <c r="H47" s="1111">
        <v>0</v>
      </c>
      <c r="I47" s="1111">
        <v>0</v>
      </c>
      <c r="J47" s="1111">
        <v>0</v>
      </c>
      <c r="K47" s="1111">
        <v>0</v>
      </c>
      <c r="L47" s="1111">
        <v>0</v>
      </c>
      <c r="M47" s="1111">
        <v>0</v>
      </c>
      <c r="N47" s="1111">
        <v>0</v>
      </c>
      <c r="O47" s="1111">
        <v>0</v>
      </c>
      <c r="P47" s="1111">
        <v>0</v>
      </c>
    </row>
    <row r="48" spans="1:16" s="1069" customFormat="1" ht="25.5">
      <c r="A48" s="1169">
        <v>43</v>
      </c>
      <c r="B48" s="1110" t="s">
        <v>75</v>
      </c>
      <c r="C48" s="775" t="s">
        <v>1960</v>
      </c>
      <c r="D48" s="998" t="s">
        <v>86</v>
      </c>
      <c r="E48" s="1110">
        <f>E46*2.8</f>
        <v>1577.8839999999998</v>
      </c>
      <c r="F48" s="1111">
        <v>0</v>
      </c>
      <c r="G48" s="1111">
        <v>0</v>
      </c>
      <c r="H48" s="1111">
        <v>0</v>
      </c>
      <c r="I48" s="1111">
        <v>0</v>
      </c>
      <c r="J48" s="1111">
        <v>0</v>
      </c>
      <c r="K48" s="1111">
        <v>0</v>
      </c>
      <c r="L48" s="1111">
        <v>0</v>
      </c>
      <c r="M48" s="1111">
        <v>0</v>
      </c>
      <c r="N48" s="1111">
        <v>0</v>
      </c>
      <c r="O48" s="1111">
        <v>0</v>
      </c>
      <c r="P48" s="1111">
        <v>0</v>
      </c>
    </row>
    <row r="49" spans="1:17" s="1069" customFormat="1" ht="15.75">
      <c r="A49" s="1169">
        <v>44</v>
      </c>
      <c r="B49" s="1146" t="s">
        <v>75</v>
      </c>
      <c r="C49" s="813" t="s">
        <v>87</v>
      </c>
      <c r="D49" s="1058" t="s">
        <v>1631</v>
      </c>
      <c r="E49" s="1146">
        <f>E46</f>
        <v>563.53</v>
      </c>
      <c r="F49" s="1149">
        <v>0</v>
      </c>
      <c r="G49" s="1149">
        <v>0</v>
      </c>
      <c r="H49" s="1149">
        <v>0</v>
      </c>
      <c r="I49" s="1149">
        <v>0</v>
      </c>
      <c r="J49" s="1149">
        <v>0</v>
      </c>
      <c r="K49" s="1149">
        <v>0</v>
      </c>
      <c r="L49" s="1149">
        <v>0</v>
      </c>
      <c r="M49" s="1149">
        <v>0</v>
      </c>
      <c r="N49" s="1149">
        <v>0</v>
      </c>
      <c r="O49" s="1149">
        <v>0</v>
      </c>
      <c r="P49" s="1111">
        <v>0</v>
      </c>
    </row>
    <row r="50" spans="1:17" s="1069" customFormat="1" ht="25.5">
      <c r="A50" s="1220">
        <v>45</v>
      </c>
      <c r="B50" s="1221" t="s">
        <v>88</v>
      </c>
      <c r="C50" s="1219" t="s">
        <v>2032</v>
      </c>
      <c r="D50" s="1222" t="s">
        <v>2033</v>
      </c>
      <c r="E50" s="1221">
        <f>E47</f>
        <v>563.53</v>
      </c>
      <c r="F50" s="1223">
        <v>0</v>
      </c>
      <c r="G50" s="1223">
        <v>0</v>
      </c>
      <c r="H50" s="1223">
        <v>0</v>
      </c>
      <c r="I50" s="1223">
        <v>0</v>
      </c>
      <c r="J50" s="1223">
        <v>0</v>
      </c>
      <c r="K50" s="1223">
        <v>0</v>
      </c>
      <c r="L50" s="1223">
        <v>0</v>
      </c>
      <c r="M50" s="1223">
        <v>0</v>
      </c>
      <c r="N50" s="1223">
        <v>0</v>
      </c>
      <c r="O50" s="1223">
        <v>0</v>
      </c>
      <c r="P50" s="1224">
        <v>0</v>
      </c>
      <c r="Q50" s="1225"/>
    </row>
    <row r="51" spans="1:17" s="1069" customFormat="1">
      <c r="A51" s="1169">
        <v>46</v>
      </c>
      <c r="B51" s="1105"/>
      <c r="C51" s="1106" t="s">
        <v>113</v>
      </c>
      <c r="D51" s="671"/>
      <c r="E51" s="1107"/>
      <c r="F51" s="1107"/>
      <c r="G51" s="1107"/>
      <c r="H51" s="1107"/>
      <c r="I51" s="1107"/>
      <c r="J51" s="1107"/>
      <c r="K51" s="1107"/>
      <c r="L51" s="1107"/>
      <c r="M51" s="1107"/>
      <c r="N51" s="1107"/>
      <c r="O51" s="1107"/>
      <c r="P51" s="1107"/>
    </row>
    <row r="52" spans="1:17" s="1069" customFormat="1" ht="25.5">
      <c r="A52" s="1169">
        <v>47</v>
      </c>
      <c r="B52" s="1110" t="s">
        <v>75</v>
      </c>
      <c r="C52" s="775" t="s">
        <v>114</v>
      </c>
      <c r="D52" s="998" t="s">
        <v>1631</v>
      </c>
      <c r="E52" s="1110">
        <v>297.85000000000002</v>
      </c>
      <c r="F52" s="1111">
        <v>0</v>
      </c>
      <c r="G52" s="1111">
        <v>0</v>
      </c>
      <c r="H52" s="1111">
        <v>0</v>
      </c>
      <c r="I52" s="1111">
        <v>0</v>
      </c>
      <c r="J52" s="1111">
        <v>0</v>
      </c>
      <c r="K52" s="1111">
        <v>0</v>
      </c>
      <c r="L52" s="1111">
        <v>0</v>
      </c>
      <c r="M52" s="1111">
        <v>0</v>
      </c>
      <c r="N52" s="1111">
        <v>0</v>
      </c>
      <c r="O52" s="1111">
        <v>0</v>
      </c>
      <c r="P52" s="1111">
        <v>0</v>
      </c>
    </row>
    <row r="53" spans="1:17" s="1069" customFormat="1" ht="38.25">
      <c r="A53" s="1169">
        <v>48</v>
      </c>
      <c r="B53" s="1110" t="s">
        <v>75</v>
      </c>
      <c r="C53" s="775" t="s">
        <v>115</v>
      </c>
      <c r="D53" s="998" t="s">
        <v>1631</v>
      </c>
      <c r="E53" s="1110">
        <f>E52</f>
        <v>297.85000000000002</v>
      </c>
      <c r="F53" s="1111">
        <v>0</v>
      </c>
      <c r="G53" s="1111">
        <v>0</v>
      </c>
      <c r="H53" s="1111">
        <v>0</v>
      </c>
      <c r="I53" s="1111">
        <v>0</v>
      </c>
      <c r="J53" s="1111">
        <v>0</v>
      </c>
      <c r="K53" s="1111">
        <v>0</v>
      </c>
      <c r="L53" s="1111">
        <v>0</v>
      </c>
      <c r="M53" s="1111">
        <v>0</v>
      </c>
      <c r="N53" s="1111">
        <v>0</v>
      </c>
      <c r="O53" s="1111">
        <v>0</v>
      </c>
      <c r="P53" s="1111">
        <v>0</v>
      </c>
    </row>
    <row r="54" spans="1:17" s="746" customFormat="1" ht="38.25">
      <c r="A54" s="1169">
        <v>49</v>
      </c>
      <c r="B54" s="1146" t="s">
        <v>75</v>
      </c>
      <c r="C54" s="813" t="s">
        <v>1961</v>
      </c>
      <c r="D54" s="1058" t="s">
        <v>1631</v>
      </c>
      <c r="E54" s="1146">
        <f>E53</f>
        <v>297.85000000000002</v>
      </c>
      <c r="F54" s="1149">
        <v>0</v>
      </c>
      <c r="G54" s="1149">
        <v>0</v>
      </c>
      <c r="H54" s="1149">
        <v>0</v>
      </c>
      <c r="I54" s="1149">
        <v>0</v>
      </c>
      <c r="J54" s="1149">
        <v>0</v>
      </c>
      <c r="K54" s="1149">
        <v>0</v>
      </c>
      <c r="L54" s="1149">
        <v>0</v>
      </c>
      <c r="M54" s="1149">
        <v>0</v>
      </c>
      <c r="N54" s="1149">
        <v>0</v>
      </c>
      <c r="O54" s="1149">
        <v>0</v>
      </c>
      <c r="P54" s="1149">
        <v>0</v>
      </c>
    </row>
    <row r="55" spans="1:17" s="1069" customFormat="1" ht="15.75">
      <c r="A55" s="1169">
        <v>50</v>
      </c>
      <c r="B55" s="1110" t="s">
        <v>75</v>
      </c>
      <c r="C55" s="775" t="s">
        <v>101</v>
      </c>
      <c r="D55" s="998" t="s">
        <v>1631</v>
      </c>
      <c r="E55" s="1110">
        <f>E52</f>
        <v>297.85000000000002</v>
      </c>
      <c r="F55" s="1111">
        <v>0</v>
      </c>
      <c r="G55" s="1111">
        <v>0</v>
      </c>
      <c r="H55" s="1111">
        <v>0</v>
      </c>
      <c r="I55" s="1111">
        <v>0</v>
      </c>
      <c r="J55" s="1111">
        <v>0</v>
      </c>
      <c r="K55" s="1111">
        <v>0</v>
      </c>
      <c r="L55" s="1111">
        <v>0</v>
      </c>
      <c r="M55" s="1111">
        <v>0</v>
      </c>
      <c r="N55" s="1111">
        <v>0</v>
      </c>
      <c r="O55" s="1111">
        <v>0</v>
      </c>
      <c r="P55" s="1111">
        <v>0</v>
      </c>
    </row>
    <row r="56" spans="1:17" s="1069" customFormat="1" ht="38.25">
      <c r="A56" s="1169">
        <v>51</v>
      </c>
      <c r="B56" s="1110" t="s">
        <v>102</v>
      </c>
      <c r="C56" s="1177" t="s">
        <v>2034</v>
      </c>
      <c r="D56" s="998" t="s">
        <v>1626</v>
      </c>
      <c r="E56" s="1110">
        <f>E52*0.05</f>
        <v>14.892500000000002</v>
      </c>
      <c r="F56" s="1111">
        <v>0</v>
      </c>
      <c r="G56" s="1111">
        <v>0</v>
      </c>
      <c r="H56" s="1111">
        <v>0</v>
      </c>
      <c r="I56" s="1111">
        <v>0</v>
      </c>
      <c r="J56" s="1111">
        <v>0</v>
      </c>
      <c r="K56" s="1111">
        <v>0</v>
      </c>
      <c r="L56" s="1111">
        <v>0</v>
      </c>
      <c r="M56" s="1111">
        <v>0</v>
      </c>
      <c r="N56" s="1111">
        <v>0</v>
      </c>
      <c r="O56" s="1111">
        <v>0</v>
      </c>
      <c r="P56" s="1111">
        <v>0</v>
      </c>
    </row>
    <row r="57" spans="1:17" s="1069" customFormat="1">
      <c r="A57" s="1169">
        <v>53</v>
      </c>
      <c r="B57" s="1105"/>
      <c r="C57" s="1106" t="s">
        <v>116</v>
      </c>
      <c r="D57" s="671"/>
      <c r="E57" s="1107"/>
      <c r="F57" s="1107"/>
      <c r="G57" s="1107"/>
      <c r="H57" s="1107"/>
      <c r="I57" s="1107"/>
      <c r="J57" s="1107"/>
      <c r="K57" s="1107"/>
      <c r="L57" s="1107"/>
      <c r="M57" s="1107"/>
      <c r="N57" s="1107"/>
      <c r="O57" s="1107"/>
      <c r="P57" s="1107"/>
    </row>
    <row r="58" spans="1:17" s="1069" customFormat="1" ht="25.5">
      <c r="A58" s="1169">
        <v>54</v>
      </c>
      <c r="B58" s="1110" t="s">
        <v>75</v>
      </c>
      <c r="C58" s="775" t="s">
        <v>114</v>
      </c>
      <c r="D58" s="998" t="s">
        <v>1631</v>
      </c>
      <c r="E58" s="1110">
        <v>203.51</v>
      </c>
      <c r="F58" s="1111">
        <v>0</v>
      </c>
      <c r="G58" s="1111">
        <v>0</v>
      </c>
      <c r="H58" s="1111">
        <v>0</v>
      </c>
      <c r="I58" s="1111">
        <v>0</v>
      </c>
      <c r="J58" s="1111">
        <v>0</v>
      </c>
      <c r="K58" s="1111">
        <v>0</v>
      </c>
      <c r="L58" s="1111">
        <v>0</v>
      </c>
      <c r="M58" s="1111">
        <v>0</v>
      </c>
      <c r="N58" s="1111">
        <v>0</v>
      </c>
      <c r="O58" s="1111">
        <v>0</v>
      </c>
      <c r="P58" s="1111">
        <v>0</v>
      </c>
    </row>
    <row r="59" spans="1:17" s="1069" customFormat="1" ht="38.25">
      <c r="A59" s="1169">
        <v>55</v>
      </c>
      <c r="B59" s="1110" t="s">
        <v>75</v>
      </c>
      <c r="C59" s="775" t="s">
        <v>115</v>
      </c>
      <c r="D59" s="998" t="s">
        <v>1631</v>
      </c>
      <c r="E59" s="1110">
        <f>E58</f>
        <v>203.51</v>
      </c>
      <c r="F59" s="1111">
        <v>0</v>
      </c>
      <c r="G59" s="1111">
        <v>0</v>
      </c>
      <c r="H59" s="1111">
        <v>0</v>
      </c>
      <c r="I59" s="1111">
        <v>0</v>
      </c>
      <c r="J59" s="1111">
        <v>0</v>
      </c>
      <c r="K59" s="1111">
        <v>0</v>
      </c>
      <c r="L59" s="1111">
        <v>0</v>
      </c>
      <c r="M59" s="1111">
        <v>0</v>
      </c>
      <c r="N59" s="1111">
        <v>0</v>
      </c>
      <c r="O59" s="1111">
        <v>0</v>
      </c>
      <c r="P59" s="1111">
        <v>0</v>
      </c>
    </row>
    <row r="60" spans="1:17" s="1069" customFormat="1" ht="15.75">
      <c r="A60" s="1169">
        <v>56</v>
      </c>
      <c r="B60" s="1110" t="s">
        <v>75</v>
      </c>
      <c r="C60" s="775" t="s">
        <v>101</v>
      </c>
      <c r="D60" s="998" t="s">
        <v>1631</v>
      </c>
      <c r="E60" s="1110">
        <f>E58</f>
        <v>203.51</v>
      </c>
      <c r="F60" s="1111">
        <v>0</v>
      </c>
      <c r="G60" s="1111">
        <v>0</v>
      </c>
      <c r="H60" s="1111">
        <v>0</v>
      </c>
      <c r="I60" s="1111">
        <v>0</v>
      </c>
      <c r="J60" s="1111">
        <v>0</v>
      </c>
      <c r="K60" s="1111">
        <v>0</v>
      </c>
      <c r="L60" s="1111">
        <v>0</v>
      </c>
      <c r="M60" s="1111">
        <v>0</v>
      </c>
      <c r="N60" s="1111">
        <v>0</v>
      </c>
      <c r="O60" s="1111">
        <v>0</v>
      </c>
      <c r="P60" s="1111">
        <v>0</v>
      </c>
    </row>
    <row r="61" spans="1:17" s="1069" customFormat="1" ht="38.25">
      <c r="A61" s="1169">
        <v>57</v>
      </c>
      <c r="B61" s="1110" t="s">
        <v>102</v>
      </c>
      <c r="C61" s="1177" t="s">
        <v>2034</v>
      </c>
      <c r="D61" s="998" t="s">
        <v>1626</v>
      </c>
      <c r="E61" s="1110">
        <f>E58*0.05</f>
        <v>10.1755</v>
      </c>
      <c r="F61" s="1111">
        <v>0</v>
      </c>
      <c r="G61" s="1111">
        <v>0</v>
      </c>
      <c r="H61" s="1111">
        <v>0</v>
      </c>
      <c r="I61" s="1111">
        <v>0</v>
      </c>
      <c r="J61" s="1111">
        <v>0</v>
      </c>
      <c r="K61" s="1111">
        <v>0</v>
      </c>
      <c r="L61" s="1111">
        <v>0</v>
      </c>
      <c r="M61" s="1111">
        <v>0</v>
      </c>
      <c r="N61" s="1111">
        <v>0</v>
      </c>
      <c r="O61" s="1111">
        <v>0</v>
      </c>
      <c r="P61" s="1111">
        <v>0</v>
      </c>
    </row>
    <row r="62" spans="1:17" s="1069" customFormat="1" ht="25.5">
      <c r="A62" s="1169">
        <v>59</v>
      </c>
      <c r="B62" s="1110" t="s">
        <v>75</v>
      </c>
      <c r="C62" s="775" t="s">
        <v>117</v>
      </c>
      <c r="D62" s="998" t="s">
        <v>1631</v>
      </c>
      <c r="E62" s="1110">
        <f>E58</f>
        <v>203.51</v>
      </c>
      <c r="F62" s="1111">
        <v>0</v>
      </c>
      <c r="G62" s="1111">
        <v>0</v>
      </c>
      <c r="H62" s="1111">
        <v>0</v>
      </c>
      <c r="I62" s="1111">
        <v>0</v>
      </c>
      <c r="J62" s="1111">
        <v>0</v>
      </c>
      <c r="K62" s="1111">
        <v>0</v>
      </c>
      <c r="L62" s="1111">
        <v>0</v>
      </c>
      <c r="M62" s="1111">
        <v>0</v>
      </c>
      <c r="N62" s="1111">
        <v>0</v>
      </c>
      <c r="O62" s="1111">
        <v>0</v>
      </c>
      <c r="P62" s="1111">
        <v>0</v>
      </c>
    </row>
    <row r="63" spans="1:17" s="1069" customFormat="1">
      <c r="A63" s="1169">
        <v>60</v>
      </c>
      <c r="B63" s="1105"/>
      <c r="C63" s="1106" t="s">
        <v>118</v>
      </c>
      <c r="D63" s="671"/>
      <c r="E63" s="1107"/>
      <c r="F63" s="1107"/>
      <c r="G63" s="1107"/>
      <c r="H63" s="1107"/>
      <c r="I63" s="1107"/>
      <c r="J63" s="1107"/>
      <c r="K63" s="1107"/>
      <c r="L63" s="1107"/>
      <c r="M63" s="1107"/>
      <c r="N63" s="1107"/>
      <c r="O63" s="1107"/>
      <c r="P63" s="1107"/>
    </row>
    <row r="64" spans="1:17" s="1069" customFormat="1" ht="25.5">
      <c r="A64" s="1169">
        <v>61</v>
      </c>
      <c r="B64" s="1146" t="s">
        <v>75</v>
      </c>
      <c r="C64" s="813" t="s">
        <v>114</v>
      </c>
      <c r="D64" s="1058" t="s">
        <v>1631</v>
      </c>
      <c r="E64" s="1146">
        <v>709.93</v>
      </c>
      <c r="F64" s="1149">
        <v>0</v>
      </c>
      <c r="G64" s="1149">
        <v>0</v>
      </c>
      <c r="H64" s="1149">
        <v>0</v>
      </c>
      <c r="I64" s="1149">
        <v>0</v>
      </c>
      <c r="J64" s="1149">
        <v>0</v>
      </c>
      <c r="K64" s="1149">
        <v>0</v>
      </c>
      <c r="L64" s="1149">
        <v>0</v>
      </c>
      <c r="M64" s="1149">
        <v>0</v>
      </c>
      <c r="N64" s="1149">
        <v>0</v>
      </c>
      <c r="O64" s="1149">
        <v>0</v>
      </c>
      <c r="P64" s="1149">
        <v>0</v>
      </c>
    </row>
    <row r="65" spans="1:16" s="1069" customFormat="1" ht="38.25">
      <c r="A65" s="1169">
        <v>62</v>
      </c>
      <c r="B65" s="1146" t="s">
        <v>75</v>
      </c>
      <c r="C65" s="813" t="s">
        <v>115</v>
      </c>
      <c r="D65" s="1058" t="s">
        <v>1631</v>
      </c>
      <c r="E65" s="1146">
        <f>E64</f>
        <v>709.93</v>
      </c>
      <c r="F65" s="1149">
        <v>0</v>
      </c>
      <c r="G65" s="1149">
        <v>0</v>
      </c>
      <c r="H65" s="1149">
        <v>0</v>
      </c>
      <c r="I65" s="1149">
        <v>0</v>
      </c>
      <c r="J65" s="1149">
        <v>0</v>
      </c>
      <c r="K65" s="1149">
        <v>0</v>
      </c>
      <c r="L65" s="1149">
        <v>0</v>
      </c>
      <c r="M65" s="1149">
        <v>0</v>
      </c>
      <c r="N65" s="1149">
        <v>0</v>
      </c>
      <c r="O65" s="1149">
        <v>0</v>
      </c>
      <c r="P65" s="1149">
        <v>0</v>
      </c>
    </row>
    <row r="66" spans="1:16" s="1069" customFormat="1" ht="15.75">
      <c r="A66" s="1169">
        <v>63</v>
      </c>
      <c r="B66" s="1146" t="s">
        <v>75</v>
      </c>
      <c r="C66" s="813" t="s">
        <v>101</v>
      </c>
      <c r="D66" s="1058" t="s">
        <v>1631</v>
      </c>
      <c r="E66" s="1146">
        <f>E64</f>
        <v>709.93</v>
      </c>
      <c r="F66" s="1149">
        <v>0</v>
      </c>
      <c r="G66" s="1149">
        <v>0</v>
      </c>
      <c r="H66" s="1149">
        <v>0</v>
      </c>
      <c r="I66" s="1149">
        <v>0</v>
      </c>
      <c r="J66" s="1149">
        <v>0</v>
      </c>
      <c r="K66" s="1149">
        <v>0</v>
      </c>
      <c r="L66" s="1149">
        <v>0</v>
      </c>
      <c r="M66" s="1149">
        <v>0</v>
      </c>
      <c r="N66" s="1149">
        <v>0</v>
      </c>
      <c r="O66" s="1149">
        <v>0</v>
      </c>
      <c r="P66" s="1149">
        <v>0</v>
      </c>
    </row>
    <row r="67" spans="1:16" s="1069" customFormat="1" ht="25.5">
      <c r="A67" s="1169">
        <v>64</v>
      </c>
      <c r="B67" s="1146" t="s">
        <v>75</v>
      </c>
      <c r="C67" s="813" t="s">
        <v>117</v>
      </c>
      <c r="D67" s="1058" t="s">
        <v>1631</v>
      </c>
      <c r="E67" s="1146">
        <f>E64</f>
        <v>709.93</v>
      </c>
      <c r="F67" s="1149">
        <v>0</v>
      </c>
      <c r="G67" s="1149">
        <v>0</v>
      </c>
      <c r="H67" s="1149">
        <v>0</v>
      </c>
      <c r="I67" s="1149">
        <v>0</v>
      </c>
      <c r="J67" s="1149">
        <v>0</v>
      </c>
      <c r="K67" s="1149">
        <v>0</v>
      </c>
      <c r="L67" s="1149">
        <v>0</v>
      </c>
      <c r="M67" s="1149">
        <v>0</v>
      </c>
      <c r="N67" s="1149">
        <v>0</v>
      </c>
      <c r="O67" s="1149">
        <v>0</v>
      </c>
      <c r="P67" s="1149">
        <v>0</v>
      </c>
    </row>
    <row r="68" spans="1:16" s="1069" customFormat="1" ht="38.25">
      <c r="A68" s="1169">
        <v>65</v>
      </c>
      <c r="B68" s="1146" t="s">
        <v>102</v>
      </c>
      <c r="C68" s="1177" t="s">
        <v>2038</v>
      </c>
      <c r="D68" s="1058" t="s">
        <v>1626</v>
      </c>
      <c r="E68" s="1146">
        <f>E64*0.06</f>
        <v>42.595799999999997</v>
      </c>
      <c r="F68" s="1149">
        <v>0</v>
      </c>
      <c r="G68" s="1149">
        <v>0</v>
      </c>
      <c r="H68" s="1149">
        <v>0</v>
      </c>
      <c r="I68" s="1149">
        <v>0</v>
      </c>
      <c r="J68" s="1149">
        <v>0</v>
      </c>
      <c r="K68" s="1149">
        <v>0</v>
      </c>
      <c r="L68" s="1149">
        <v>0</v>
      </c>
      <c r="M68" s="1149">
        <v>0</v>
      </c>
      <c r="N68" s="1149">
        <v>0</v>
      </c>
      <c r="O68" s="1149">
        <v>0</v>
      </c>
      <c r="P68" s="1149">
        <v>0</v>
      </c>
    </row>
    <row r="69" spans="1:16" s="1069" customFormat="1">
      <c r="A69" s="1169">
        <v>67</v>
      </c>
      <c r="B69" s="1105"/>
      <c r="C69" s="1106" t="s">
        <v>119</v>
      </c>
      <c r="D69" s="671"/>
      <c r="E69" s="1107"/>
      <c r="F69" s="1107"/>
      <c r="G69" s="1107"/>
      <c r="H69" s="1107"/>
      <c r="I69" s="1107"/>
      <c r="J69" s="1107"/>
      <c r="K69" s="1107"/>
      <c r="L69" s="1107"/>
      <c r="M69" s="1107"/>
      <c r="N69" s="1107"/>
      <c r="O69" s="1107"/>
      <c r="P69" s="1107"/>
    </row>
    <row r="70" spans="1:16" s="1069" customFormat="1" ht="25.5">
      <c r="A70" s="1169">
        <v>68</v>
      </c>
      <c r="B70" s="1146" t="s">
        <v>75</v>
      </c>
      <c r="C70" s="813" t="s">
        <v>114</v>
      </c>
      <c r="D70" s="1058" t="s">
        <v>1631</v>
      </c>
      <c r="E70" s="1146">
        <v>508.98</v>
      </c>
      <c r="F70" s="1149">
        <v>0</v>
      </c>
      <c r="G70" s="1149">
        <v>0</v>
      </c>
      <c r="H70" s="1149">
        <v>0</v>
      </c>
      <c r="I70" s="1149">
        <v>0</v>
      </c>
      <c r="J70" s="1149">
        <v>0</v>
      </c>
      <c r="K70" s="1149">
        <v>0</v>
      </c>
      <c r="L70" s="1149">
        <v>0</v>
      </c>
      <c r="M70" s="1149">
        <v>0</v>
      </c>
      <c r="N70" s="1149">
        <v>0</v>
      </c>
      <c r="O70" s="1149">
        <v>0</v>
      </c>
      <c r="P70" s="1149">
        <v>0</v>
      </c>
    </row>
    <row r="71" spans="1:16" s="1069" customFormat="1" ht="38.25">
      <c r="A71" s="1169">
        <v>69</v>
      </c>
      <c r="B71" s="1146" t="s">
        <v>75</v>
      </c>
      <c r="C71" s="813" t="s">
        <v>115</v>
      </c>
      <c r="D71" s="1058" t="s">
        <v>1631</v>
      </c>
      <c r="E71" s="1146">
        <f>E70</f>
        <v>508.98</v>
      </c>
      <c r="F71" s="1149">
        <v>0</v>
      </c>
      <c r="G71" s="1149">
        <v>0</v>
      </c>
      <c r="H71" s="1149">
        <v>0</v>
      </c>
      <c r="I71" s="1149">
        <v>0</v>
      </c>
      <c r="J71" s="1149">
        <v>0</v>
      </c>
      <c r="K71" s="1149">
        <v>0</v>
      </c>
      <c r="L71" s="1149">
        <v>0</v>
      </c>
      <c r="M71" s="1149">
        <v>0</v>
      </c>
      <c r="N71" s="1149">
        <v>0</v>
      </c>
      <c r="O71" s="1149">
        <v>0</v>
      </c>
      <c r="P71" s="1149">
        <v>0</v>
      </c>
    </row>
    <row r="72" spans="1:16" s="1069" customFormat="1" ht="15.75">
      <c r="A72" s="1169">
        <v>70</v>
      </c>
      <c r="B72" s="1146" t="s">
        <v>75</v>
      </c>
      <c r="C72" s="813" t="s">
        <v>101</v>
      </c>
      <c r="D72" s="1058" t="s">
        <v>1631</v>
      </c>
      <c r="E72" s="1146">
        <f>E70</f>
        <v>508.98</v>
      </c>
      <c r="F72" s="1149">
        <v>0</v>
      </c>
      <c r="G72" s="1149">
        <v>0</v>
      </c>
      <c r="H72" s="1149">
        <v>0</v>
      </c>
      <c r="I72" s="1149">
        <v>0</v>
      </c>
      <c r="J72" s="1149">
        <v>0</v>
      </c>
      <c r="K72" s="1149">
        <v>0</v>
      </c>
      <c r="L72" s="1149">
        <v>0</v>
      </c>
      <c r="M72" s="1149">
        <v>0</v>
      </c>
      <c r="N72" s="1149">
        <v>0</v>
      </c>
      <c r="O72" s="1149">
        <v>0</v>
      </c>
      <c r="P72" s="1149">
        <v>0</v>
      </c>
    </row>
    <row r="73" spans="1:16" s="1069" customFormat="1" ht="25.5">
      <c r="A73" s="1169">
        <v>71</v>
      </c>
      <c r="B73" s="1146" t="s">
        <v>75</v>
      </c>
      <c r="C73" s="813" t="s">
        <v>117</v>
      </c>
      <c r="D73" s="1058" t="s">
        <v>1631</v>
      </c>
      <c r="E73" s="1146">
        <f>E70</f>
        <v>508.98</v>
      </c>
      <c r="F73" s="1149">
        <v>0</v>
      </c>
      <c r="G73" s="1149">
        <v>0</v>
      </c>
      <c r="H73" s="1149">
        <v>0</v>
      </c>
      <c r="I73" s="1149">
        <v>0</v>
      </c>
      <c r="J73" s="1149">
        <v>0</v>
      </c>
      <c r="K73" s="1149">
        <v>0</v>
      </c>
      <c r="L73" s="1149">
        <v>0</v>
      </c>
      <c r="M73" s="1149">
        <v>0</v>
      </c>
      <c r="N73" s="1149">
        <v>0</v>
      </c>
      <c r="O73" s="1149">
        <v>0</v>
      </c>
      <c r="P73" s="1149">
        <v>0</v>
      </c>
    </row>
    <row r="74" spans="1:16" s="1069" customFormat="1" ht="38.25">
      <c r="A74" s="1169">
        <v>72</v>
      </c>
      <c r="B74" s="1146" t="s">
        <v>102</v>
      </c>
      <c r="C74" s="813" t="s">
        <v>2034</v>
      </c>
      <c r="D74" s="1058" t="s">
        <v>1626</v>
      </c>
      <c r="E74" s="1146">
        <f>E70*0.05</f>
        <v>25.449000000000002</v>
      </c>
      <c r="F74" s="1149">
        <v>0</v>
      </c>
      <c r="G74" s="1149">
        <v>0</v>
      </c>
      <c r="H74" s="1149">
        <v>0</v>
      </c>
      <c r="I74" s="1149">
        <v>0</v>
      </c>
      <c r="J74" s="1149">
        <v>0</v>
      </c>
      <c r="K74" s="1149">
        <v>0</v>
      </c>
      <c r="L74" s="1149">
        <v>0</v>
      </c>
      <c r="M74" s="1149">
        <v>0</v>
      </c>
      <c r="N74" s="1149">
        <v>0</v>
      </c>
      <c r="O74" s="1149">
        <v>0</v>
      </c>
      <c r="P74" s="1149">
        <v>0</v>
      </c>
    </row>
    <row r="75" spans="1:16" s="1069" customFormat="1" ht="25.5">
      <c r="A75" s="1169">
        <v>74</v>
      </c>
      <c r="B75" s="1146" t="s">
        <v>75</v>
      </c>
      <c r="C75" s="813" t="s">
        <v>117</v>
      </c>
      <c r="D75" s="1058" t="s">
        <v>1631</v>
      </c>
      <c r="E75" s="1146">
        <f>E70</f>
        <v>508.98</v>
      </c>
      <c r="F75" s="1149">
        <v>0</v>
      </c>
      <c r="G75" s="1149">
        <v>0</v>
      </c>
      <c r="H75" s="1149">
        <v>0</v>
      </c>
      <c r="I75" s="1149">
        <v>0</v>
      </c>
      <c r="J75" s="1149">
        <v>0</v>
      </c>
      <c r="K75" s="1149">
        <v>0</v>
      </c>
      <c r="L75" s="1149">
        <v>0</v>
      </c>
      <c r="M75" s="1149">
        <v>0</v>
      </c>
      <c r="N75" s="1149">
        <v>0</v>
      </c>
      <c r="O75" s="1149">
        <v>0</v>
      </c>
      <c r="P75" s="1149">
        <v>0</v>
      </c>
    </row>
    <row r="76" spans="1:16" s="1069" customFormat="1" ht="38.25">
      <c r="A76" s="1169">
        <v>75</v>
      </c>
      <c r="B76" s="1146" t="s">
        <v>102</v>
      </c>
      <c r="C76" s="1168" t="s">
        <v>89</v>
      </c>
      <c r="D76" s="1058" t="s">
        <v>90</v>
      </c>
      <c r="E76" s="1146">
        <v>1</v>
      </c>
      <c r="F76" s="1149">
        <v>0</v>
      </c>
      <c r="G76" s="1149">
        <v>0</v>
      </c>
      <c r="H76" s="1149">
        <v>0</v>
      </c>
      <c r="I76" s="1149">
        <v>0</v>
      </c>
      <c r="J76" s="1149">
        <v>0</v>
      </c>
      <c r="K76" s="1149">
        <v>0</v>
      </c>
      <c r="L76" s="1149">
        <v>0</v>
      </c>
      <c r="M76" s="1149">
        <v>0</v>
      </c>
      <c r="N76" s="1149">
        <v>0</v>
      </c>
      <c r="O76" s="1149">
        <v>0</v>
      </c>
      <c r="P76" s="1149">
        <v>0</v>
      </c>
    </row>
    <row r="77" spans="1:16" s="1069" customFormat="1" ht="25.5">
      <c r="A77" s="1169">
        <v>76</v>
      </c>
      <c r="B77" s="1146" t="s">
        <v>102</v>
      </c>
      <c r="C77" s="1168" t="s">
        <v>1610</v>
      </c>
      <c r="D77" s="1058" t="s">
        <v>1631</v>
      </c>
      <c r="E77" s="1146">
        <v>1581.8</v>
      </c>
      <c r="F77" s="1146">
        <v>0</v>
      </c>
      <c r="G77" s="1146">
        <v>0</v>
      </c>
      <c r="H77" s="1146">
        <v>0</v>
      </c>
      <c r="I77" s="1146">
        <v>0</v>
      </c>
      <c r="J77" s="1146">
        <v>0</v>
      </c>
      <c r="K77" s="1146">
        <v>0</v>
      </c>
      <c r="L77" s="1146">
        <v>0</v>
      </c>
      <c r="M77" s="1146">
        <v>0</v>
      </c>
      <c r="N77" s="1146">
        <v>0</v>
      </c>
      <c r="O77" s="1146">
        <v>0</v>
      </c>
      <c r="P77" s="1146">
        <v>0</v>
      </c>
    </row>
    <row r="78" spans="1:16" s="963" customFormat="1">
      <c r="A78" s="1205"/>
      <c r="B78" s="941"/>
      <c r="C78" s="904"/>
      <c r="D78" s="942"/>
      <c r="E78" s="941"/>
      <c r="F78" s="941"/>
      <c r="G78" s="943"/>
      <c r="H78" s="1121"/>
      <c r="I78" s="1121"/>
      <c r="J78" s="1121"/>
      <c r="K78" s="1121"/>
      <c r="L78" s="1121"/>
      <c r="M78" s="1121"/>
      <c r="N78" s="1121"/>
      <c r="O78" s="1121"/>
      <c r="P78" s="1122"/>
    </row>
    <row r="79" spans="1:16">
      <c r="A79" s="1206"/>
      <c r="B79" s="1072"/>
      <c r="C79" s="1076"/>
      <c r="D79" s="1073"/>
      <c r="E79" s="1072"/>
      <c r="F79" s="1072"/>
      <c r="G79" s="1082"/>
      <c r="H79" s="1083"/>
      <c r="I79" s="1083"/>
      <c r="J79" s="1083"/>
      <c r="K79" s="1120" t="s">
        <v>1623</v>
      </c>
      <c r="L79" s="1121">
        <f>SUM(L12:L78)</f>
        <v>0</v>
      </c>
      <c r="M79" s="1121">
        <f>SUM(M12:M78)</f>
        <v>0</v>
      </c>
      <c r="N79" s="1121">
        <f>SUM(N12:N78)</f>
        <v>0</v>
      </c>
      <c r="O79" s="1121">
        <f>SUM(O12:O78)</f>
        <v>0</v>
      </c>
      <c r="P79" s="1122">
        <f>SUM(P12:P78)</f>
        <v>0</v>
      </c>
    </row>
    <row r="80" spans="1:16">
      <c r="A80" s="1206"/>
      <c r="B80" s="1072"/>
      <c r="C80" s="1076"/>
      <c r="D80" s="1073"/>
      <c r="E80" s="1072"/>
      <c r="F80" s="1072"/>
      <c r="G80" s="1082"/>
      <c r="H80" s="1083"/>
      <c r="I80" s="1083"/>
      <c r="J80" s="1083"/>
      <c r="K80" s="1120"/>
      <c r="L80" s="1123"/>
      <c r="M80" s="1123"/>
      <c r="N80" s="1123"/>
      <c r="O80" s="1123"/>
      <c r="P80" s="1124"/>
    </row>
    <row r="81" spans="1:16">
      <c r="A81" s="1206"/>
      <c r="B81" s="1072"/>
      <c r="C81" s="1084" t="s">
        <v>20</v>
      </c>
      <c r="D81" s="1073"/>
      <c r="E81" s="1072"/>
      <c r="F81" s="1080"/>
      <c r="G81" s="1082"/>
      <c r="H81" s="1083"/>
      <c r="I81" s="1083"/>
      <c r="J81" s="1083"/>
      <c r="K81" s="1083"/>
      <c r="L81" s="1083"/>
      <c r="M81" s="1083"/>
      <c r="N81" s="1083"/>
      <c r="O81" s="1083"/>
      <c r="P81" s="1094"/>
    </row>
    <row r="82" spans="1:16">
      <c r="A82" s="1206"/>
      <c r="B82" s="1072"/>
      <c r="C82" s="1076"/>
      <c r="D82" s="1073"/>
      <c r="E82" s="1072"/>
      <c r="F82" s="1080"/>
      <c r="G82" s="1082"/>
      <c r="H82" s="1083"/>
      <c r="I82" s="1083"/>
      <c r="J82" s="1083"/>
      <c r="K82" s="1083"/>
      <c r="L82" s="1083"/>
      <c r="M82" s="1083"/>
      <c r="N82" s="1083"/>
      <c r="O82" s="1083"/>
      <c r="P82" s="1094"/>
    </row>
    <row r="83" spans="1:16">
      <c r="A83" s="1206"/>
      <c r="B83" s="1072"/>
      <c r="C83" s="1076"/>
      <c r="D83" s="1073"/>
      <c r="E83" s="1072"/>
      <c r="F83" s="1072"/>
      <c r="G83" s="1082"/>
      <c r="H83" s="1083"/>
      <c r="I83" s="1083"/>
      <c r="J83" s="1083"/>
      <c r="K83" s="1083"/>
      <c r="L83" s="1083"/>
      <c r="M83" s="1083"/>
      <c r="N83" s="1083"/>
      <c r="O83" s="1083"/>
      <c r="P83" s="1094"/>
    </row>
    <row r="84" spans="1:16">
      <c r="A84" s="1206"/>
      <c r="B84" s="1072"/>
      <c r="C84" s="1076"/>
      <c r="D84" s="1073"/>
      <c r="E84" s="1072"/>
      <c r="F84" s="1072"/>
      <c r="G84" s="1082"/>
      <c r="H84" s="1083"/>
      <c r="I84" s="1083"/>
      <c r="J84" s="1083"/>
      <c r="K84" s="1083"/>
      <c r="L84" s="1083"/>
      <c r="M84" s="1083"/>
      <c r="N84" s="1083"/>
      <c r="O84" s="1083"/>
      <c r="P84" s="1094"/>
    </row>
    <row r="85" spans="1:16">
      <c r="A85" s="1206"/>
      <c r="B85" s="1072"/>
      <c r="C85" s="1076"/>
      <c r="D85" s="1073"/>
      <c r="E85" s="1072"/>
      <c r="F85" s="1072"/>
      <c r="G85" s="1082"/>
      <c r="H85" s="1083"/>
      <c r="I85" s="1083"/>
      <c r="J85" s="1083"/>
      <c r="K85" s="1083"/>
      <c r="L85" s="1083"/>
      <c r="M85" s="1083"/>
      <c r="N85" s="1083"/>
      <c r="O85" s="1083"/>
      <c r="P85" s="1094"/>
    </row>
    <row r="86" spans="1:16">
      <c r="A86" s="1206"/>
      <c r="B86" s="1072"/>
      <c r="C86" s="1084" t="s">
        <v>1611</v>
      </c>
      <c r="D86" s="1073"/>
      <c r="E86" s="1072"/>
      <c r="F86" s="1072"/>
      <c r="G86" s="1082"/>
      <c r="H86" s="1083"/>
      <c r="I86" s="1083"/>
      <c r="J86" s="1083"/>
      <c r="K86" s="1083"/>
      <c r="L86" s="1083"/>
      <c r="M86" s="1083"/>
      <c r="N86" s="1083"/>
      <c r="O86" s="1083"/>
      <c r="P86" s="1094"/>
    </row>
    <row r="87" spans="1:16">
      <c r="A87" s="1206"/>
      <c r="B87" s="1072"/>
      <c r="C87" s="1076"/>
      <c r="D87" s="1073"/>
      <c r="E87" s="1072"/>
      <c r="F87" s="1072"/>
      <c r="G87" s="1082"/>
      <c r="H87" s="1083"/>
      <c r="I87" s="1083"/>
      <c r="J87" s="1083"/>
      <c r="K87" s="1083"/>
      <c r="L87" s="1083"/>
      <c r="M87" s="1083"/>
      <c r="N87" s="1083"/>
      <c r="O87" s="1083"/>
      <c r="P87" s="1094"/>
    </row>
    <row r="88" spans="1:16">
      <c r="A88" s="1206"/>
      <c r="B88" s="1072"/>
      <c r="C88" s="1076"/>
      <c r="D88" s="1073"/>
      <c r="E88" s="1072"/>
      <c r="F88" s="1072"/>
      <c r="G88" s="1082"/>
      <c r="H88" s="1083"/>
      <c r="I88" s="1083"/>
      <c r="J88" s="1083"/>
      <c r="K88" s="1083"/>
      <c r="L88" s="1083"/>
      <c r="M88" s="1083"/>
      <c r="N88" s="1083"/>
      <c r="O88" s="1083"/>
      <c r="P88" s="1094"/>
    </row>
    <row r="91" spans="1:16">
      <c r="A91" s="1163"/>
      <c r="B91" s="961"/>
      <c r="C91" s="961"/>
      <c r="D91" s="961"/>
      <c r="E91" s="961"/>
      <c r="F91" s="961"/>
      <c r="G91" s="961"/>
      <c r="H91" s="961"/>
      <c r="I91" s="961"/>
      <c r="J91" s="961"/>
      <c r="K91" s="961"/>
      <c r="L91" s="961"/>
      <c r="M91" s="961"/>
      <c r="N91" s="961"/>
      <c r="O91" s="961"/>
    </row>
    <row r="92" spans="1:16">
      <c r="A92" s="1163"/>
      <c r="B92" s="961"/>
      <c r="C92" s="961"/>
      <c r="D92" s="961"/>
      <c r="E92" s="961"/>
      <c r="F92" s="961"/>
      <c r="G92" s="961"/>
      <c r="H92" s="961"/>
      <c r="I92" s="961"/>
      <c r="J92" s="961"/>
      <c r="K92" s="961"/>
      <c r="L92" s="961"/>
      <c r="M92" s="961"/>
      <c r="N92" s="961"/>
      <c r="O92" s="961"/>
    </row>
    <row r="93" spans="1:16">
      <c r="A93" s="1163"/>
      <c r="B93" s="961"/>
      <c r="C93" s="961"/>
      <c r="D93" s="961"/>
      <c r="E93" s="961"/>
      <c r="F93" s="961"/>
      <c r="G93" s="961"/>
      <c r="H93" s="961"/>
      <c r="I93" s="961"/>
      <c r="J93" s="961"/>
      <c r="K93" s="961"/>
      <c r="L93" s="961"/>
      <c r="M93" s="961"/>
      <c r="N93" s="961"/>
      <c r="O93" s="961"/>
    </row>
    <row r="94" spans="1:16">
      <c r="A94" s="1163"/>
      <c r="B94" s="961"/>
      <c r="C94" s="961"/>
      <c r="D94" s="961"/>
      <c r="E94" s="961"/>
      <c r="F94" s="961"/>
      <c r="G94" s="961"/>
      <c r="H94" s="961"/>
      <c r="I94" s="961"/>
      <c r="J94" s="961"/>
      <c r="K94" s="961"/>
      <c r="L94" s="961"/>
      <c r="M94" s="961"/>
      <c r="N94" s="961"/>
      <c r="O94" s="961"/>
    </row>
    <row r="95" spans="1:16">
      <c r="A95" s="1163"/>
      <c r="B95" s="961"/>
      <c r="C95" s="961"/>
      <c r="D95" s="961"/>
      <c r="E95" s="961"/>
      <c r="F95" s="961"/>
      <c r="G95" s="961"/>
      <c r="H95" s="961"/>
      <c r="I95" s="961"/>
      <c r="J95" s="961"/>
      <c r="K95" s="961"/>
      <c r="L95" s="961"/>
      <c r="M95" s="961"/>
      <c r="N95" s="961"/>
      <c r="O95" s="961"/>
    </row>
    <row r="96" spans="1:16">
      <c r="A96" s="1163"/>
      <c r="B96" s="961"/>
      <c r="C96" s="961"/>
      <c r="D96" s="961"/>
      <c r="E96" s="961"/>
      <c r="F96" s="961"/>
      <c r="G96" s="961"/>
      <c r="H96" s="961"/>
      <c r="I96" s="961"/>
      <c r="J96" s="961"/>
      <c r="K96" s="961"/>
      <c r="L96" s="961"/>
      <c r="M96" s="961"/>
      <c r="N96" s="961"/>
      <c r="O96" s="961"/>
    </row>
    <row r="97" spans="1:15">
      <c r="A97" s="1163"/>
      <c r="B97" s="961"/>
      <c r="C97" s="961"/>
      <c r="D97" s="961"/>
      <c r="E97" s="961"/>
      <c r="F97" s="961"/>
      <c r="G97" s="961"/>
      <c r="H97" s="961"/>
      <c r="I97" s="961"/>
      <c r="J97" s="961"/>
      <c r="K97" s="961"/>
      <c r="L97" s="961"/>
      <c r="M97" s="961"/>
      <c r="N97" s="961"/>
      <c r="O97" s="961"/>
    </row>
    <row r="98" spans="1:15">
      <c r="A98" s="1163"/>
      <c r="B98" s="961"/>
      <c r="C98" s="961"/>
      <c r="D98" s="961"/>
      <c r="E98" s="961"/>
      <c r="F98" s="961"/>
      <c r="G98" s="961"/>
      <c r="H98" s="961"/>
      <c r="I98" s="961"/>
      <c r="J98" s="961"/>
      <c r="K98" s="961"/>
      <c r="L98" s="961"/>
      <c r="M98" s="961"/>
      <c r="N98" s="961"/>
      <c r="O98" s="961"/>
    </row>
    <row r="99" spans="1:15">
      <c r="A99" s="1163"/>
      <c r="B99" s="961"/>
      <c r="C99" s="961"/>
      <c r="D99" s="961"/>
      <c r="E99" s="961"/>
      <c r="F99" s="961"/>
      <c r="G99" s="961"/>
      <c r="H99" s="961"/>
      <c r="I99" s="961"/>
      <c r="J99" s="961"/>
      <c r="K99" s="961"/>
      <c r="L99" s="961"/>
      <c r="M99" s="961"/>
      <c r="N99" s="961"/>
      <c r="O99" s="961"/>
    </row>
    <row r="100" spans="1:15">
      <c r="A100" s="1163"/>
      <c r="B100" s="961"/>
      <c r="C100" s="961"/>
      <c r="D100" s="961"/>
      <c r="E100" s="961"/>
      <c r="F100" s="961"/>
      <c r="G100" s="961"/>
      <c r="H100" s="961"/>
      <c r="I100" s="961"/>
      <c r="J100" s="961"/>
      <c r="K100" s="961"/>
      <c r="L100" s="961"/>
      <c r="M100" s="961"/>
      <c r="N100" s="961"/>
      <c r="O100" s="961"/>
    </row>
    <row r="101" spans="1:15">
      <c r="A101" s="1163"/>
      <c r="B101" s="961"/>
      <c r="C101" s="961"/>
      <c r="D101" s="961"/>
      <c r="E101" s="961"/>
      <c r="F101" s="961"/>
      <c r="G101" s="961"/>
      <c r="H101" s="961"/>
      <c r="I101" s="961"/>
      <c r="J101" s="961"/>
      <c r="K101" s="961"/>
      <c r="L101" s="961"/>
      <c r="M101" s="961"/>
      <c r="N101" s="961"/>
      <c r="O101" s="961"/>
    </row>
    <row r="102" spans="1:15">
      <c r="A102" s="1163"/>
      <c r="B102" s="961"/>
      <c r="C102" s="961"/>
      <c r="D102" s="961"/>
      <c r="E102" s="961"/>
      <c r="F102" s="961"/>
      <c r="G102" s="961"/>
      <c r="H102" s="961"/>
      <c r="I102" s="961"/>
      <c r="J102" s="961"/>
      <c r="K102" s="961"/>
      <c r="L102" s="961"/>
      <c r="M102" s="961"/>
      <c r="N102" s="961"/>
      <c r="O102" s="961"/>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1-5
&amp;"Arial,Bold"&amp;UGRĪDAS UN PĀRSEGUMI.</oddHeader>
    <oddFooter>&amp;C&amp;8&amp;P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topLeftCell="A2" workbookViewId="0">
      <selection activeCell="L16" sqref="L16"/>
    </sheetView>
  </sheetViews>
  <sheetFormatPr defaultColWidth="9.140625" defaultRowHeight="12.75"/>
  <cols>
    <col min="1" max="1" width="4.28515625" style="3" customWidth="1"/>
    <col min="2" max="2" width="8.85546875" style="3" customWidth="1"/>
    <col min="3" max="3" width="31.140625" style="1" customWidth="1"/>
    <col min="4" max="4" width="6" style="2" customWidth="1"/>
    <col min="5" max="5" width="6.85546875" style="3" customWidth="1"/>
    <col min="6" max="6" width="6.28515625" style="3" customWidth="1"/>
    <col min="7" max="7" width="6.42578125" style="4" customWidth="1"/>
    <col min="8" max="8" width="6.425781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7" ht="15">
      <c r="A1" s="84" t="s">
        <v>1</v>
      </c>
      <c r="B1" s="84"/>
      <c r="C1" s="85"/>
      <c r="D1" s="62" t="s">
        <v>35</v>
      </c>
      <c r="E1" s="86"/>
      <c r="F1" s="86"/>
      <c r="G1" s="87"/>
      <c r="H1" s="88"/>
      <c r="I1" s="88"/>
      <c r="J1" s="88"/>
      <c r="K1" s="88"/>
      <c r="L1" s="88"/>
      <c r="M1" s="88"/>
      <c r="N1" s="88"/>
      <c r="O1" s="88"/>
      <c r="P1" s="89"/>
    </row>
    <row r="2" spans="1:17" ht="15">
      <c r="A2" s="84" t="s">
        <v>2</v>
      </c>
      <c r="B2" s="84"/>
      <c r="C2" s="85"/>
      <c r="D2" s="46" t="s">
        <v>48</v>
      </c>
      <c r="E2" s="86"/>
      <c r="F2" s="86"/>
      <c r="G2" s="87"/>
      <c r="H2" s="88"/>
      <c r="I2" s="88"/>
      <c r="J2" s="88"/>
      <c r="K2" s="88"/>
      <c r="L2" s="88"/>
      <c r="M2" s="88"/>
      <c r="N2" s="88"/>
      <c r="O2" s="88"/>
      <c r="P2" s="89"/>
    </row>
    <row r="3" spans="1:17" ht="15">
      <c r="A3" s="84"/>
      <c r="B3" s="84"/>
      <c r="C3" s="85"/>
      <c r="D3" s="46" t="s">
        <v>1772</v>
      </c>
      <c r="E3" s="86"/>
      <c r="F3" s="86"/>
      <c r="G3" s="87"/>
      <c r="H3" s="88"/>
      <c r="I3" s="88"/>
      <c r="J3" s="88"/>
      <c r="K3" s="88"/>
      <c r="L3" s="88"/>
      <c r="M3" s="88"/>
      <c r="N3" s="88"/>
      <c r="O3" s="88"/>
      <c r="P3" s="89"/>
    </row>
    <row r="4" spans="1:17" ht="15">
      <c r="A4" s="84"/>
      <c r="B4" s="84"/>
      <c r="C4" s="85"/>
      <c r="D4" s="46" t="s">
        <v>181</v>
      </c>
      <c r="E4" s="86"/>
      <c r="F4" s="86"/>
      <c r="G4" s="87"/>
      <c r="H4" s="88"/>
      <c r="I4" s="88"/>
      <c r="J4" s="88"/>
      <c r="K4" s="88"/>
      <c r="L4" s="88"/>
      <c r="M4" s="88"/>
      <c r="N4" s="88"/>
      <c r="O4" s="88"/>
      <c r="P4" s="89"/>
    </row>
    <row r="5" spans="1:17" ht="14.25" customHeight="1">
      <c r="A5" s="84" t="s">
        <v>3</v>
      </c>
      <c r="B5" s="84"/>
      <c r="C5" s="85"/>
      <c r="D5" s="46" t="s">
        <v>838</v>
      </c>
      <c r="E5" s="86"/>
      <c r="F5" s="86"/>
      <c r="G5" s="87"/>
      <c r="H5" s="88"/>
      <c r="I5" s="88"/>
      <c r="J5" s="88"/>
      <c r="K5" s="88"/>
      <c r="L5" s="88"/>
      <c r="M5" s="88"/>
      <c r="N5" s="88"/>
      <c r="O5" s="88"/>
      <c r="P5" s="89"/>
    </row>
    <row r="6" spans="1:17" ht="15">
      <c r="A6" s="84" t="s">
        <v>4</v>
      </c>
      <c r="B6" s="84"/>
      <c r="C6" s="85"/>
      <c r="D6" s="91"/>
      <c r="E6" s="86"/>
      <c r="F6" s="86"/>
      <c r="G6" s="87"/>
      <c r="H6" s="88"/>
      <c r="I6" s="88"/>
      <c r="J6" s="88"/>
      <c r="K6" s="88"/>
      <c r="L6" s="88"/>
      <c r="M6" s="88"/>
      <c r="N6" s="88"/>
      <c r="O6" s="88"/>
      <c r="P6" s="89"/>
    </row>
    <row r="7" spans="1:17" ht="15">
      <c r="A7" s="84" t="s">
        <v>1630</v>
      </c>
      <c r="B7" s="84"/>
      <c r="C7" s="85"/>
      <c r="D7" s="92"/>
      <c r="E7" s="86"/>
      <c r="F7" s="86"/>
      <c r="G7" s="87"/>
      <c r="H7" s="88"/>
      <c r="I7" s="88"/>
      <c r="J7" s="88"/>
      <c r="K7" s="88"/>
      <c r="L7" s="88"/>
      <c r="M7" s="88"/>
      <c r="N7" s="88"/>
      <c r="O7" s="93" t="s">
        <v>1624</v>
      </c>
      <c r="P7" s="94">
        <f>P21</f>
        <v>0</v>
      </c>
    </row>
    <row r="8" spans="1:17" ht="15">
      <c r="A8" s="45" t="s">
        <v>1613</v>
      </c>
      <c r="B8" s="45"/>
      <c r="C8" s="85"/>
      <c r="D8" s="92"/>
      <c r="E8" s="86"/>
      <c r="F8" s="86"/>
      <c r="G8" s="87"/>
      <c r="H8" s="88"/>
      <c r="I8" s="88"/>
      <c r="J8" s="88"/>
      <c r="K8" s="88"/>
      <c r="L8" s="88"/>
      <c r="M8" s="88"/>
      <c r="N8" s="88"/>
      <c r="O8" s="88"/>
      <c r="P8" s="89"/>
    </row>
    <row r="9" spans="1:17" ht="20.25" customHeight="1">
      <c r="A9" s="1328" t="s">
        <v>5</v>
      </c>
      <c r="B9" s="1328" t="s">
        <v>68</v>
      </c>
      <c r="C9" s="1343" t="s">
        <v>37</v>
      </c>
      <c r="D9" s="1341" t="s">
        <v>6</v>
      </c>
      <c r="E9" s="1328" t="s">
        <v>7</v>
      </c>
      <c r="F9" s="1338" t="s">
        <v>8</v>
      </c>
      <c r="G9" s="1338"/>
      <c r="H9" s="1338"/>
      <c r="I9" s="1338"/>
      <c r="J9" s="1338"/>
      <c r="K9" s="1340"/>
      <c r="L9" s="1339" t="s">
        <v>11</v>
      </c>
      <c r="M9" s="1338"/>
      <c r="N9" s="1338"/>
      <c r="O9" s="1338"/>
      <c r="P9" s="1340"/>
      <c r="Q9" s="7"/>
    </row>
    <row r="10" spans="1:17" ht="91.5" customHeight="1">
      <c r="A10" s="1329"/>
      <c r="B10" s="1329"/>
      <c r="C10" s="1344"/>
      <c r="D10" s="1342"/>
      <c r="E10" s="1329"/>
      <c r="F10" s="96" t="s">
        <v>9</v>
      </c>
      <c r="G10" s="96" t="s">
        <v>23</v>
      </c>
      <c r="H10" s="97" t="s">
        <v>24</v>
      </c>
      <c r="I10" s="97" t="s">
        <v>36</v>
      </c>
      <c r="J10" s="97" t="s">
        <v>25</v>
      </c>
      <c r="K10" s="97" t="s">
        <v>26</v>
      </c>
      <c r="L10" s="97" t="s">
        <v>10</v>
      </c>
      <c r="M10" s="97" t="s">
        <v>24</v>
      </c>
      <c r="N10" s="97" t="s">
        <v>36</v>
      </c>
      <c r="O10" s="97" t="s">
        <v>25</v>
      </c>
      <c r="P10" s="97" t="s">
        <v>27</v>
      </c>
    </row>
    <row r="11" spans="1:17">
      <c r="A11" s="82"/>
      <c r="B11" s="82"/>
      <c r="C11" s="192"/>
      <c r="D11" s="60"/>
      <c r="E11" s="82"/>
      <c r="F11" s="82"/>
      <c r="G11" s="193"/>
      <c r="H11" s="194"/>
      <c r="I11" s="194"/>
      <c r="J11" s="194"/>
      <c r="K11" s="194"/>
      <c r="L11" s="194"/>
      <c r="M11" s="194"/>
      <c r="N11" s="194"/>
      <c r="O11" s="194"/>
      <c r="P11" s="195"/>
    </row>
    <row r="12" spans="1:17">
      <c r="A12" s="182"/>
      <c r="B12" s="182"/>
      <c r="C12" s="196" t="s">
        <v>1634</v>
      </c>
      <c r="D12" s="184"/>
      <c r="E12" s="182"/>
      <c r="F12" s="182"/>
      <c r="G12" s="185"/>
      <c r="H12" s="186"/>
      <c r="I12" s="186"/>
      <c r="J12" s="186"/>
      <c r="K12" s="186"/>
      <c r="L12" s="186"/>
      <c r="M12" s="186"/>
      <c r="N12" s="186"/>
      <c r="O12" s="186"/>
      <c r="P12" s="187"/>
    </row>
    <row r="13" spans="1:17" s="16" customFormat="1" ht="38.25">
      <c r="A13" s="109">
        <v>1</v>
      </c>
      <c r="B13" s="109" t="s">
        <v>120</v>
      </c>
      <c r="C13" s="172" t="s">
        <v>121</v>
      </c>
      <c r="D13" s="111" t="s">
        <v>90</v>
      </c>
      <c r="E13" s="109">
        <v>1</v>
      </c>
      <c r="F13" s="113"/>
      <c r="G13" s="113"/>
      <c r="H13" s="113"/>
      <c r="I13" s="113"/>
      <c r="J13" s="113"/>
      <c r="K13" s="113"/>
      <c r="L13" s="113"/>
      <c r="M13" s="113"/>
      <c r="N13" s="113"/>
      <c r="O13" s="113"/>
      <c r="P13" s="113"/>
    </row>
    <row r="14" spans="1:17" s="16" customFormat="1" ht="38.25">
      <c r="A14" s="109">
        <v>2</v>
      </c>
      <c r="B14" s="109" t="s">
        <v>120</v>
      </c>
      <c r="C14" s="172" t="s">
        <v>122</v>
      </c>
      <c r="D14" s="111" t="s">
        <v>90</v>
      </c>
      <c r="E14" s="109">
        <v>1</v>
      </c>
      <c r="F14" s="113"/>
      <c r="G14" s="113"/>
      <c r="H14" s="113"/>
      <c r="I14" s="113"/>
      <c r="J14" s="113"/>
      <c r="K14" s="113"/>
      <c r="L14" s="113"/>
      <c r="M14" s="113"/>
      <c r="N14" s="113"/>
      <c r="O14" s="113"/>
      <c r="P14" s="113"/>
    </row>
    <row r="15" spans="1:17" s="16" customFormat="1" ht="38.25">
      <c r="A15" s="109">
        <v>3</v>
      </c>
      <c r="B15" s="109" t="s">
        <v>120</v>
      </c>
      <c r="C15" s="172" t="s">
        <v>123</v>
      </c>
      <c r="D15" s="111" t="s">
        <v>90</v>
      </c>
      <c r="E15" s="109">
        <v>1</v>
      </c>
      <c r="F15" s="113"/>
      <c r="G15" s="113"/>
      <c r="H15" s="113"/>
      <c r="I15" s="113"/>
      <c r="J15" s="113"/>
      <c r="K15" s="113"/>
      <c r="L15" s="113"/>
      <c r="M15" s="113"/>
      <c r="N15" s="113"/>
      <c r="O15" s="113"/>
      <c r="P15" s="113"/>
    </row>
    <row r="16" spans="1:17" s="16" customFormat="1" ht="38.25">
      <c r="A16" s="109">
        <v>4</v>
      </c>
      <c r="B16" s="109" t="s">
        <v>120</v>
      </c>
      <c r="C16" s="172" t="s">
        <v>124</v>
      </c>
      <c r="D16" s="111" t="s">
        <v>90</v>
      </c>
      <c r="E16" s="109">
        <v>1</v>
      </c>
      <c r="F16" s="113"/>
      <c r="G16" s="113"/>
      <c r="H16" s="113"/>
      <c r="I16" s="113"/>
      <c r="J16" s="113"/>
      <c r="K16" s="113"/>
      <c r="L16" s="113"/>
      <c r="M16" s="113"/>
      <c r="N16" s="113"/>
      <c r="O16" s="113"/>
      <c r="P16" s="113"/>
    </row>
    <row r="17" spans="1:16" s="16" customFormat="1" ht="38.25">
      <c r="A17" s="109">
        <v>5</v>
      </c>
      <c r="B17" s="109" t="s">
        <v>120</v>
      </c>
      <c r="C17" s="172" t="s">
        <v>125</v>
      </c>
      <c r="D17" s="111" t="s">
        <v>90</v>
      </c>
      <c r="E17" s="109">
        <v>1</v>
      </c>
      <c r="F17" s="113"/>
      <c r="G17" s="113"/>
      <c r="H17" s="113"/>
      <c r="I17" s="113"/>
      <c r="J17" s="113"/>
      <c r="K17" s="113"/>
      <c r="L17" s="113"/>
      <c r="M17" s="113"/>
      <c r="N17" s="113"/>
      <c r="O17" s="113"/>
      <c r="P17" s="113"/>
    </row>
    <row r="18" spans="1:16" s="16" customFormat="1" ht="38.25">
      <c r="A18" s="109">
        <v>6</v>
      </c>
      <c r="B18" s="109" t="s">
        <v>120</v>
      </c>
      <c r="C18" s="172" t="s">
        <v>126</v>
      </c>
      <c r="D18" s="111" t="s">
        <v>90</v>
      </c>
      <c r="E18" s="109">
        <v>1</v>
      </c>
      <c r="F18" s="113"/>
      <c r="G18" s="113"/>
      <c r="H18" s="113"/>
      <c r="I18" s="113"/>
      <c r="J18" s="113"/>
      <c r="K18" s="113"/>
      <c r="L18" s="113"/>
      <c r="M18" s="113"/>
      <c r="N18" s="113"/>
      <c r="O18" s="113"/>
      <c r="P18" s="113"/>
    </row>
    <row r="19" spans="1:16" s="16" customFormat="1" ht="38.25">
      <c r="A19" s="109">
        <v>7</v>
      </c>
      <c r="B19" s="109" t="s">
        <v>120</v>
      </c>
      <c r="C19" s="110" t="s">
        <v>89</v>
      </c>
      <c r="D19" s="111" t="s">
        <v>90</v>
      </c>
      <c r="E19" s="173">
        <v>1</v>
      </c>
      <c r="F19" s="173"/>
      <c r="G19" s="174"/>
      <c r="H19" s="175"/>
      <c r="I19" s="176"/>
      <c r="J19" s="176"/>
      <c r="K19" s="176"/>
      <c r="L19" s="175"/>
      <c r="M19" s="175"/>
      <c r="N19" s="175"/>
      <c r="O19" s="175"/>
      <c r="P19" s="175"/>
    </row>
    <row r="20" spans="1:16" s="8" customFormat="1">
      <c r="A20" s="189"/>
      <c r="B20" s="189"/>
      <c r="C20" s="59"/>
      <c r="D20" s="190"/>
      <c r="E20" s="189"/>
      <c r="F20" s="189"/>
      <c r="G20" s="191"/>
      <c r="H20" s="131"/>
      <c r="I20" s="131"/>
      <c r="J20" s="131"/>
      <c r="K20" s="131"/>
      <c r="L20" s="131"/>
      <c r="M20" s="131"/>
      <c r="N20" s="131"/>
      <c r="O20" s="131"/>
      <c r="P20" s="132"/>
    </row>
    <row r="21" spans="1:16">
      <c r="A21" s="42"/>
      <c r="B21" s="42"/>
      <c r="C21" s="48"/>
      <c r="D21" s="44"/>
      <c r="E21" s="42"/>
      <c r="F21" s="42"/>
      <c r="G21" s="63"/>
      <c r="H21" s="64"/>
      <c r="I21" s="64"/>
      <c r="J21" s="64"/>
      <c r="K21" s="130" t="s">
        <v>1623</v>
      </c>
      <c r="L21" s="131">
        <f>SUM(L13:L20)</f>
        <v>0</v>
      </c>
      <c r="M21" s="131">
        <f>SUM(M13:M20)</f>
        <v>0</v>
      </c>
      <c r="N21" s="131">
        <f>SUM(N13:N20)</f>
        <v>0</v>
      </c>
      <c r="O21" s="131">
        <f>SUM(O13:O20)</f>
        <v>0</v>
      </c>
      <c r="P21" s="132">
        <f>SUM(P13:P20)</f>
        <v>0</v>
      </c>
    </row>
    <row r="22" spans="1:16">
      <c r="A22" s="42"/>
      <c r="B22" s="42"/>
      <c r="C22" s="48"/>
      <c r="D22" s="44"/>
      <c r="E22" s="42"/>
      <c r="F22" s="42"/>
      <c r="G22" s="63"/>
      <c r="H22" s="64"/>
      <c r="I22" s="64"/>
      <c r="J22" s="64"/>
      <c r="K22" s="130"/>
      <c r="L22" s="133"/>
      <c r="M22" s="133"/>
      <c r="N22" s="133"/>
      <c r="O22" s="133"/>
      <c r="P22" s="134"/>
    </row>
    <row r="23" spans="1:16">
      <c r="A23" s="42"/>
      <c r="B23" s="42"/>
      <c r="C23" s="71" t="s">
        <v>20</v>
      </c>
      <c r="D23" s="44"/>
      <c r="E23" s="42"/>
      <c r="F23" s="58"/>
      <c r="G23" s="63"/>
      <c r="H23" s="64"/>
      <c r="I23" s="64"/>
      <c r="J23" s="64"/>
      <c r="K23" s="64"/>
      <c r="L23" s="64"/>
      <c r="M23" s="64"/>
      <c r="N23" s="64"/>
      <c r="O23" s="64"/>
      <c r="P23" s="90"/>
    </row>
    <row r="24" spans="1:16">
      <c r="A24" s="42"/>
      <c r="B24" s="42"/>
      <c r="C24" s="48"/>
      <c r="D24" s="44"/>
      <c r="E24" s="42"/>
      <c r="F24" s="58"/>
      <c r="G24" s="63"/>
      <c r="H24" s="64"/>
      <c r="I24" s="64"/>
      <c r="J24" s="64"/>
      <c r="K24" s="64"/>
      <c r="L24" s="64"/>
      <c r="M24" s="64"/>
      <c r="N24" s="64"/>
      <c r="O24" s="64"/>
      <c r="P24" s="90"/>
    </row>
    <row r="25" spans="1:16">
      <c r="A25" s="42"/>
      <c r="B25" s="42"/>
      <c r="C25" s="48"/>
      <c r="D25" s="44"/>
      <c r="E25" s="42"/>
      <c r="F25" s="42"/>
      <c r="G25" s="63"/>
      <c r="H25" s="64"/>
      <c r="I25" s="64"/>
      <c r="J25" s="64"/>
      <c r="K25" s="64"/>
      <c r="L25" s="64"/>
      <c r="M25" s="64"/>
      <c r="N25" s="64"/>
      <c r="O25" s="64"/>
      <c r="P25" s="90"/>
    </row>
    <row r="26" spans="1:16">
      <c r="A26" s="42"/>
      <c r="B26" s="42"/>
      <c r="C26" s="48"/>
      <c r="D26" s="44"/>
      <c r="E26" s="42"/>
      <c r="F26" s="42"/>
      <c r="G26" s="63"/>
      <c r="H26" s="64"/>
      <c r="I26" s="64"/>
      <c r="J26" s="64"/>
      <c r="K26" s="64"/>
      <c r="L26" s="64"/>
      <c r="M26" s="64"/>
      <c r="N26" s="64"/>
      <c r="O26" s="64"/>
      <c r="P26" s="90"/>
    </row>
    <row r="27" spans="1:16">
      <c r="A27" s="42"/>
      <c r="B27" s="42"/>
      <c r="C27" s="48"/>
      <c r="D27" s="44"/>
      <c r="E27" s="42"/>
      <c r="F27" s="42"/>
      <c r="G27" s="63"/>
      <c r="H27" s="64"/>
      <c r="I27" s="64"/>
      <c r="J27" s="64"/>
      <c r="K27" s="64"/>
      <c r="L27" s="64"/>
      <c r="M27" s="64"/>
      <c r="N27" s="64"/>
      <c r="O27" s="64"/>
      <c r="P27" s="90"/>
    </row>
    <row r="28" spans="1:16">
      <c r="A28" s="42"/>
      <c r="B28" s="42"/>
      <c r="C28" s="71" t="s">
        <v>1611</v>
      </c>
      <c r="D28" s="44"/>
      <c r="E28" s="42"/>
      <c r="F28" s="42"/>
      <c r="G28" s="63"/>
      <c r="H28" s="64"/>
      <c r="I28" s="64"/>
      <c r="J28" s="64"/>
      <c r="K28" s="64"/>
      <c r="L28" s="64"/>
      <c r="M28" s="64"/>
      <c r="N28" s="64"/>
      <c r="O28" s="64"/>
      <c r="P28" s="90"/>
    </row>
    <row r="29" spans="1:16">
      <c r="A29" s="42"/>
      <c r="B29" s="42"/>
      <c r="C29" s="48"/>
      <c r="D29" s="44"/>
      <c r="E29" s="42"/>
      <c r="F29" s="42"/>
      <c r="G29" s="63"/>
      <c r="H29" s="64"/>
      <c r="I29" s="64"/>
      <c r="J29" s="64"/>
      <c r="K29" s="64"/>
      <c r="L29" s="64"/>
      <c r="M29" s="64"/>
      <c r="N29" s="64"/>
      <c r="O29" s="64"/>
      <c r="P29" s="90"/>
    </row>
    <row r="30" spans="1:16">
      <c r="A30" s="42"/>
      <c r="B30" s="42"/>
      <c r="C30" s="48"/>
      <c r="D30" s="44"/>
      <c r="E30" s="42"/>
      <c r="F30" s="42"/>
      <c r="G30" s="63"/>
      <c r="H30" s="64"/>
      <c r="I30" s="64"/>
      <c r="J30" s="64"/>
      <c r="K30" s="64"/>
      <c r="L30" s="64"/>
      <c r="M30" s="64"/>
      <c r="N30" s="64"/>
      <c r="O30" s="64"/>
      <c r="P30" s="90"/>
    </row>
    <row r="31" spans="1:16">
      <c r="A31" s="42"/>
      <c r="B31" s="42"/>
      <c r="C31" s="48"/>
      <c r="D31" s="44"/>
      <c r="E31" s="42"/>
      <c r="F31" s="42"/>
      <c r="G31" s="63"/>
      <c r="H31" s="64"/>
      <c r="I31" s="64"/>
      <c r="J31" s="64"/>
      <c r="K31" s="64"/>
      <c r="L31" s="64"/>
      <c r="M31" s="64"/>
      <c r="N31" s="64"/>
      <c r="O31" s="64"/>
      <c r="P31" s="90"/>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1-6
&amp;"Arial,Bold"&amp;UFASĀŽU SISTĒMAS.</oddHeader>
    <oddFooter>&amp;C&amp;8&amp;P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topLeftCell="A22" workbookViewId="0">
      <selection activeCell="C27" sqref="C27:C28"/>
    </sheetView>
  </sheetViews>
  <sheetFormatPr defaultColWidth="9.140625" defaultRowHeight="12.75"/>
  <cols>
    <col min="1" max="1" width="4.28515625" style="3" customWidth="1"/>
    <col min="2" max="2" width="7.28515625" style="3" customWidth="1"/>
    <col min="3" max="3" width="31.140625" style="1" customWidth="1"/>
    <col min="4" max="4" width="6" style="2" customWidth="1"/>
    <col min="5" max="5" width="6.85546875" style="3" customWidth="1"/>
    <col min="6" max="6" width="6.28515625" style="3" customWidth="1"/>
    <col min="7" max="7" width="6.42578125" style="4" customWidth="1"/>
    <col min="8" max="8" width="6.42578125" style="5" customWidth="1"/>
    <col min="9" max="9" width="8.85546875" style="5" customWidth="1"/>
    <col min="10" max="10" width="6.28515625" style="5" customWidth="1"/>
    <col min="11" max="12" width="8.42578125" style="5" customWidth="1"/>
    <col min="13" max="13" width="9.28515625" style="5" customWidth="1"/>
    <col min="14" max="14" width="10" style="5" customWidth="1"/>
    <col min="15" max="15" width="8.42578125" style="5" customWidth="1"/>
    <col min="16" max="16" width="9.42578125" style="6" customWidth="1"/>
    <col min="17" max="16384" width="9.140625" style="6"/>
  </cols>
  <sheetData>
    <row r="1" spans="1:17" ht="15">
      <c r="A1" s="84" t="s">
        <v>1</v>
      </c>
      <c r="B1" s="84"/>
      <c r="C1" s="85"/>
      <c r="D1" s="62" t="s">
        <v>35</v>
      </c>
      <c r="E1" s="86"/>
      <c r="F1" s="86"/>
      <c r="G1" s="87"/>
      <c r="H1" s="88"/>
      <c r="I1" s="88"/>
      <c r="J1" s="88"/>
      <c r="K1" s="88"/>
      <c r="L1" s="88"/>
      <c r="M1" s="88"/>
      <c r="N1" s="88"/>
      <c r="O1" s="88"/>
      <c r="P1" s="89"/>
    </row>
    <row r="2" spans="1:17" ht="15">
      <c r="A2" s="84" t="s">
        <v>2</v>
      </c>
      <c r="B2" s="84"/>
      <c r="C2" s="85"/>
      <c r="D2" s="46" t="s">
        <v>48</v>
      </c>
      <c r="E2" s="86"/>
      <c r="F2" s="86"/>
      <c r="G2" s="87"/>
      <c r="H2" s="88"/>
      <c r="I2" s="88"/>
      <c r="J2" s="88"/>
      <c r="K2" s="88"/>
      <c r="L2" s="88"/>
      <c r="M2" s="88"/>
      <c r="N2" s="88"/>
      <c r="O2" s="88"/>
      <c r="P2" s="89"/>
    </row>
    <row r="3" spans="1:17" ht="15">
      <c r="A3" s="84"/>
      <c r="B3" s="84"/>
      <c r="C3" s="85"/>
      <c r="D3" s="46" t="s">
        <v>1772</v>
      </c>
      <c r="E3" s="86"/>
      <c r="F3" s="86"/>
      <c r="G3" s="87"/>
      <c r="H3" s="88"/>
      <c r="I3" s="88"/>
      <c r="J3" s="88"/>
      <c r="K3" s="88"/>
      <c r="L3" s="88"/>
      <c r="M3" s="88"/>
      <c r="N3" s="88"/>
      <c r="O3" s="88"/>
      <c r="P3" s="89"/>
    </row>
    <row r="4" spans="1:17" ht="15">
      <c r="A4" s="84"/>
      <c r="B4" s="84"/>
      <c r="C4" s="85"/>
      <c r="D4" s="46" t="s">
        <v>181</v>
      </c>
      <c r="E4" s="86"/>
      <c r="F4" s="86"/>
      <c r="G4" s="87"/>
      <c r="H4" s="88"/>
      <c r="I4" s="88"/>
      <c r="J4" s="88"/>
      <c r="K4" s="88"/>
      <c r="L4" s="88"/>
      <c r="M4" s="88"/>
      <c r="N4" s="88"/>
      <c r="O4" s="88"/>
      <c r="P4" s="89"/>
    </row>
    <row r="5" spans="1:17" ht="14.25" customHeight="1">
      <c r="A5" s="84" t="s">
        <v>3</v>
      </c>
      <c r="B5" s="84"/>
      <c r="C5" s="85"/>
      <c r="D5" s="46" t="s">
        <v>838</v>
      </c>
      <c r="E5" s="86"/>
      <c r="F5" s="86"/>
      <c r="G5" s="87"/>
      <c r="H5" s="88"/>
      <c r="I5" s="88"/>
      <c r="J5" s="88"/>
      <c r="K5" s="88"/>
      <c r="L5" s="88"/>
      <c r="M5" s="88"/>
      <c r="N5" s="88"/>
      <c r="O5" s="88"/>
      <c r="P5" s="89"/>
    </row>
    <row r="6" spans="1:17" ht="15">
      <c r="A6" s="84" t="s">
        <v>4</v>
      </c>
      <c r="B6" s="84"/>
      <c r="C6" s="85"/>
      <c r="D6" s="91"/>
      <c r="E6" s="86"/>
      <c r="F6" s="86"/>
      <c r="G6" s="87"/>
      <c r="H6" s="88"/>
      <c r="I6" s="88"/>
      <c r="J6" s="88"/>
      <c r="K6" s="88"/>
      <c r="L6" s="88"/>
      <c r="M6" s="88"/>
      <c r="N6" s="88"/>
      <c r="O6" s="88"/>
      <c r="P6" s="89"/>
    </row>
    <row r="7" spans="1:17" ht="15">
      <c r="A7" s="84" t="s">
        <v>1630</v>
      </c>
      <c r="B7" s="84"/>
      <c r="C7" s="85"/>
      <c r="D7" s="92"/>
      <c r="E7" s="86"/>
      <c r="F7" s="86"/>
      <c r="G7" s="87"/>
      <c r="H7" s="88"/>
      <c r="I7" s="88"/>
      <c r="J7" s="88"/>
      <c r="K7" s="88"/>
      <c r="L7" s="88"/>
      <c r="M7" s="88"/>
      <c r="N7" s="88"/>
      <c r="O7" s="93" t="s">
        <v>1624</v>
      </c>
      <c r="P7" s="94">
        <f>P31</f>
        <v>0</v>
      </c>
    </row>
    <row r="8" spans="1:17" ht="15">
      <c r="A8" s="45" t="s">
        <v>1613</v>
      </c>
      <c r="B8" s="45"/>
      <c r="C8" s="85"/>
      <c r="D8" s="92"/>
      <c r="E8" s="86"/>
      <c r="F8" s="86"/>
      <c r="G8" s="87"/>
      <c r="H8" s="88"/>
      <c r="I8" s="88"/>
      <c r="J8" s="88"/>
      <c r="K8" s="88"/>
      <c r="L8" s="88"/>
      <c r="M8" s="88"/>
      <c r="N8" s="88"/>
      <c r="O8" s="88"/>
      <c r="P8" s="89"/>
    </row>
    <row r="9" spans="1:17" ht="20.25" customHeight="1">
      <c r="A9" s="1328" t="s">
        <v>5</v>
      </c>
      <c r="B9" s="1328" t="s">
        <v>68</v>
      </c>
      <c r="C9" s="1343" t="s">
        <v>37</v>
      </c>
      <c r="D9" s="1341" t="s">
        <v>6</v>
      </c>
      <c r="E9" s="1328" t="s">
        <v>7</v>
      </c>
      <c r="F9" s="1338" t="s">
        <v>8</v>
      </c>
      <c r="G9" s="1338"/>
      <c r="H9" s="1338"/>
      <c r="I9" s="1338"/>
      <c r="J9" s="1338"/>
      <c r="K9" s="1340"/>
      <c r="L9" s="1339" t="s">
        <v>11</v>
      </c>
      <c r="M9" s="1338"/>
      <c r="N9" s="1338"/>
      <c r="O9" s="1338"/>
      <c r="P9" s="1340"/>
      <c r="Q9" s="7"/>
    </row>
    <row r="10" spans="1:17" ht="90.75" customHeight="1">
      <c r="A10" s="1329"/>
      <c r="B10" s="1329"/>
      <c r="C10" s="1344"/>
      <c r="D10" s="1342"/>
      <c r="E10" s="1329"/>
      <c r="F10" s="96" t="s">
        <v>9</v>
      </c>
      <c r="G10" s="96" t="s">
        <v>23</v>
      </c>
      <c r="H10" s="97" t="s">
        <v>24</v>
      </c>
      <c r="I10" s="97" t="s">
        <v>36</v>
      </c>
      <c r="J10" s="97" t="s">
        <v>25</v>
      </c>
      <c r="K10" s="97" t="s">
        <v>26</v>
      </c>
      <c r="L10" s="97" t="s">
        <v>10</v>
      </c>
      <c r="M10" s="97" t="s">
        <v>24</v>
      </c>
      <c r="N10" s="97" t="s">
        <v>36</v>
      </c>
      <c r="O10" s="97" t="s">
        <v>25</v>
      </c>
      <c r="P10" s="97" t="s">
        <v>27</v>
      </c>
    </row>
    <row r="11" spans="1:17">
      <c r="A11" s="98"/>
      <c r="B11" s="98"/>
      <c r="C11" s="99"/>
      <c r="D11" s="57"/>
      <c r="E11" s="49"/>
      <c r="F11" s="52"/>
      <c r="G11" s="76"/>
      <c r="H11" s="78"/>
      <c r="I11" s="78"/>
      <c r="J11" s="100"/>
      <c r="K11" s="78"/>
      <c r="L11" s="100"/>
      <c r="M11" s="78"/>
      <c r="N11" s="100"/>
      <c r="O11" s="78"/>
      <c r="P11" s="101"/>
    </row>
    <row r="12" spans="1:17" s="16" customFormat="1">
      <c r="A12" s="105"/>
      <c r="B12" s="102"/>
      <c r="C12" s="103" t="s">
        <v>127</v>
      </c>
      <c r="D12" s="104"/>
      <c r="E12" s="105"/>
      <c r="F12" s="105"/>
      <c r="G12" s="106"/>
      <c r="H12" s="146"/>
      <c r="I12" s="107"/>
      <c r="J12" s="107"/>
      <c r="K12" s="107"/>
      <c r="L12" s="107"/>
      <c r="M12" s="107"/>
      <c r="N12" s="107"/>
      <c r="O12" s="107"/>
      <c r="P12" s="106"/>
    </row>
    <row r="13" spans="1:17" s="16" customFormat="1" ht="38.25">
      <c r="A13" s="109">
        <v>1</v>
      </c>
      <c r="B13" s="109" t="s">
        <v>120</v>
      </c>
      <c r="C13" s="172" t="s">
        <v>128</v>
      </c>
      <c r="D13" s="111" t="s">
        <v>90</v>
      </c>
      <c r="E13" s="109">
        <v>63</v>
      </c>
      <c r="F13" s="113"/>
      <c r="G13" s="113"/>
      <c r="H13" s="113"/>
      <c r="I13" s="113"/>
      <c r="J13" s="113"/>
      <c r="K13" s="113"/>
      <c r="L13" s="113"/>
      <c r="M13" s="113"/>
      <c r="N13" s="113"/>
      <c r="O13" s="113"/>
      <c r="P13" s="113"/>
    </row>
    <row r="14" spans="1:17" s="16" customFormat="1" ht="38.25">
      <c r="A14" s="109">
        <v>2</v>
      </c>
      <c r="B14" s="109" t="s">
        <v>120</v>
      </c>
      <c r="C14" s="172" t="s">
        <v>129</v>
      </c>
      <c r="D14" s="111" t="s">
        <v>90</v>
      </c>
      <c r="E14" s="109">
        <v>3</v>
      </c>
      <c r="F14" s="113"/>
      <c r="G14" s="113"/>
      <c r="H14" s="113"/>
      <c r="I14" s="113"/>
      <c r="J14" s="113"/>
      <c r="K14" s="113"/>
      <c r="L14" s="113"/>
      <c r="M14" s="113"/>
      <c r="N14" s="113"/>
      <c r="O14" s="113"/>
      <c r="P14" s="113"/>
    </row>
    <row r="15" spans="1:17" s="16" customFormat="1" ht="38.25">
      <c r="A15" s="109">
        <v>3</v>
      </c>
      <c r="B15" s="109" t="s">
        <v>120</v>
      </c>
      <c r="C15" s="172" t="s">
        <v>130</v>
      </c>
      <c r="D15" s="111" t="s">
        <v>90</v>
      </c>
      <c r="E15" s="109">
        <v>4</v>
      </c>
      <c r="F15" s="113"/>
      <c r="G15" s="113"/>
      <c r="H15" s="113"/>
      <c r="I15" s="113"/>
      <c r="J15" s="113"/>
      <c r="K15" s="113"/>
      <c r="L15" s="113"/>
      <c r="M15" s="113"/>
      <c r="N15" s="113"/>
      <c r="O15" s="113"/>
      <c r="P15" s="113"/>
    </row>
    <row r="16" spans="1:17" s="16" customFormat="1" ht="38.25">
      <c r="A16" s="109">
        <v>4</v>
      </c>
      <c r="B16" s="109" t="s">
        <v>120</v>
      </c>
      <c r="C16" s="172" t="s">
        <v>131</v>
      </c>
      <c r="D16" s="111" t="s">
        <v>90</v>
      </c>
      <c r="E16" s="109">
        <v>29</v>
      </c>
      <c r="F16" s="113"/>
      <c r="G16" s="113"/>
      <c r="H16" s="113"/>
      <c r="I16" s="113"/>
      <c r="J16" s="113"/>
      <c r="K16" s="113"/>
      <c r="L16" s="113"/>
      <c r="M16" s="113"/>
      <c r="N16" s="113"/>
      <c r="O16" s="113"/>
      <c r="P16" s="113"/>
    </row>
    <row r="17" spans="1:16" s="16" customFormat="1" ht="38.25">
      <c r="A17" s="109">
        <v>5</v>
      </c>
      <c r="B17" s="109" t="s">
        <v>120</v>
      </c>
      <c r="C17" s="172" t="s">
        <v>132</v>
      </c>
      <c r="D17" s="111" t="s">
        <v>90</v>
      </c>
      <c r="E17" s="109">
        <v>7</v>
      </c>
      <c r="F17" s="113"/>
      <c r="G17" s="113"/>
      <c r="H17" s="113"/>
      <c r="I17" s="113"/>
      <c r="J17" s="113"/>
      <c r="K17" s="113"/>
      <c r="L17" s="113"/>
      <c r="M17" s="113"/>
      <c r="N17" s="113"/>
      <c r="O17" s="113"/>
      <c r="P17" s="113"/>
    </row>
    <row r="18" spans="1:16" s="16" customFormat="1" ht="38.25">
      <c r="A18" s="109">
        <v>6</v>
      </c>
      <c r="B18" s="109" t="s">
        <v>120</v>
      </c>
      <c r="C18" s="172" t="s">
        <v>133</v>
      </c>
      <c r="D18" s="111" t="s">
        <v>90</v>
      </c>
      <c r="E18" s="109">
        <v>1</v>
      </c>
      <c r="F18" s="113"/>
      <c r="G18" s="113"/>
      <c r="H18" s="113"/>
      <c r="I18" s="113"/>
      <c r="J18" s="113"/>
      <c r="K18" s="113"/>
      <c r="L18" s="113"/>
      <c r="M18" s="113"/>
      <c r="N18" s="113"/>
      <c r="O18" s="113"/>
      <c r="P18" s="113"/>
    </row>
    <row r="19" spans="1:16" s="30" customFormat="1">
      <c r="A19" s="105"/>
      <c r="B19" s="105"/>
      <c r="C19" s="104" t="s">
        <v>134</v>
      </c>
      <c r="D19" s="197"/>
      <c r="E19" s="105"/>
      <c r="F19" s="137"/>
      <c r="G19" s="137"/>
      <c r="H19" s="137"/>
      <c r="I19" s="137"/>
      <c r="J19" s="137"/>
      <c r="K19" s="137"/>
      <c r="L19" s="137"/>
      <c r="M19" s="137"/>
      <c r="N19" s="137"/>
      <c r="O19" s="137"/>
      <c r="P19" s="137"/>
    </row>
    <row r="20" spans="1:16" s="16" customFormat="1" ht="38.25">
      <c r="A20" s="109">
        <v>7</v>
      </c>
      <c r="B20" s="109" t="s">
        <v>120</v>
      </c>
      <c r="C20" s="172" t="s">
        <v>135</v>
      </c>
      <c r="D20" s="111" t="s">
        <v>90</v>
      </c>
      <c r="E20" s="109">
        <v>1</v>
      </c>
      <c r="F20" s="113"/>
      <c r="G20" s="113"/>
      <c r="H20" s="113"/>
      <c r="I20" s="113"/>
      <c r="J20" s="113"/>
      <c r="K20" s="113"/>
      <c r="L20" s="113"/>
      <c r="M20" s="113"/>
      <c r="N20" s="113"/>
      <c r="O20" s="113"/>
      <c r="P20" s="113"/>
    </row>
    <row r="21" spans="1:16" s="16" customFormat="1" ht="38.25">
      <c r="A21" s="109">
        <v>8</v>
      </c>
      <c r="B21" s="109" t="s">
        <v>120</v>
      </c>
      <c r="C21" s="172" t="s">
        <v>136</v>
      </c>
      <c r="D21" s="111" t="s">
        <v>90</v>
      </c>
      <c r="E21" s="109">
        <v>1</v>
      </c>
      <c r="F21" s="113"/>
      <c r="G21" s="113"/>
      <c r="H21" s="113"/>
      <c r="I21" s="113"/>
      <c r="J21" s="113"/>
      <c r="K21" s="113"/>
      <c r="L21" s="113"/>
      <c r="M21" s="113"/>
      <c r="N21" s="113"/>
      <c r="O21" s="113"/>
      <c r="P21" s="113"/>
    </row>
    <row r="22" spans="1:16" s="16" customFormat="1" ht="38.25">
      <c r="A22" s="109">
        <v>9</v>
      </c>
      <c r="B22" s="109" t="s">
        <v>120</v>
      </c>
      <c r="C22" s="172" t="s">
        <v>137</v>
      </c>
      <c r="D22" s="111" t="s">
        <v>90</v>
      </c>
      <c r="E22" s="109">
        <v>1</v>
      </c>
      <c r="F22" s="113"/>
      <c r="G22" s="113"/>
      <c r="H22" s="113"/>
      <c r="I22" s="113"/>
      <c r="J22" s="113"/>
      <c r="K22" s="113"/>
      <c r="L22" s="113"/>
      <c r="M22" s="113"/>
      <c r="N22" s="113"/>
      <c r="O22" s="113"/>
      <c r="P22" s="113"/>
    </row>
    <row r="23" spans="1:16" s="16" customFormat="1" ht="38.25">
      <c r="A23" s="109">
        <v>10</v>
      </c>
      <c r="B23" s="109" t="s">
        <v>120</v>
      </c>
      <c r="C23" s="172" t="s">
        <v>138</v>
      </c>
      <c r="D23" s="111" t="s">
        <v>90</v>
      </c>
      <c r="E23" s="109">
        <v>1</v>
      </c>
      <c r="F23" s="113"/>
      <c r="G23" s="113"/>
      <c r="H23" s="113"/>
      <c r="I23" s="113"/>
      <c r="J23" s="113"/>
      <c r="K23" s="113"/>
      <c r="L23" s="113"/>
      <c r="M23" s="113"/>
      <c r="N23" s="113"/>
      <c r="O23" s="113"/>
      <c r="P23" s="113"/>
    </row>
    <row r="24" spans="1:16" s="16" customFormat="1" ht="38.25">
      <c r="A24" s="109">
        <v>11</v>
      </c>
      <c r="B24" s="109" t="s">
        <v>120</v>
      </c>
      <c r="C24" s="172" t="s">
        <v>139</v>
      </c>
      <c r="D24" s="111" t="s">
        <v>90</v>
      </c>
      <c r="E24" s="109">
        <v>1</v>
      </c>
      <c r="F24" s="113"/>
      <c r="G24" s="113"/>
      <c r="H24" s="113"/>
      <c r="I24" s="113"/>
      <c r="J24" s="113"/>
      <c r="K24" s="113"/>
      <c r="L24" s="113"/>
      <c r="M24" s="113"/>
      <c r="N24" s="113"/>
      <c r="O24" s="113"/>
      <c r="P24" s="113"/>
    </row>
    <row r="25" spans="1:16" s="16" customFormat="1" ht="38.25">
      <c r="A25" s="109">
        <v>12</v>
      </c>
      <c r="B25" s="109" t="s">
        <v>120</v>
      </c>
      <c r="C25" s="172" t="s">
        <v>140</v>
      </c>
      <c r="D25" s="111" t="s">
        <v>90</v>
      </c>
      <c r="E25" s="109">
        <v>1</v>
      </c>
      <c r="F25" s="113"/>
      <c r="G25" s="113"/>
      <c r="H25" s="113"/>
      <c r="I25" s="113"/>
      <c r="J25" s="113"/>
      <c r="K25" s="113"/>
      <c r="L25" s="113"/>
      <c r="M25" s="113"/>
      <c r="N25" s="113"/>
      <c r="O25" s="113"/>
      <c r="P25" s="113"/>
    </row>
    <row r="26" spans="1:16" s="30" customFormat="1">
      <c r="A26" s="105"/>
      <c r="B26" s="105"/>
      <c r="C26" s="104" t="s">
        <v>141</v>
      </c>
      <c r="D26" s="197"/>
      <c r="E26" s="105"/>
      <c r="F26" s="137"/>
      <c r="G26" s="137"/>
      <c r="H26" s="137"/>
      <c r="I26" s="137"/>
      <c r="J26" s="137"/>
      <c r="K26" s="137"/>
      <c r="L26" s="137"/>
      <c r="M26" s="137"/>
      <c r="N26" s="137"/>
      <c r="O26" s="137"/>
      <c r="P26" s="137"/>
    </row>
    <row r="27" spans="1:16" s="16" customFormat="1" ht="51">
      <c r="A27" s="109">
        <v>13</v>
      </c>
      <c r="B27" s="109" t="s">
        <v>142</v>
      </c>
      <c r="C27" s="1168" t="s">
        <v>1987</v>
      </c>
      <c r="D27" s="111" t="s">
        <v>86</v>
      </c>
      <c r="E27" s="199">
        <v>96</v>
      </c>
      <c r="F27" s="113"/>
      <c r="G27" s="113"/>
      <c r="H27" s="113"/>
      <c r="I27" s="113"/>
      <c r="J27" s="113"/>
      <c r="K27" s="113"/>
      <c r="L27" s="113"/>
      <c r="M27" s="113"/>
      <c r="N27" s="113"/>
      <c r="O27" s="113"/>
      <c r="P27" s="113"/>
    </row>
    <row r="28" spans="1:16" s="16" customFormat="1" ht="38.25">
      <c r="A28" s="109">
        <v>14</v>
      </c>
      <c r="B28" s="109" t="s">
        <v>142</v>
      </c>
      <c r="C28" s="1168" t="s">
        <v>1988</v>
      </c>
      <c r="D28" s="111" t="s">
        <v>86</v>
      </c>
      <c r="E28" s="199">
        <v>96</v>
      </c>
      <c r="F28" s="113"/>
      <c r="G28" s="113"/>
      <c r="H28" s="113"/>
      <c r="I28" s="113"/>
      <c r="J28" s="113"/>
      <c r="K28" s="113"/>
      <c r="L28" s="113"/>
      <c r="M28" s="113"/>
      <c r="N28" s="113"/>
      <c r="O28" s="113"/>
      <c r="P28" s="113"/>
    </row>
    <row r="29" spans="1:16" s="16" customFormat="1" ht="38.25">
      <c r="A29" s="109">
        <v>15</v>
      </c>
      <c r="B29" s="109"/>
      <c r="C29" s="110" t="s">
        <v>89</v>
      </c>
      <c r="D29" s="111" t="s">
        <v>90</v>
      </c>
      <c r="E29" s="173">
        <v>1</v>
      </c>
      <c r="F29" s="173"/>
      <c r="G29" s="174"/>
      <c r="H29" s="175"/>
      <c r="I29" s="176"/>
      <c r="J29" s="176"/>
      <c r="K29" s="176"/>
      <c r="L29" s="175"/>
      <c r="M29" s="175"/>
      <c r="N29" s="175"/>
      <c r="O29" s="175"/>
      <c r="P29" s="175"/>
    </row>
    <row r="30" spans="1:16" s="8" customFormat="1">
      <c r="A30" s="121"/>
      <c r="B30" s="121"/>
      <c r="C30" s="122"/>
      <c r="D30" s="123"/>
      <c r="E30" s="121"/>
      <c r="F30" s="125"/>
      <c r="G30" s="126"/>
      <c r="H30" s="127"/>
      <c r="I30" s="127"/>
      <c r="J30" s="128"/>
      <c r="K30" s="127"/>
      <c r="L30" s="128"/>
      <c r="M30" s="127"/>
      <c r="N30" s="128"/>
      <c r="O30" s="127"/>
      <c r="P30" s="129"/>
    </row>
    <row r="31" spans="1:16">
      <c r="A31" s="42"/>
      <c r="B31" s="42"/>
      <c r="C31" s="48"/>
      <c r="D31" s="44"/>
      <c r="E31" s="42"/>
      <c r="F31" s="42"/>
      <c r="G31" s="63"/>
      <c r="H31" s="64"/>
      <c r="I31" s="64"/>
      <c r="J31" s="64"/>
      <c r="K31" s="130" t="s">
        <v>1623</v>
      </c>
      <c r="L31" s="131">
        <f>SUM(L12:L30)</f>
        <v>0</v>
      </c>
      <c r="M31" s="131">
        <f>SUM(M12:M30)</f>
        <v>0</v>
      </c>
      <c r="N31" s="131">
        <f>SUM(N12:N30)</f>
        <v>0</v>
      </c>
      <c r="O31" s="131">
        <f>SUM(O12:O30)</f>
        <v>0</v>
      </c>
      <c r="P31" s="132">
        <f>SUM(P12:P30)</f>
        <v>0</v>
      </c>
    </row>
    <row r="32" spans="1:16">
      <c r="A32" s="42"/>
      <c r="B32" s="42"/>
      <c r="C32" s="48"/>
      <c r="D32" s="44"/>
      <c r="E32" s="42"/>
      <c r="F32" s="42"/>
      <c r="G32" s="63"/>
      <c r="H32" s="64"/>
      <c r="I32" s="64"/>
      <c r="J32" s="64"/>
      <c r="K32" s="130"/>
      <c r="L32" s="133"/>
      <c r="M32" s="133"/>
      <c r="N32" s="133"/>
      <c r="O32" s="133"/>
      <c r="P32" s="134"/>
    </row>
    <row r="33" spans="1:16">
      <c r="A33" s="42"/>
      <c r="B33" s="42"/>
      <c r="C33" s="71" t="s">
        <v>20</v>
      </c>
      <c r="D33" s="44"/>
      <c r="E33" s="42"/>
      <c r="F33" s="58"/>
      <c r="G33" s="63"/>
      <c r="H33" s="64"/>
      <c r="I33" s="64"/>
      <c r="J33" s="64"/>
      <c r="K33" s="64"/>
      <c r="L33" s="64"/>
      <c r="M33" s="64"/>
      <c r="N33" s="64"/>
      <c r="O33" s="64"/>
      <c r="P33" s="90"/>
    </row>
    <row r="34" spans="1:16">
      <c r="A34" s="42"/>
      <c r="B34" s="42"/>
      <c r="C34" s="48"/>
      <c r="D34" s="44"/>
      <c r="E34" s="42"/>
      <c r="F34" s="58"/>
      <c r="G34" s="63"/>
      <c r="H34" s="64"/>
      <c r="I34" s="64"/>
      <c r="J34" s="64"/>
      <c r="K34" s="64"/>
      <c r="L34" s="64"/>
      <c r="M34" s="64"/>
      <c r="N34" s="64"/>
      <c r="O34" s="64"/>
      <c r="P34" s="90"/>
    </row>
    <row r="35" spans="1:16">
      <c r="A35" s="42"/>
      <c r="B35" s="42"/>
      <c r="C35" s="48"/>
      <c r="D35" s="44"/>
      <c r="E35" s="42"/>
      <c r="F35" s="42"/>
      <c r="G35" s="63"/>
      <c r="H35" s="64"/>
      <c r="I35" s="64"/>
      <c r="J35" s="64"/>
      <c r="K35" s="64"/>
      <c r="L35" s="64"/>
      <c r="M35" s="64"/>
      <c r="N35" s="64"/>
      <c r="O35" s="64"/>
      <c r="P35" s="90"/>
    </row>
    <row r="36" spans="1:16">
      <c r="A36" s="42"/>
      <c r="B36" s="42"/>
      <c r="C36" s="48"/>
      <c r="D36" s="44"/>
      <c r="E36" s="42"/>
      <c r="F36" s="42"/>
      <c r="G36" s="63"/>
      <c r="H36" s="64"/>
      <c r="I36" s="64"/>
      <c r="J36" s="64"/>
      <c r="K36" s="64"/>
      <c r="L36" s="64"/>
      <c r="M36" s="64"/>
      <c r="N36" s="64"/>
      <c r="O36" s="64"/>
      <c r="P36" s="90"/>
    </row>
    <row r="37" spans="1:16">
      <c r="A37" s="42"/>
      <c r="B37" s="42"/>
      <c r="C37" s="48"/>
      <c r="D37" s="44"/>
      <c r="E37" s="42"/>
      <c r="F37" s="42"/>
      <c r="G37" s="63"/>
      <c r="H37" s="64"/>
      <c r="I37" s="64"/>
      <c r="J37" s="64"/>
      <c r="K37" s="64"/>
      <c r="L37" s="64"/>
      <c r="M37" s="64"/>
      <c r="N37" s="64"/>
      <c r="O37" s="64"/>
      <c r="P37" s="90"/>
    </row>
    <row r="38" spans="1:16">
      <c r="A38" s="42"/>
      <c r="B38" s="42"/>
      <c r="C38" s="71" t="s">
        <v>1611</v>
      </c>
      <c r="D38" s="44"/>
      <c r="E38" s="42"/>
      <c r="F38" s="42"/>
      <c r="G38" s="63"/>
      <c r="H38" s="64"/>
      <c r="I38" s="64"/>
      <c r="J38" s="64"/>
      <c r="K38" s="64"/>
      <c r="L38" s="64"/>
      <c r="M38" s="64"/>
      <c r="N38" s="64"/>
      <c r="O38" s="64"/>
      <c r="P38" s="90"/>
    </row>
    <row r="39" spans="1:16">
      <c r="A39" s="42"/>
      <c r="B39" s="42"/>
      <c r="C39" s="48"/>
      <c r="D39" s="44"/>
      <c r="E39" s="42"/>
      <c r="F39" s="42"/>
      <c r="G39" s="63"/>
      <c r="H39" s="64"/>
      <c r="I39" s="64"/>
      <c r="J39" s="64"/>
      <c r="K39" s="64"/>
      <c r="L39" s="64"/>
      <c r="M39" s="64"/>
      <c r="N39" s="64"/>
      <c r="O39" s="64"/>
      <c r="P39" s="90"/>
    </row>
    <row r="40" spans="1:16">
      <c r="A40" s="42"/>
      <c r="B40" s="42"/>
      <c r="C40" s="48"/>
      <c r="D40" s="44"/>
      <c r="E40" s="42"/>
      <c r="F40" s="42"/>
      <c r="G40" s="63"/>
      <c r="H40" s="64"/>
      <c r="I40" s="64"/>
      <c r="J40" s="64"/>
      <c r="K40" s="64"/>
      <c r="L40" s="64"/>
      <c r="M40" s="64"/>
      <c r="N40" s="64"/>
      <c r="O40" s="64"/>
      <c r="P40" s="90"/>
    </row>
  </sheetData>
  <mergeCells count="7">
    <mergeCell ref="L9:P9"/>
    <mergeCell ref="A9:A10"/>
    <mergeCell ref="B9:B10"/>
    <mergeCell ref="C9:C10"/>
    <mergeCell ref="D9:D10"/>
    <mergeCell ref="E9:E10"/>
    <mergeCell ref="F9:K9"/>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1-7
&amp;"Arial,Bold"&amp;ULOGI, VITRĪNAS.</oddHeader>
    <oddFooter>&amp;C&amp;8&amp;P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42</vt:i4>
      </vt:variant>
      <vt:variant>
        <vt:lpstr>Named Ranges</vt:lpstr>
      </vt:variant>
      <vt:variant>
        <vt:i4>76</vt:i4>
      </vt:variant>
    </vt:vector>
  </HeadingPairs>
  <TitlesOfParts>
    <vt:vector size="118" baseType="lpstr">
      <vt:lpstr>KOPT</vt:lpstr>
      <vt:lpstr>1-BD</vt:lpstr>
      <vt:lpstr>ZD,P</vt:lpstr>
      <vt:lpstr>BK</vt:lpstr>
      <vt:lpstr>S</vt:lpstr>
      <vt:lpstr>J</vt:lpstr>
      <vt:lpstr>GR</vt:lpstr>
      <vt:lpstr>FS</vt:lpstr>
      <vt:lpstr>L,V</vt:lpstr>
      <vt:lpstr>D,V</vt:lpstr>
      <vt:lpstr>IeA</vt:lpstr>
      <vt:lpstr>ĀA</vt:lpstr>
      <vt:lpstr>DD</vt:lpstr>
      <vt:lpstr>ES</vt:lpstr>
      <vt:lpstr>2-IeT</vt:lpstr>
      <vt:lpstr>EL</vt:lpstr>
      <vt:lpstr>ESS</vt:lpstr>
      <vt:lpstr>UAS</vt:lpstr>
      <vt:lpstr>IZZ</vt:lpstr>
      <vt:lpstr>APK</vt:lpstr>
      <vt:lpstr>V</vt:lpstr>
      <vt:lpstr>ŪK</vt:lpstr>
      <vt:lpstr>SANT</vt:lpstr>
      <vt:lpstr>SM</vt:lpstr>
      <vt:lpstr>KM</vt:lpstr>
      <vt:lpstr>3-ĀT</vt:lpstr>
      <vt:lpstr>ELT</vt:lpstr>
      <vt:lpstr>ĀK</vt:lpstr>
      <vt:lpstr>LK</vt:lpstr>
      <vt:lpstr>Ū</vt:lpstr>
      <vt:lpstr>SAT</vt:lpstr>
      <vt:lpstr>SILT</vt:lpstr>
      <vt:lpstr>4-MĒB</vt:lpstr>
      <vt:lpstr>LF</vt:lpstr>
      <vt:lpstr>TR</vt:lpstr>
      <vt:lpstr>MĒB</vt:lpstr>
      <vt:lpstr>APR A</vt:lpstr>
      <vt:lpstr>APR bas</vt:lpstr>
      <vt:lpstr>5-TER</vt:lpstr>
      <vt:lpstr>TER</vt:lpstr>
      <vt:lpstr>6-BO</vt:lpstr>
      <vt:lpstr>BO</vt:lpstr>
      <vt:lpstr>'1-BD'!Print_Area</vt:lpstr>
      <vt:lpstr>'2-IeT'!Print_Area</vt:lpstr>
      <vt:lpstr>'3-ĀT'!Print_Area</vt:lpstr>
      <vt:lpstr>'4-MĒB'!Print_Area</vt:lpstr>
      <vt:lpstr>'5-TER'!Print_Area</vt:lpstr>
      <vt:lpstr>APK!Print_Area</vt:lpstr>
      <vt:lpstr>'APR A'!Print_Area</vt:lpstr>
      <vt:lpstr>'APR bas'!Print_Area</vt:lpstr>
      <vt:lpstr>ĀA!Print_Area</vt:lpstr>
      <vt:lpstr>ĀK!Print_Area</vt:lpstr>
      <vt:lpstr>BK!Print_Area</vt:lpstr>
      <vt:lpstr>'D,V'!Print_Area</vt:lpstr>
      <vt:lpstr>DD!Print_Area</vt:lpstr>
      <vt:lpstr>EL!Print_Area</vt:lpstr>
      <vt:lpstr>ELT!Print_Area</vt:lpstr>
      <vt:lpstr>ES!Print_Area</vt:lpstr>
      <vt:lpstr>ESS!Print_Area</vt:lpstr>
      <vt:lpstr>FS!Print_Area</vt:lpstr>
      <vt:lpstr>GR!Print_Area</vt:lpstr>
      <vt:lpstr>IeA!Print_Area</vt:lpstr>
      <vt:lpstr>IZZ!Print_Area</vt:lpstr>
      <vt:lpstr>J!Print_Area</vt:lpstr>
      <vt:lpstr>KOPT!Print_Area</vt:lpstr>
      <vt:lpstr>'L,V'!Print_Area</vt:lpstr>
      <vt:lpstr>LF!Print_Area</vt:lpstr>
      <vt:lpstr>LK!Print_Area</vt:lpstr>
      <vt:lpstr>MĒB!Print_Area</vt:lpstr>
      <vt:lpstr>S!Print_Area</vt:lpstr>
      <vt:lpstr>SANT!Print_Area</vt:lpstr>
      <vt:lpstr>SAT!Print_Area</vt:lpstr>
      <vt:lpstr>SILT!Print_Area</vt:lpstr>
      <vt:lpstr>TER!Print_Area</vt:lpstr>
      <vt:lpstr>TR!Print_Area</vt:lpstr>
      <vt:lpstr>UAS!Print_Area</vt:lpstr>
      <vt:lpstr>Ū!Print_Area</vt:lpstr>
      <vt:lpstr>ŪK!Print_Area</vt:lpstr>
      <vt:lpstr>V!Print_Area</vt:lpstr>
      <vt:lpstr>'ZD,P'!Print_Area</vt:lpstr>
      <vt:lpstr>'1-BD'!Print_Titles</vt:lpstr>
      <vt:lpstr>'2-IeT'!Print_Titles</vt:lpstr>
      <vt:lpstr>'3-ĀT'!Print_Titles</vt:lpstr>
      <vt:lpstr>'4-MĒB'!Print_Titles</vt:lpstr>
      <vt:lpstr>'5-TER'!Print_Titles</vt:lpstr>
      <vt:lpstr>APK!Print_Titles</vt:lpstr>
      <vt:lpstr>'APR A'!Print_Titles</vt:lpstr>
      <vt:lpstr>'APR bas'!Print_Titles</vt:lpstr>
      <vt:lpstr>ĀA!Print_Titles</vt:lpstr>
      <vt:lpstr>ĀK!Print_Titles</vt:lpstr>
      <vt:lpstr>BK!Print_Titles</vt:lpstr>
      <vt:lpstr>'D,V'!Print_Titles</vt:lpstr>
      <vt:lpstr>DD!Print_Titles</vt:lpstr>
      <vt:lpstr>EL!Print_Titles</vt:lpstr>
      <vt:lpstr>ELT!Print_Titles</vt:lpstr>
      <vt:lpstr>ES!Print_Titles</vt:lpstr>
      <vt:lpstr>ESS!Print_Titles</vt:lpstr>
      <vt:lpstr>FS!Print_Titles</vt:lpstr>
      <vt:lpstr>GR!Print_Titles</vt:lpstr>
      <vt:lpstr>IeA!Print_Titles</vt:lpstr>
      <vt:lpstr>IZZ!Print_Titles</vt:lpstr>
      <vt:lpstr>J!Print_Titles</vt:lpstr>
      <vt:lpstr>KOPT!Print_Titles</vt:lpstr>
      <vt:lpstr>'L,V'!Print_Titles</vt:lpstr>
      <vt:lpstr>LF!Print_Titles</vt:lpstr>
      <vt:lpstr>LK!Print_Titles</vt:lpstr>
      <vt:lpstr>MĒB!Print_Titles</vt:lpstr>
      <vt:lpstr>S!Print_Titles</vt:lpstr>
      <vt:lpstr>SANT!Print_Titles</vt:lpstr>
      <vt:lpstr>SAT!Print_Titles</vt:lpstr>
      <vt:lpstr>SILT!Print_Titles</vt:lpstr>
      <vt:lpstr>TER!Print_Titles</vt:lpstr>
      <vt:lpstr>TR!Print_Titles</vt:lpstr>
      <vt:lpstr>UAS!Print_Titles</vt:lpstr>
      <vt:lpstr>Ū!Print_Titles</vt:lpstr>
      <vt:lpstr>ŪK!Print_Titles</vt:lpstr>
      <vt:lpstr>V!Print_Titles</vt:lpstr>
      <vt:lpstr>'ZD,P'!Print_Titles</vt:lpstr>
    </vt:vector>
  </TitlesOfParts>
  <Company>Universe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User</cp:lastModifiedBy>
  <cp:lastPrinted>2018-07-24T10:12:23Z</cp:lastPrinted>
  <dcterms:created xsi:type="dcterms:W3CDTF">1999-12-06T13:05:42Z</dcterms:created>
  <dcterms:modified xsi:type="dcterms:W3CDTF">2018-12-27T12:25:21Z</dcterms:modified>
</cp:coreProperties>
</file>